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768" activeTab="4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<sst xmlns="http://schemas.openxmlformats.org/spreadsheetml/2006/main" count="2261" uniqueCount="827">
  <si>
    <t>预算01-1表</t>
  </si>
  <si>
    <t>财务收支预算总表</t>
  </si>
  <si>
    <t>单位名称：武定县政务服务管理局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</si>
  <si>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</si>
  <si>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</si>
  <si>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</si>
  <si>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</si>
  <si>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</si>
  <si>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</si>
  <si>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</si>
  <si>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</si>
  <si>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</si>
  <si>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</si>
  <si>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</si>
  <si>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</si>
  <si>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</si>
  <si>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</si>
  <si>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</si>
  <si>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</si>
  <si>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</si>
  <si>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</si>
  <si>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</si>
  <si>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</si>
  <si>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</si>
  <si>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</si>
  <si>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</si>
  <si>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</si>
  <si>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</si>
  <si>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</si>
  <si>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</si>
  <si>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</si>
  <si>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</si>
  <si>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</si>
  <si>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</si>
  <si>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</si>
  <si>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</si>
  <si>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</si>
  <si>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</si>
  <si>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</si>
  <si>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</si>
  <si>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</si>
  <si>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</si>
  <si>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</si>
  <si>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</si>
  <si>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</si>
  <si>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</si>
  <si>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</si>
  <si>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</si>
  <si>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</si>
  <si>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</si>
  <si>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</si>
  <si>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</si>
  <si>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</si>
  <si>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</si>
  <si>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</si>
  <si>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</si>
  <si>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</si>
  <si>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</si>
  <si>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</si>
  <si>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</si>
  <si>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</si>
  <si>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</si>
  <si>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</si>
  <si>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</si>
  <si>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</si>
  <si>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</si>
  <si>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</si>
  <si>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</si>
  <si>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</si>
  <si>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</si>
  <si>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</si>
  <si>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</si>
  <si>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</si>
  <si>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</si>
  <si>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360001</t>
  </si>
  <si>
    <t>武定县政务服务管理局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</si>
  <si>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</si>
  <si>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</si>
  <si>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</si>
  <si>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</si>
  <si>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</si>
  <si>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</si>
  <si>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</si>
  <si>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</si>
  <si>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</si>
  <si>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</si>
  <si>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</si>
  <si>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</si>
  <si>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</si>
  <si>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</si>
  <si>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</si>
  <si>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</si>
  <si>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</si>
  <si>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</si>
  <si>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</si>
  <si>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</si>
  <si>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</si>
  <si>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</si>
  <si>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</si>
  <si>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</si>
  <si>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</si>
  <si>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</si>
  <si>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</si>
  <si>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</si>
  <si>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</si>
  <si>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</si>
  <si>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</si>
  <si>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</si>
  <si>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</si>
  <si>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</si>
  <si>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</si>
  <si>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</si>
  <si>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</si>
  <si>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</si>
  <si>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</si>
  <si>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</si>
  <si>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</si>
  <si>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</si>
  <si>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</si>
  <si>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</si>
  <si>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</si>
  <si>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</si>
  <si>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</si>
  <si>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</si>
  <si>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</si>
  <si>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</si>
  <si>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</si>
  <si>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</si>
  <si>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</si>
  <si>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</si>
  <si>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</si>
  <si>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</si>
  <si>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</si>
  <si>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</si>
  <si>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</si>
  <si>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</si>
  <si>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</si>
  <si>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</si>
  <si>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</si>
  <si>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</si>
  <si>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</si>
  <si>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</si>
  <si>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</si>
  <si>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</si>
  <si>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</si>
  <si>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</si>
  <si>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</si>
  <si>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</si>
  <si>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</si>
  <si>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</si>
  <si>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</si>
  <si>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</si>
  <si>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</si>
  <si>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</si>
  <si>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</si>
  <si>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</si>
  <si>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</si>
  <si>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</si>
  <si>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</si>
  <si>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</si>
  <si>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</si>
  <si>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</si>
  <si>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</si>
  <si>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</si>
  <si>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</si>
  <si>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</si>
  <si>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</si>
  <si>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</si>
  <si>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</si>
  <si>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</si>
  <si>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</si>
  <si>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</si>
  <si>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</si>
  <si>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</si>
  <si>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</si>
  <si>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</si>
  <si>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</si>
  <si>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</si>
  <si>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</si>
  <si>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532329210000000017988</t>
  </si>
  <si>
    <t>行政人员基本工资支出</t>
  </si>
  <si>
    <t>行政运行</t>
  </si>
  <si>
    <t>30101</t>
  </si>
  <si>
    <t>基本工资</t>
  </si>
  <si>
    <t>532329210000000017992</t>
  </si>
  <si>
    <t>事业人员基本工资支出</t>
  </si>
  <si>
    <t>532329210000000017990</t>
  </si>
  <si>
    <t>行政人员津贴补贴支出</t>
  </si>
  <si>
    <t>30102</t>
  </si>
  <si>
    <t>津贴补贴</t>
  </si>
  <si>
    <t>532329210000000017995</t>
  </si>
  <si>
    <t>事业人员津贴补贴支出</t>
  </si>
  <si>
    <t>532329210000000017989</t>
  </si>
  <si>
    <t>行政人员奖金支出</t>
  </si>
  <si>
    <t>30103</t>
  </si>
  <si>
    <t>奖金</t>
  </si>
  <si>
    <t>532329210000000017994</t>
  </si>
  <si>
    <t>事业人员奖金支出</t>
  </si>
  <si>
    <t>30107</t>
  </si>
  <si>
    <t>绩效工资</t>
  </si>
  <si>
    <t>532329231100001298075</t>
  </si>
  <si>
    <t>行政人员公务交通补贴</t>
  </si>
  <si>
    <t>30239</t>
  </si>
  <si>
    <t>其他交通费用</t>
  </si>
  <si>
    <t>532329210000000017991</t>
  </si>
  <si>
    <t>行政人员综合绩效支出</t>
  </si>
  <si>
    <t>532329210000000026314</t>
  </si>
  <si>
    <t>事业人员绩效工资支出</t>
  </si>
  <si>
    <t>532329210000000017996</t>
  </si>
  <si>
    <t>事业人员新增奖励性绩效支出</t>
  </si>
  <si>
    <t>532329210000000018003</t>
  </si>
  <si>
    <t>行政单位基本医疗保险缴费</t>
  </si>
  <si>
    <t>行政单位医疗</t>
  </si>
  <si>
    <t>30110</t>
  </si>
  <si>
    <t>职工基本医疗保险缴费</t>
  </si>
  <si>
    <t>532329210000000018001</t>
  </si>
  <si>
    <t>事业单位基本医疗保险缴费</t>
  </si>
  <si>
    <t>事业单位医疗</t>
  </si>
  <si>
    <t>532329210000000017998</t>
  </si>
  <si>
    <t>机关事业单位公务员医疗缴费</t>
  </si>
  <si>
    <t>公务员医疗补助</t>
  </si>
  <si>
    <t>30111</t>
  </si>
  <si>
    <t>公务员医疗补助缴费</t>
  </si>
  <si>
    <t>532329210000000018002</t>
  </si>
  <si>
    <t>行政单位大病医疗缴费</t>
  </si>
  <si>
    <t>其他行政事业单位医疗支出</t>
  </si>
  <si>
    <t>30112</t>
  </si>
  <si>
    <t>其他社会保障缴费</t>
  </si>
  <si>
    <t>532329210000000018000</t>
  </si>
  <si>
    <t>事业单位大病医疗缴费</t>
  </si>
  <si>
    <t>532329221100000304376</t>
  </si>
  <si>
    <t>行政退休人员大病医疗</t>
  </si>
  <si>
    <t>532329221100000304375</t>
  </si>
  <si>
    <t>事业退休人员大病医疗</t>
  </si>
  <si>
    <t>532329210000000017997</t>
  </si>
  <si>
    <t>工伤保险</t>
  </si>
  <si>
    <t>532329231100001192014</t>
  </si>
  <si>
    <t>失业保险</t>
  </si>
  <si>
    <t>532329231100001298073</t>
  </si>
  <si>
    <t>机关事业单位基本养老保险缴费</t>
  </si>
  <si>
    <t>机关事业单位基本养老保险缴费支出</t>
  </si>
  <si>
    <t>30108</t>
  </si>
  <si>
    <t>532329231100001298060</t>
  </si>
  <si>
    <t>住房公积金</t>
  </si>
  <si>
    <t>30113</t>
  </si>
  <si>
    <t>532329231100001298063</t>
  </si>
  <si>
    <t>一般公用经费（基础）</t>
  </si>
  <si>
    <t>30201</t>
  </si>
  <si>
    <t>办公费</t>
  </si>
  <si>
    <t>30211</t>
  </si>
  <si>
    <t>差旅费</t>
  </si>
  <si>
    <t>532329231100001298074</t>
  </si>
  <si>
    <t>30217</t>
  </si>
  <si>
    <t>30226</t>
  </si>
  <si>
    <t>劳务费</t>
  </si>
  <si>
    <t>532329231100001298062</t>
  </si>
  <si>
    <t>工会经费</t>
  </si>
  <si>
    <t>30228</t>
  </si>
  <si>
    <t>30299</t>
  </si>
  <si>
    <t>其他商品和服务支出</t>
  </si>
  <si>
    <t>532329231100001298061</t>
  </si>
  <si>
    <t>公务交通补贴</t>
  </si>
  <si>
    <t>532329231100001298064</t>
  </si>
  <si>
    <t>一般公用经费（绩效）</t>
  </si>
  <si>
    <t>532329210000000018010</t>
  </si>
  <si>
    <t>退休公用经费</t>
  </si>
  <si>
    <t>532329210000000018005</t>
  </si>
  <si>
    <t>退休费</t>
  </si>
  <si>
    <t>行政单位离退休</t>
  </si>
  <si>
    <t>30302</t>
  </si>
  <si>
    <t>532329231100001149733</t>
  </si>
  <si>
    <t>机关事业单位职工遗属生活补助</t>
  </si>
  <si>
    <t>死亡抚恤</t>
  </si>
  <si>
    <t>30305</t>
  </si>
  <si>
    <t>生活补助</t>
  </si>
  <si>
    <t>532329241100002118306</t>
  </si>
  <si>
    <t>离退休人员职业年金经费</t>
  </si>
  <si>
    <t>机关事业单位职业年金缴费支出</t>
  </si>
  <si>
    <t>30109</t>
  </si>
  <si>
    <t>职业年金缴费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</si>
  <si>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</si>
  <si>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</si>
  <si>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</si>
  <si>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</si>
  <si>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</si>
  <si>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</si>
  <si>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</si>
  <si>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武定县政务服务大厅运行专项经费</t>
  </si>
  <si>
    <t>311 专项业务类</t>
  </si>
  <si>
    <t>532329221100001083477</t>
  </si>
  <si>
    <t>一般行政管理事务</t>
  </si>
  <si>
    <t>30205</t>
  </si>
  <si>
    <t>水费</t>
  </si>
  <si>
    <t>30206</t>
  </si>
  <si>
    <t>电费</t>
  </si>
  <si>
    <t>30207</t>
  </si>
  <si>
    <t>邮电费</t>
  </si>
  <si>
    <t>30213</t>
  </si>
  <si>
    <t>维修（护）费</t>
  </si>
  <si>
    <t>30227</t>
  </si>
  <si>
    <t>委托业务费</t>
  </si>
  <si>
    <t>行政审批专项经费</t>
  </si>
  <si>
    <t>532329210000000018232</t>
  </si>
  <si>
    <t>30202</t>
  </si>
  <si>
    <t>印刷费</t>
  </si>
  <si>
    <t>政府采购全流程电子化交易经费</t>
  </si>
  <si>
    <t>532329241100002294686</t>
  </si>
  <si>
    <t>31002</t>
  </si>
  <si>
    <t>办公设备购置</t>
  </si>
  <si>
    <t>政务服务大厅租赁专项经费</t>
  </si>
  <si>
    <t>532329210000000018019</t>
  </si>
  <si>
    <t>30209</t>
  </si>
  <si>
    <t>物业管理费</t>
  </si>
  <si>
    <t>30214</t>
  </si>
  <si>
    <t>租赁费</t>
  </si>
  <si>
    <t>政务服务好差评系统提升改造专项经费</t>
  </si>
  <si>
    <t>532329210000000023921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</si>
  <si>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</si>
  <si>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</si>
  <si>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</si>
  <si>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</si>
  <si>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</si>
  <si>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</si>
  <si>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</si>
  <si>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</si>
  <si>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</si>
  <si>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</si>
  <si>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</si>
  <si>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</si>
  <si>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免费提供证照，减轻群众或企业的办事成本，及时办理受理的行政审批事项，尽快完成项目踏勘、验收、评审工作，为群众提供便利，缩短办理时限提高审批效率，提高群众满意度，助推本地经济发展。</t>
  </si>
  <si>
    <t>产出指标</t>
  </si>
  <si>
    <t>数量指标</t>
  </si>
  <si>
    <t>营业执照数量</t>
  </si>
  <si>
    <t>=</t>
  </si>
  <si>
    <t>7600</t>
  </si>
  <si>
    <t>份</t>
  </si>
  <si>
    <t>定性指标</t>
  </si>
  <si>
    <t>反映为全县提供的营业执照数量。</t>
  </si>
  <si>
    <t>县行政审批踏勘率</t>
  </si>
  <si>
    <t>&gt;=</t>
  </si>
  <si>
    <t>95</t>
  </si>
  <si>
    <t>%</t>
  </si>
  <si>
    <t>反映行政审批工作的开展情况，踏勘率＝踏勘数×100÷100</t>
  </si>
  <si>
    <t>县行政审批办件数</t>
  </si>
  <si>
    <t>7800</t>
  </si>
  <si>
    <t>件</t>
  </si>
  <si>
    <t>反映行政审批办件的情况。</t>
  </si>
  <si>
    <t>质量指标</t>
  </si>
  <si>
    <t>行政审批事项办结率</t>
  </si>
  <si>
    <t>98</t>
  </si>
  <si>
    <t>反映行政审批事项办结情况，办结率=办结数×100÷受理数。</t>
  </si>
  <si>
    <t>效益指标</t>
  </si>
  <si>
    <t>社会效益指标</t>
  </si>
  <si>
    <t>新办企业开办率</t>
  </si>
  <si>
    <t>反映新办企业开办情况，开办率＝法定时限×100÷实际办结时限。</t>
  </si>
  <si>
    <t>新办企业增长率</t>
  </si>
  <si>
    <t>15</t>
  </si>
  <si>
    <t>反映2024年新增企业情况，新办企业增长率＝新增企业数×100÷8000。</t>
  </si>
  <si>
    <t>满意度指标</t>
  </si>
  <si>
    <t>服务对象满意度指标</t>
  </si>
  <si>
    <t>办事对象满意度</t>
  </si>
  <si>
    <t>反映办事群众满意情况，满意度=满意人数×100÷参评人数。</t>
  </si>
  <si>
    <t>进一步推进“互联网+政府采购”,加快我州政府购信息化进程，切实提高政府采购工作效率和服务质量，持续优化楚雄州政府采购营商环境，政府采购全流程电子化交易上线运行。</t>
  </si>
  <si>
    <t>政府采购系统项目资金</t>
  </si>
  <si>
    <t>&lt;=</t>
  </si>
  <si>
    <t>127000</t>
  </si>
  <si>
    <t>元</t>
  </si>
  <si>
    <t>反映政府采购系统建设成本。</t>
  </si>
  <si>
    <t>项目资金控制率</t>
  </si>
  <si>
    <t>100</t>
  </si>
  <si>
    <t>反映项目资金使用情况。资金控制率＝项目建设资金×100÷项目资金。</t>
  </si>
  <si>
    <t>电脑数量</t>
  </si>
  <si>
    <t>10</t>
  </si>
  <si>
    <t>台</t>
  </si>
  <si>
    <t>反映项目电脑购置情况</t>
  </si>
  <si>
    <t>大屏数量</t>
  </si>
  <si>
    <t>反映大显示屏采购情况</t>
  </si>
  <si>
    <t>系统及时上线率</t>
  </si>
  <si>
    <t>反映政府采购系统的上线情况</t>
  </si>
  <si>
    <t>设备验收合格率</t>
  </si>
  <si>
    <t>反映设备采购验收情况。设备验收合格率＝合格设备数×100÷设备数。</t>
  </si>
  <si>
    <t>政府采购透明度</t>
  </si>
  <si>
    <t>反映政府采购系统使用情况。</t>
  </si>
  <si>
    <t>政府采购使用情况</t>
  </si>
  <si>
    <t>反映政府采购工作运行情况。</t>
  </si>
  <si>
    <t>采购对象满意度</t>
  </si>
  <si>
    <t>90</t>
  </si>
  <si>
    <t>反映采购对象满意程度。满意度＝采购对象满意度×100÷测评对象。</t>
  </si>
  <si>
    <t>政务服务事项集中办理，企业和群众办事“只进一扇门”“最多跑一次”，加大窗口委托授权办度。县政务服务大厅正常运转，一件事一次办，政务大厅有电脑、网络、饮用水基本保障设施设备，群众办事更方便，服务质量更佳，办事效率更高，群众满意度提升。</t>
  </si>
  <si>
    <t>政务服务窗口数</t>
  </si>
  <si>
    <t>个</t>
  </si>
  <si>
    <t>反映政务服务大厅的窗口设置情况</t>
  </si>
  <si>
    <t>县政务服务中心办件量</t>
  </si>
  <si>
    <t>300000</t>
  </si>
  <si>
    <t>反映县政务服务中心办件量</t>
  </si>
  <si>
    <t>政务服务大厅保安监控支出</t>
  </si>
  <si>
    <t>20000</t>
  </si>
  <si>
    <t>反映政务服务大厅安全保障情况</t>
  </si>
  <si>
    <t>政务服务管理局股室数量</t>
  </si>
  <si>
    <t>13</t>
  </si>
  <si>
    <t>反映政务服务管理局股室设置情况。</t>
  </si>
  <si>
    <t>大厅办事群众数</t>
  </si>
  <si>
    <t>70</t>
  </si>
  <si>
    <t>人/天</t>
  </si>
  <si>
    <t>反映大厅办事群众人流量。</t>
  </si>
  <si>
    <t>政务服务大厅正常运转率</t>
  </si>
  <si>
    <t>反映县政务服务大厅运转情况，运转率＝运转天数×100÷法定工作天数。</t>
  </si>
  <si>
    <t>县政务服务事项办结率</t>
  </si>
  <si>
    <t>反映县政务服务事项办件情况，办结率＝办结事项数×100÷事项受理数。</t>
  </si>
  <si>
    <t>政务服务大厅网络保障率</t>
  </si>
  <si>
    <t>反映政务服务大厅网络保障情况。保障率＝网络保障天数×100÷法定工作日。</t>
  </si>
  <si>
    <t>政务服务大厅基本保障情况</t>
  </si>
  <si>
    <t>年</t>
  </si>
  <si>
    <t>反映县政务服务大厅基本保障情况。</t>
  </si>
  <si>
    <t>县政务服务好评率</t>
  </si>
  <si>
    <t>92</t>
  </si>
  <si>
    <t>反映县政务服务中心的好评情况，好评率＝参评满意数×100÷参评人数。</t>
  </si>
  <si>
    <t>服务群众办事效率</t>
  </si>
  <si>
    <t>&lt;</t>
  </si>
  <si>
    <t>96</t>
  </si>
  <si>
    <t>反映服务群众的办事效率。办事效率＝办结使用天数×100÷法定天数。</t>
  </si>
  <si>
    <t>办事群众满意度</t>
  </si>
  <si>
    <t>反映办事群众满意情况，群众满意度＝群众满意数×100÷群众参评数。</t>
  </si>
  <si>
    <t>更新升级“好差评”系统，提高系统使用功能，群众办事不用排队，真正发挥“好差评”系统的作用。</t>
  </si>
  <si>
    <t>好差评系统正常使用率</t>
  </si>
  <si>
    <t>反映好差评系统使用情况。使用率＝正常使用天数×100÷国家法定工作日。</t>
  </si>
  <si>
    <t>反映政务服务“好差评”使用情况。</t>
  </si>
  <si>
    <t>时效指标</t>
  </si>
  <si>
    <t>系统维护及时率</t>
  </si>
  <si>
    <t>反映好差评系统维护情况。系统维护及时率=系统维护用时×100÷系统维护约定时间。</t>
  </si>
  <si>
    <t>政务服务态度好评率</t>
  </si>
  <si>
    <t>反映政务服务评价情况，好评率＝好评数×100÷参评数。</t>
  </si>
  <si>
    <t>好差评系统窗口覆盖率</t>
  </si>
  <si>
    <t>反映好差评系统覆盖情况，覆盖率＝覆盖窗口数×100÷窗口总数。</t>
  </si>
  <si>
    <t>反映群众及工作人员满意情况。满意度＝满意人数×100÷参评人数。</t>
  </si>
  <si>
    <t>推动政务服务事项集中办理，“只进一扇门”“最多跑一次”。整合现有资源，合理设置服务窗口，方便企业和群众办事，服务水平高质量优。应进必进，符合政策要求材料齐全，一件事一次办好，与群众生产生活相关的事项县政务大厅基本可办。</t>
  </si>
  <si>
    <t>反映县政务服务大厅窗口设置情况。</t>
  </si>
  <si>
    <t>政务服务中心大厅面积</t>
  </si>
  <si>
    <t>3000</t>
  </si>
  <si>
    <t>平方米</t>
  </si>
  <si>
    <t>反映县政务服务中心大厅场地。</t>
  </si>
  <si>
    <t>县政务服务大厅达标率</t>
  </si>
  <si>
    <t>反映政务服务大厅达标情况，达标率=大厅面积×100÷3000。</t>
  </si>
  <si>
    <t>县政务服务大厅正常运转率</t>
  </si>
  <si>
    <t>反映县政务服务大厅的运转情况，大厅运转率＝运转天数×100÷国家法定工作日。</t>
  </si>
  <si>
    <t>一件事跑大厅次数</t>
  </si>
  <si>
    <t>次</t>
  </si>
  <si>
    <t>反映大厅功能设置的合理情况。</t>
  </si>
  <si>
    <t>群众办事便利度</t>
  </si>
  <si>
    <t>反映政务服务大厅可办事项，群众方便程度．便利度=可办事项数×100÷群众可办事项数。</t>
  </si>
  <si>
    <t>反映办事群众对县政务服务大厅的满意情况。满意度＝满意数×100÷参评人数。</t>
  </si>
  <si>
    <t>预算05-3表</t>
  </si>
  <si>
    <t>项目支出绩效目标表（另文下达）</t>
  </si>
  <si>
    <t>单位名称、项目名称</t>
  </si>
  <si>
    <t>说明：本表无数据，故公开空表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</si>
  <si>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</si>
  <si>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</si>
  <si>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</si>
  <si>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</si>
  <si>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</si>
  <si>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</si>
  <si>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</si>
  <si>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</si>
  <si>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</si>
  <si>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</si>
  <si>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</si>
  <si>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</si>
  <si>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</si>
  <si>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</si>
  <si>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</si>
  <si>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</si>
  <si>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</si>
  <si>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</si>
  <si>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云南省市场监督管理局营业执照印制服务项目采购</t>
  </si>
  <si>
    <t>单证印刷服务</t>
  </si>
  <si>
    <t>电脑</t>
  </si>
  <si>
    <t>台式计算机</t>
  </si>
  <si>
    <t>8</t>
  </si>
  <si>
    <t>大显示屏</t>
  </si>
  <si>
    <t>液晶显示器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</si>
  <si>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</si>
  <si>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</si>
  <si>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</si>
  <si>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</si>
  <si>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</si>
  <si>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</si>
  <si>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</si>
  <si>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</si>
  <si>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</si>
  <si>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B1104 印刷和出版服务</t>
  </si>
  <si>
    <t>B 政府履职辅助性服务</t>
  </si>
  <si>
    <t>201 一般公共服务支出</t>
  </si>
  <si>
    <t>营业执照印刷</t>
  </si>
  <si>
    <t>政务服务大厅窗口服务</t>
  </si>
  <si>
    <t>B1204 政务服务窗口服务</t>
  </si>
  <si>
    <t>窗口辅助服务</t>
  </si>
  <si>
    <t>预算09-1表</t>
  </si>
  <si>
    <t>县对下转移支付预算表</t>
  </si>
  <si>
    <t>单位名称（项目）</t>
  </si>
  <si>
    <t>地区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</si>
  <si>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</si>
  <si>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</si>
  <si>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</si>
  <si>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</si>
  <si>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</si>
  <si>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</si>
  <si>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</si>
  <si>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</si>
  <si>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</si>
  <si>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</si>
  <si>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</si>
  <si>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</si>
  <si>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</si>
  <si>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</si>
  <si>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</si>
  <si>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</si>
  <si>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</si>
  <si>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</si>
  <si>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</si>
  <si>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</si>
  <si>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</si>
  <si>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</si>
  <si>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</si>
  <si>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</si>
  <si>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</si>
  <si>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</si>
  <si>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</si>
  <si>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</si>
  <si>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</si>
  <si>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</si>
  <si>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</si>
  <si>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说明：我单位上述项目政府采购全流程电子化交易经费周期为2022年至2024年，2024年是中期规划的最后一年，2025年及2026年无相关预算数据。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</si>
  <si>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</si>
  <si>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</si>
  <si>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</si>
  <si>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</si>
  <si>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</si>
  <si>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</si>
  <si>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</si>
  <si>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</si>
  <si>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</si>
  <si>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</si>
  <si>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</si>
  <si>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</si>
  <si>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</si>
  <si>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</si>
  <si>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</si>
  <si>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</si>
  <si>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</si>
  <si>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</si>
  <si>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</si>
  <si>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</si>
  <si>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</si>
  <si>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</si>
  <si>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</si>
  <si>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</si>
  <si>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</si>
  <si>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</si>
  <si>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</si>
  <si>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</si>
  <si>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</si>
  <si>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</si>
  <si>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</si>
  <si>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</si>
  <si>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</si>
  <si>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</si>
  <si>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</si>
  <si>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</si>
  <si>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</si>
  <si>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</si>
  <si>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办公经费</t>
  </si>
  <si>
    <t>08</t>
  </si>
  <si>
    <t>会议费</t>
  </si>
  <si>
    <t>09</t>
  </si>
  <si>
    <t>培训费</t>
  </si>
  <si>
    <t>04</t>
  </si>
  <si>
    <t>专用材料购置费</t>
  </si>
  <si>
    <t>11</t>
  </si>
  <si>
    <t>05</t>
  </si>
  <si>
    <t>12</t>
  </si>
  <si>
    <t>因公出国（境）费用</t>
  </si>
  <si>
    <t>14</t>
  </si>
  <si>
    <t>医疗费</t>
  </si>
  <si>
    <t>公务用车运行维护费</t>
  </si>
  <si>
    <t>302</t>
  </si>
  <si>
    <t>商品和服务支出</t>
  </si>
  <si>
    <t>503</t>
  </si>
  <si>
    <t>机关资本性支出（一）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</si>
  <si>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</si>
  <si>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</si>
  <si>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</si>
  <si>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</si>
  <si>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</si>
  <si>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</si>
  <si>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</si>
  <si>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</si>
  <si>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</si>
  <si>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</si>
  <si>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504</t>
  </si>
  <si>
    <t>机关资本性支出（二）</t>
  </si>
  <si>
    <t>16</t>
  </si>
  <si>
    <t>17</t>
  </si>
  <si>
    <t>505</t>
  </si>
  <si>
    <t>对事业单位经常性补助</t>
  </si>
  <si>
    <t>18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</si>
  <si>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</si>
  <si>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</si>
  <si>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</si>
  <si>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</si>
  <si>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</si>
  <si>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</si>
  <si>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</si>
  <si>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</si>
  <si>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</si>
  <si>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</si>
  <si>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</si>
  <si>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</si>
  <si>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</si>
  <si>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</si>
  <si>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</si>
  <si>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</si>
  <si>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</si>
  <si>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</si>
  <si>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</si>
  <si>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</si>
  <si>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</si>
  <si>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</si>
  <si>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</si>
  <si>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</si>
  <si>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</si>
  <si>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</si>
  <si>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</si>
  <si>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</si>
  <si>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</si>
  <si>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</si>
  <si>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</si>
  <si>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</si>
  <si>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</si>
  <si>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</si>
  <si>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</si>
  <si>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</si>
  <si>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</si>
  <si>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</si>
  <si>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</si>
  <si>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</si>
  <si>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</si>
  <si>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</si>
  <si>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</si>
  <si>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</si>
  <si>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</si>
  <si>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</si>
  <si>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</si>
  <si>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</si>
  <si>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</si>
  <si>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</si>
  <si>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</si>
  <si>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</si>
  <si>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</si>
  <si>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</si>
  <si>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</si>
  <si>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</si>
  <si>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</si>
  <si>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</si>
  <si>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</si>
  <si>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</si>
  <si>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</si>
  <si>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</si>
  <si>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</si>
  <si>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</si>
  <si>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</si>
  <si>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</si>
  <si>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</si>
  <si>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</si>
  <si>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</si>
  <si>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</si>
  <si>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</si>
  <si>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</si>
  <si>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</si>
  <si>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19</t>
  </si>
  <si>
    <t>其他交通工具购置</t>
  </si>
  <si>
    <t>预备费</t>
  </si>
  <si>
    <t>21</t>
  </si>
  <si>
    <t>文物和陈列品购置</t>
  </si>
  <si>
    <t>预留</t>
  </si>
  <si>
    <t>22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</si>
  <si>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</si>
  <si>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</si>
  <si>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</si>
  <si>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</si>
  <si>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</si>
  <si>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</si>
  <si>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</si>
  <si>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</si>
  <si>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</si>
  <si>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</si>
  <si>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</si>
  <si>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</si>
  <si>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</si>
  <si>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</si>
  <si>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</si>
  <si>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</si>
  <si>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</si>
  <si>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</si>
  <si>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</si>
  <si>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</si>
  <si>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</si>
  <si>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</si>
  <si>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</si>
  <si>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</si>
  <si>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</si>
  <si>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</si>
  <si>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</si>
  <si>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</si>
  <si>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</si>
  <si>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</si>
  <si>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</si>
  <si>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</si>
  <si>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</si>
  <si>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</si>
  <si>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</si>
  <si>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</si>
  <si>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</si>
  <si>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</si>
  <si>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</si>
  <si>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</si>
  <si>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</si>
  <si>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</si>
  <si>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</si>
  <si>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</si>
  <si>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</si>
  <si>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</si>
  <si>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</si>
  <si>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</si>
  <si>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</si>
  <si>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</si>
  <si>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</si>
  <si>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</si>
  <si>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</si>
  <si>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</si>
  <si>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</si>
  <si>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</si>
  <si>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</si>
  <si>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</si>
  <si>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</si>
  <si>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</si>
  <si>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</si>
  <si>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</si>
  <si>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</si>
  <si>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</si>
  <si>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</si>
  <si>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</si>
  <si>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</si>
  <si>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</si>
  <si>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</si>
  <si>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</si>
  <si>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</si>
  <si>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</si>
  <si>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</si>
  <si>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</si>
  <si>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</si>
  <si>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</si>
  <si>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</si>
  <si>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</si>
  <si>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</si>
  <si>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</si>
  <si>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</si>
  <si>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</si>
  <si>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</si>
  <si>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</si>
  <si>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</si>
  <si>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</si>
  <si>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</si>
  <si>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</si>
  <si>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</si>
  <si>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</si>
  <si>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</si>
  <si>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</si>
  <si>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</si>
  <si>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</si>
  <si>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</si>
  <si>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</si>
  <si>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</si>
  <si>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</si>
  <si>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</si>
  <si>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</si>
  <si>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</si>
  <si>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</si>
  <si>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</si>
  <si>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</si>
  <si>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</si>
  <si>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</si>
  <si>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</si>
  <si>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</si>
  <si>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</si>
  <si>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</si>
  <si>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</si>
  <si>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</si>
  <si>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</si>
  <si>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</si>
  <si>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预算资金总额：1141.43</t>
  </si>
  <si>
    <t>按收入性质分：</t>
  </si>
  <si>
    <t>按支出性质分：</t>
  </si>
  <si>
    <t>其中：一般公共预算财政拨款：1141.43</t>
  </si>
  <si>
    <t>其中：基本支出：797.78</t>
  </si>
  <si>
    <r>
      <t xml:space="preserve">        </t>
    </r>
    <r>
      <rPr>
        <sz val="11"/>
        <rFont val="宋体"/>
        <family val="0"/>
      </rPr>
      <t>政府性基金预算财政拨款：</t>
    </r>
  </si>
  <si>
    <t xml:space="preserve">      项目支出：343.65</t>
  </si>
  <si>
    <t>纳入专户管理的非税收入拨款：</t>
  </si>
  <si>
    <r>
      <t xml:space="preserve">                                    </t>
    </r>
    <r>
      <rPr>
        <sz val="11"/>
        <rFont val="宋体"/>
        <family val="0"/>
      </rPr>
      <t>其他资金：</t>
    </r>
  </si>
  <si>
    <t>部门职能职责概述</t>
  </si>
  <si>
    <t>　　贯彻落实中央、省、州简政便民、政务服务、行政审批方针政策和法律法规，主要职责是：1.负责贯彻落实上级有关政务服务、公共资源交易的政策法规，负责制定政务服务管理、公共资源交易管理有关规章制度并实施；2.贯彻落实上级有关行政审批制度改革精神和行政审批政策法规；3.负责行政审批标准化、规范化建设和涉及行政审批的信息公开；4.负责协调县级部门划入行政许可事项涉及的现场勘查、联合验收、技术论证和社会听证等工作；5.指导和管理县级部门集中办理进驻的行政许可事项和公共服务事项，对服务质量、服务效率进行管理和监督；6.负责县级政务服务平台的建设和管理，制定各项制度、管理办法、并组织实施；7.负责全县电子政务管理，负责在线政务服务平台建设和管理，推进“互联网+政务服务”；8.负责招标投标交易活动，搭建交易服务平台、提供服务并实施综合现场监督管理；9.规范中介超市的运行管理，对中介超市选取的中介机构服务情况进行跟踪监督管理。10.会同有关部门对综合评标专家库进行资源整合，负责进驻政务服务大厅的代理机构及评标专家的管理；11.受理公民、法人或其他组织对政务服务和公共资源交易的投诉和举报；12.完成县委、县政府交办的其他任务。承担公共资源交易的职责，负责政府采购、国有产权土地使用权矿业权交易、工程建设进场交易的综合服务工作。依法受理各类发包申请或委托，提供公共资源交易技术咨询服务，协助有关部门处理交易活动中产生的质疑和投诉，负责维护、管理评标专家库，组织对评标专家的考核。</t>
  </si>
  <si>
    <t>部门整体支出绩效目标</t>
  </si>
  <si>
    <t>目标1：认真履职，努力完成州县下达的工作任务；                                                                                               
目标2：继续贯彻落实“放管服”改革，继续推进“一件事一次办”；
目标3：推进全县乡镇明责、赋权、扩能工作；　　　　　　　　　　　　　　　　　　　　　　　　　　　　　　　　　　　　　　目标4：做好行政审批工作，减轻企业负担，提升服务对象满意度；　　　　　　　　　　　　　　　　　　　　　　　　　　　　　目标5：提高政务服务水平和质量，加大窗口工作人员的监管；　　　　　　　　　　　　　　　　　　　　　　　　　　　　　　　目标6：强化预算的规范性和科学性，严格预算执行力度，提高资金使用效益。</t>
  </si>
  <si>
    <t>部门整体支出
年度绩效指标</t>
  </si>
  <si>
    <t>1.数量指标：确保政务服务大厅面积4679㎡以上,满足县级部门应进驻政务服务中心必进的要求；
2.质量指标：政务服务工作认真开展，行政审批有序推进，一件事一次办得到落实，服务水平和质量好；
3.时效指标：2024年1月至12月；
4.成本指标：1141.43万元。</t>
  </si>
  <si>
    <t>1.社会效益：县政务服务中心正常运转，群众办事便利，群众满意社会认可度高；
2.可持续影响效益：方便群众办事，树立良好的政府部门窗口形象；
3.社会公众或对象满意度：95%以上。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</si>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</sst>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0.00_ "/>
    <numFmt numFmtId="185" formatCode="[$-10804]#,##0.00;\-#,##0.00;\ "/>
    <numFmt numFmtId="186" formatCode="0.00_);[Red]\-0.00\ "/>
  </numFmts>
  <fonts count="9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26"/>
      <color indexed="8"/>
      <name val="宋体"/>
      <family val="0"/>
    </font>
    <font>
      <sz val="26"/>
      <name val="Microsoft Sans Serif"/>
      <family val="2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b/>
      <sz val="10"/>
      <color rgb="FF00000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b/>
      <sz val="24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7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7" fillId="0" borderId="0">
      <alignment vertical="center"/>
      <protection/>
    </xf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7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0" borderId="0">
      <alignment vertical="center"/>
      <protection/>
    </xf>
    <xf numFmtId="0" fontId="55" fillId="27" borderId="0" applyNumberFormat="0" applyBorder="0" applyAlignment="0" applyProtection="0"/>
    <xf numFmtId="0" fontId="7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7" fillId="0" borderId="0">
      <alignment vertical="center"/>
      <protection/>
    </xf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 vertical="top"/>
      <protection locked="0"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9" fontId="6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455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1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 applyProtection="1">
      <alignment vertical="center"/>
      <protection/>
    </xf>
    <xf numFmtId="0" fontId="73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74" fillId="0" borderId="0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/>
      <protection/>
    </xf>
    <xf numFmtId="0" fontId="75" fillId="0" borderId="0" xfId="70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Border="1" applyAlignment="1" applyProtection="1">
      <alignment horizontal="center" vertical="center" wrapText="1"/>
      <protection locked="0"/>
    </xf>
    <xf numFmtId="0" fontId="76" fillId="0" borderId="0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vertical="center"/>
      <protection/>
    </xf>
    <xf numFmtId="0" fontId="74" fillId="0" borderId="0" xfId="70" applyFont="1" applyFill="1" applyBorder="1" applyAlignment="1" applyProtection="1">
      <alignment vertical="center" wrapText="1"/>
      <protection locked="0"/>
    </xf>
    <xf numFmtId="0" fontId="77" fillId="0" borderId="14" xfId="70" applyFont="1" applyFill="1" applyBorder="1" applyAlignment="1" applyProtection="1">
      <alignment horizontal="center" vertical="center" wrapText="1"/>
      <protection locked="0"/>
    </xf>
    <xf numFmtId="0" fontId="1" fillId="0" borderId="15" xfId="70" applyFont="1" applyFill="1" applyBorder="1" applyAlignment="1" applyProtection="1">
      <alignment horizontal="center" vertical="center" wrapText="1"/>
      <protection locked="0"/>
    </xf>
    <xf numFmtId="0" fontId="77" fillId="0" borderId="16" xfId="70" applyFont="1" applyFill="1" applyBorder="1" applyAlignment="1" applyProtection="1">
      <alignment horizontal="center" vertical="center" wrapText="1"/>
      <protection locked="0"/>
    </xf>
    <xf numFmtId="0" fontId="77" fillId="0" borderId="17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/>
    </xf>
    <xf numFmtId="0" fontId="77" fillId="0" borderId="18" xfId="70" applyFont="1" applyFill="1" applyBorder="1" applyAlignment="1" applyProtection="1">
      <alignment horizontal="center" vertical="center" wrapText="1"/>
      <protection locked="0"/>
    </xf>
    <xf numFmtId="0" fontId="77" fillId="0" borderId="19" xfId="70" applyFont="1" applyFill="1" applyBorder="1" applyAlignment="1" applyProtection="1">
      <alignment horizontal="center" vertical="center" wrapText="1"/>
      <protection locked="0"/>
    </xf>
    <xf numFmtId="0" fontId="77" fillId="0" borderId="20" xfId="70" applyFont="1" applyFill="1" applyBorder="1" applyAlignment="1" applyProtection="1">
      <alignment horizontal="center" vertical="center" wrapText="1"/>
      <protection locked="0"/>
    </xf>
    <xf numFmtId="0" fontId="77" fillId="0" borderId="21" xfId="70" applyFont="1" applyFill="1" applyBorder="1" applyAlignment="1" applyProtection="1">
      <alignment horizontal="center" vertical="center" wrapText="1"/>
      <protection/>
    </xf>
    <xf numFmtId="0" fontId="77" fillId="0" borderId="22" xfId="70" applyFont="1" applyFill="1" applyBorder="1" applyAlignment="1" applyProtection="1">
      <alignment horizontal="center" vertical="center"/>
      <protection/>
    </xf>
    <xf numFmtId="0" fontId="77" fillId="0" borderId="21" xfId="70" applyFont="1" applyFill="1" applyBorder="1" applyAlignment="1" applyProtection="1">
      <alignment horizontal="center" vertical="center"/>
      <protection/>
    </xf>
    <xf numFmtId="0" fontId="77" fillId="0" borderId="21" xfId="70" applyFont="1" applyFill="1" applyBorder="1" applyAlignment="1" applyProtection="1">
      <alignment horizontal="right" vertical="center"/>
      <protection/>
    </xf>
    <xf numFmtId="0" fontId="77" fillId="0" borderId="22" xfId="70" applyFont="1" applyFill="1" applyBorder="1" applyAlignment="1" applyProtection="1">
      <alignment horizontal="left" vertical="center" wrapText="1"/>
      <protection locked="0"/>
    </xf>
    <xf numFmtId="0" fontId="77" fillId="0" borderId="21" xfId="70" applyFont="1" applyFill="1" applyBorder="1" applyAlignment="1" applyProtection="1">
      <alignment horizontal="left" vertical="center" wrapText="1"/>
      <protection locked="0"/>
    </xf>
    <xf numFmtId="3" fontId="77" fillId="0" borderId="21" xfId="70" applyNumberFormat="1" applyFont="1" applyFill="1" applyBorder="1" applyAlignment="1" applyProtection="1">
      <alignment horizontal="right" vertical="center"/>
      <protection locked="0"/>
    </xf>
    <xf numFmtId="3" fontId="77" fillId="0" borderId="21" xfId="70" applyNumberFormat="1" applyFont="1" applyFill="1" applyBorder="1" applyAlignment="1" applyProtection="1">
      <alignment horizontal="right" vertical="center"/>
      <protection/>
    </xf>
    <xf numFmtId="0" fontId="74" fillId="0" borderId="0" xfId="70" applyFont="1" applyFill="1" applyBorder="1" applyAlignment="1" applyProtection="1">
      <alignment horizontal="right" vertical="center"/>
      <protection locked="0"/>
    </xf>
    <xf numFmtId="0" fontId="7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8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1" applyFont="1" applyFill="1" applyAlignment="1">
      <alignment horizontal="left" vertical="center" wrapText="1"/>
      <protection/>
    </xf>
    <xf numFmtId="0" fontId="18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23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1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79" fillId="0" borderId="0" xfId="0" applyFont="1" applyFill="1" applyBorder="1" applyAlignment="1">
      <alignment vertical="center"/>
    </xf>
    <xf numFmtId="0" fontId="18" fillId="0" borderId="0" xfId="67" applyFont="1" applyFill="1" applyBorder="1" applyAlignment="1">
      <alignment vertical="center"/>
      <protection/>
    </xf>
    <xf numFmtId="180" fontId="18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5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9" fontId="6" fillId="0" borderId="13" xfId="71" applyNumberFormat="1" applyFont="1" applyFill="1" applyBorder="1" applyAlignment="1">
      <alignment horizontal="right" vertical="center" wrapText="1"/>
      <protection/>
    </xf>
    <xf numFmtId="183" fontId="1" fillId="0" borderId="13" xfId="71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4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 readingOrder="1"/>
      <protection locked="0"/>
    </xf>
    <xf numFmtId="184" fontId="77" fillId="0" borderId="25" xfId="70" applyNumberFormat="1" applyFont="1" applyFill="1" applyBorder="1" applyAlignment="1" applyProtection="1">
      <alignment horizontal="right" vertical="center" wrapText="1"/>
      <protection locked="0"/>
    </xf>
    <xf numFmtId="184" fontId="77" fillId="0" borderId="25" xfId="70" applyNumberFormat="1" applyFont="1" applyFill="1" applyBorder="1" applyAlignment="1" applyProtection="1">
      <alignment vertical="center" wrapText="1"/>
      <protection locked="0"/>
    </xf>
    <xf numFmtId="184" fontId="77" fillId="0" borderId="25" xfId="70" applyNumberFormat="1" applyFont="1" applyFill="1" applyBorder="1" applyAlignment="1" applyProtection="1">
      <alignment horizontal="right" vertical="center"/>
      <protection locked="0"/>
    </xf>
    <xf numFmtId="4" fontId="77" fillId="0" borderId="25" xfId="70" applyNumberFormat="1" applyFont="1" applyFill="1" applyBorder="1" applyAlignment="1" applyProtection="1">
      <alignment horizontal="right" vertical="center"/>
      <protection locked="0"/>
    </xf>
    <xf numFmtId="185" fontId="6" fillId="0" borderId="13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184" fontId="6" fillId="0" borderId="13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4" fontId="6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185" fontId="6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77" fillId="0" borderId="28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vertical="center" wrapText="1"/>
      <protection locked="0"/>
    </xf>
    <xf numFmtId="185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184" fontId="77" fillId="0" borderId="29" xfId="70" applyNumberFormat="1" applyFont="1" applyFill="1" applyBorder="1" applyAlignment="1" applyProtection="1">
      <alignment horizontal="righ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10" xfId="0" applyNumberFormat="1" applyFont="1" applyFill="1" applyBorder="1" applyAlignment="1" applyProtection="1">
      <alignment vertical="center" wrapText="1"/>
      <protection locked="0"/>
    </xf>
    <xf numFmtId="185" fontId="6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184" fontId="77" fillId="0" borderId="13" xfId="70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NumberFormat="1" applyFont="1" applyFill="1" applyBorder="1" applyAlignment="1" applyProtection="1">
      <alignment horizontal="center" vertical="center" wrapText="1" readingOrder="1"/>
      <protection locked="0"/>
    </xf>
    <xf numFmtId="184" fontId="2" fillId="0" borderId="13" xfId="70" applyNumberFormat="1" applyFont="1" applyFill="1" applyBorder="1" applyAlignment="1" applyProtection="1">
      <alignment horizontal="righ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 readingOrder="1"/>
      <protection locked="0"/>
    </xf>
    <xf numFmtId="184" fontId="6" fillId="0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32" xfId="0" applyNumberFormat="1" applyFont="1" applyFill="1" applyBorder="1" applyAlignment="1" applyProtection="1">
      <alignment vertical="center" wrapText="1"/>
      <protection locked="0"/>
    </xf>
    <xf numFmtId="0" fontId="6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185" fontId="6" fillId="0" borderId="10" xfId="0" applyNumberFormat="1" applyFont="1" applyFill="1" applyBorder="1" applyAlignment="1" applyProtection="1">
      <alignment vertical="center" wrapText="1" readingOrder="1"/>
      <protection locked="0"/>
    </xf>
    <xf numFmtId="185" fontId="6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5" fontId="6" fillId="0" borderId="30" xfId="0" applyNumberFormat="1" applyFont="1" applyFill="1" applyBorder="1" applyAlignment="1" applyProtection="1">
      <alignment horizontal="right" vertical="center" wrapText="1" readingOrder="1"/>
      <protection locked="0"/>
    </xf>
    <xf numFmtId="184" fontId="6" fillId="0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1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30" xfId="0" applyNumberFormat="1" applyFont="1" applyFill="1" applyBorder="1" applyAlignment="1" applyProtection="1">
      <alignment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23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3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80" fillId="0" borderId="0" xfId="70" applyFont="1" applyFill="1" applyBorder="1" applyAlignment="1" applyProtection="1">
      <alignment horizontal="right" vertical="center" wrapText="1"/>
      <protection locked="0"/>
    </xf>
    <xf numFmtId="0" fontId="2" fillId="0" borderId="0" xfId="70" applyFont="1" applyFill="1" applyBorder="1" applyAlignment="1" applyProtection="1">
      <alignment vertical="top"/>
      <protection locked="0"/>
    </xf>
    <xf numFmtId="0" fontId="0" fillId="0" borderId="0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horizontal="right" vertical="top"/>
      <protection locked="0"/>
    </xf>
    <xf numFmtId="0" fontId="81" fillId="0" borderId="0" xfId="70" applyFont="1" applyFill="1" applyBorder="1" applyAlignment="1" applyProtection="1">
      <alignment horizontal="center" vertical="center" wrapText="1"/>
      <protection locked="0"/>
    </xf>
    <xf numFmtId="0" fontId="21" fillId="0" borderId="0" xfId="70" applyFont="1" applyFill="1" applyBorder="1" applyAlignment="1" applyProtection="1">
      <alignment vertical="top"/>
      <protection locked="0"/>
    </xf>
    <xf numFmtId="0" fontId="21" fillId="0" borderId="0" xfId="70" applyFont="1" applyFill="1" applyBorder="1" applyAlignment="1" applyProtection="1">
      <alignment/>
      <protection/>
    </xf>
    <xf numFmtId="0" fontId="80" fillId="0" borderId="0" xfId="70" applyFont="1" applyFill="1" applyBorder="1" applyAlignment="1" applyProtection="1">
      <alignment horizontal="left" vertical="center"/>
      <protection locked="0"/>
    </xf>
    <xf numFmtId="0" fontId="74" fillId="0" borderId="0" xfId="70" applyFont="1" applyFill="1" applyBorder="1" applyAlignment="1" applyProtection="1">
      <alignment horizontal="left" vertical="center"/>
      <protection locked="0"/>
    </xf>
    <xf numFmtId="0" fontId="77" fillId="0" borderId="35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 locked="0"/>
    </xf>
    <xf numFmtId="0" fontId="77" fillId="0" borderId="15" xfId="70" applyFont="1" applyFill="1" applyBorder="1" applyAlignment="1" applyProtection="1">
      <alignment horizontal="center" vertical="center"/>
      <protection locked="0"/>
    </xf>
    <xf numFmtId="0" fontId="77" fillId="0" borderId="22" xfId="70" applyFont="1" applyFill="1" applyBorder="1" applyAlignment="1" applyProtection="1">
      <alignment horizontal="center" vertical="center" wrapText="1"/>
      <protection locked="0"/>
    </xf>
    <xf numFmtId="0" fontId="77" fillId="0" borderId="22" xfId="70" applyFont="1" applyFill="1" applyBorder="1" applyAlignment="1" applyProtection="1">
      <alignment horizontal="center" vertical="center"/>
      <protection locked="0"/>
    </xf>
    <xf numFmtId="0" fontId="77" fillId="0" borderId="28" xfId="70" applyFont="1" applyFill="1" applyBorder="1" applyAlignment="1" applyProtection="1">
      <alignment horizontal="center" vertical="center" wrapText="1"/>
      <protection locked="0"/>
    </xf>
    <xf numFmtId="0" fontId="77" fillId="0" borderId="28" xfId="70" applyFont="1" applyFill="1" applyBorder="1" applyAlignment="1" applyProtection="1">
      <alignment horizontal="center" vertical="center"/>
      <protection locked="0"/>
    </xf>
    <xf numFmtId="0" fontId="74" fillId="34" borderId="28" xfId="70" applyFont="1" applyFill="1" applyBorder="1" applyAlignment="1" applyProtection="1">
      <alignment horizontal="left" vertical="center" wrapText="1"/>
      <protection/>
    </xf>
    <xf numFmtId="0" fontId="74" fillId="0" borderId="28" xfId="70" applyFont="1" applyFill="1" applyBorder="1" applyAlignment="1" applyProtection="1">
      <alignment horizontal="center" vertical="center" wrapText="1"/>
      <protection locked="0"/>
    </xf>
    <xf numFmtId="184" fontId="74" fillId="0" borderId="14" xfId="70" applyNumberFormat="1" applyFont="1" applyFill="1" applyBorder="1" applyAlignment="1" applyProtection="1">
      <alignment horizontal="right" vertical="center" wrapText="1"/>
      <protection locked="0"/>
    </xf>
    <xf numFmtId="184" fontId="74" fillId="0" borderId="13" xfId="70" applyNumberFormat="1" applyFont="1" applyFill="1" applyBorder="1" applyAlignment="1" applyProtection="1">
      <alignment horizontal="right" vertical="center" wrapText="1"/>
      <protection locked="0"/>
    </xf>
    <xf numFmtId="0" fontId="74" fillId="34" borderId="28" xfId="70" applyFont="1" applyFill="1" applyBorder="1" applyAlignment="1" applyProtection="1">
      <alignment horizontal="left" vertical="center" wrapText="1"/>
      <protection locked="0"/>
    </xf>
    <xf numFmtId="0" fontId="74" fillId="34" borderId="28" xfId="70" applyFont="1" applyFill="1" applyBorder="1" applyAlignment="1" applyProtection="1">
      <alignment horizontal="center" vertical="center" wrapText="1"/>
      <protection locked="0"/>
    </xf>
    <xf numFmtId="184" fontId="74" fillId="0" borderId="14" xfId="70" applyNumberFormat="1" applyFont="1" applyFill="1" applyBorder="1" applyAlignment="1" applyProtection="1">
      <alignment horizontal="right" vertical="center" wrapText="1"/>
      <protection/>
    </xf>
    <xf numFmtId="184" fontId="74" fillId="0" borderId="13" xfId="70" applyNumberFormat="1" applyFont="1" applyFill="1" applyBorder="1" applyAlignment="1" applyProtection="1">
      <alignment horizontal="right" vertical="center" wrapText="1"/>
      <protection/>
    </xf>
    <xf numFmtId="0" fontId="74" fillId="34" borderId="28" xfId="70" applyFont="1" applyFill="1" applyBorder="1" applyAlignment="1" applyProtection="1">
      <alignment horizontal="left" vertical="center" wrapText="1"/>
      <protection/>
    </xf>
    <xf numFmtId="0" fontId="0" fillId="0" borderId="28" xfId="70" applyFont="1" applyFill="1" applyBorder="1" applyAlignment="1" applyProtection="1">
      <alignment/>
      <protection/>
    </xf>
    <xf numFmtId="0" fontId="74" fillId="0" borderId="28" xfId="70" applyFont="1" applyFill="1" applyBorder="1" applyAlignment="1" applyProtection="1">
      <alignment horizontal="left" vertical="center" wrapText="1"/>
      <protection locked="0"/>
    </xf>
    <xf numFmtId="184" fontId="74" fillId="0" borderId="14" xfId="70" applyNumberFormat="1" applyFont="1" applyFill="1" applyBorder="1" applyAlignment="1" applyProtection="1">
      <alignment horizontal="right" vertical="center" wrapText="1"/>
      <protection/>
    </xf>
    <xf numFmtId="0" fontId="74" fillId="0" borderId="36" xfId="70" applyFont="1" applyFill="1" applyBorder="1" applyAlignment="1" applyProtection="1">
      <alignment horizontal="center" vertical="center" wrapText="1"/>
      <protection/>
    </xf>
    <xf numFmtId="0" fontId="74" fillId="0" borderId="37" xfId="70" applyFont="1" applyFill="1" applyBorder="1" applyAlignment="1" applyProtection="1">
      <alignment horizontal="center" vertical="center" wrapText="1"/>
      <protection locked="0"/>
    </xf>
    <xf numFmtId="0" fontId="74" fillId="0" borderId="38" xfId="70" applyFont="1" applyFill="1" applyBorder="1" applyAlignment="1" applyProtection="1">
      <alignment horizontal="center" vertical="center" wrapText="1"/>
      <protection locked="0"/>
    </xf>
    <xf numFmtId="184" fontId="74" fillId="0" borderId="13" xfId="7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>
      <alignment/>
    </xf>
    <xf numFmtId="0" fontId="80" fillId="0" borderId="0" xfId="70" applyFont="1" applyFill="1" applyBorder="1" applyAlignment="1" applyProtection="1">
      <alignment/>
      <protection/>
    </xf>
    <xf numFmtId="0" fontId="75" fillId="0" borderId="0" xfId="70" applyFont="1" applyFill="1" applyBorder="1" applyAlignment="1" applyProtection="1">
      <alignment horizontal="center" vertical="center"/>
      <protection/>
    </xf>
    <xf numFmtId="0" fontId="82" fillId="0" borderId="0" xfId="70" applyFont="1" applyFill="1" applyBorder="1" applyAlignment="1" applyProtection="1">
      <alignment horizontal="center" vertical="center"/>
      <protection/>
    </xf>
    <xf numFmtId="0" fontId="74" fillId="0" borderId="0" xfId="70" applyFont="1" applyFill="1" applyBorder="1" applyAlignment="1" applyProtection="1">
      <alignment horizontal="left" vertical="center" wrapText="1"/>
      <protection locked="0"/>
    </xf>
    <xf numFmtId="0" fontId="80" fillId="0" borderId="0" xfId="70" applyFont="1" applyFill="1" applyBorder="1" applyAlignment="1" applyProtection="1">
      <alignment horizontal="left" vertical="center" wrapText="1"/>
      <protection/>
    </xf>
    <xf numFmtId="0" fontId="18" fillId="0" borderId="0" xfId="70" applyFont="1" applyFill="1" applyBorder="1" applyAlignment="1" applyProtection="1">
      <alignment wrapText="1"/>
      <protection/>
    </xf>
    <xf numFmtId="0" fontId="18" fillId="0" borderId="0" xfId="70" applyFont="1" applyFill="1" applyBorder="1" applyAlignment="1" applyProtection="1">
      <alignment/>
      <protection/>
    </xf>
    <xf numFmtId="0" fontId="77" fillId="0" borderId="35" xfId="70" applyFont="1" applyFill="1" applyBorder="1" applyAlignment="1" applyProtection="1">
      <alignment horizontal="center" vertical="center" wrapText="1"/>
      <protection/>
    </xf>
    <xf numFmtId="0" fontId="77" fillId="0" borderId="35" xfId="70" applyFont="1" applyFill="1" applyBorder="1" applyAlignment="1" applyProtection="1">
      <alignment horizontal="center" vertical="center"/>
      <protection/>
    </xf>
    <xf numFmtId="0" fontId="1" fillId="0" borderId="35" xfId="70" applyFont="1" applyFill="1" applyBorder="1" applyAlignment="1" applyProtection="1">
      <alignment horizontal="center" vertical="center" wrapText="1"/>
      <protection/>
    </xf>
    <xf numFmtId="0" fontId="77" fillId="0" borderId="28" xfId="70" applyFont="1" applyFill="1" applyBorder="1" applyAlignment="1" applyProtection="1">
      <alignment horizontal="center" vertical="center"/>
      <protection/>
    </xf>
    <xf numFmtId="3" fontId="77" fillId="0" borderId="28" xfId="70" applyNumberFormat="1" applyFont="1" applyFill="1" applyBorder="1" applyAlignment="1" applyProtection="1">
      <alignment horizontal="center" vertical="center"/>
      <protection/>
    </xf>
    <xf numFmtId="0" fontId="77" fillId="0" borderId="28" xfId="70" applyFont="1" applyFill="1" applyBorder="1" applyAlignment="1" applyProtection="1">
      <alignment horizontal="left" vertical="center" wrapText="1"/>
      <protection/>
    </xf>
    <xf numFmtId="4" fontId="77" fillId="0" borderId="28" xfId="70" applyNumberFormat="1" applyFont="1" applyFill="1" applyBorder="1" applyAlignment="1" applyProtection="1">
      <alignment horizontal="right" vertical="center"/>
      <protection locked="0"/>
    </xf>
    <xf numFmtId="0" fontId="77" fillId="0" borderId="14" xfId="70" applyFont="1" applyFill="1" applyBorder="1" applyAlignment="1" applyProtection="1">
      <alignment horizontal="center" vertical="center"/>
      <protection/>
    </xf>
    <xf numFmtId="0" fontId="77" fillId="0" borderId="17" xfId="70" applyFont="1" applyFill="1" applyBorder="1" applyAlignment="1" applyProtection="1">
      <alignment horizontal="center" vertical="center"/>
      <protection/>
    </xf>
    <xf numFmtId="0" fontId="77" fillId="0" borderId="15" xfId="70" applyFont="1" applyFill="1" applyBorder="1" applyAlignment="1" applyProtection="1">
      <alignment horizontal="center" vertical="center"/>
      <protection/>
    </xf>
    <xf numFmtId="4" fontId="77" fillId="0" borderId="28" xfId="7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74" fillId="0" borderId="0" xfId="70" applyFont="1" applyFill="1" applyBorder="1" applyAlignment="1" applyProtection="1">
      <alignment horizontal="right" vertical="center"/>
      <protection/>
    </xf>
    <xf numFmtId="0" fontId="77" fillId="0" borderId="17" xfId="70" applyFont="1" applyFill="1" applyBorder="1" applyAlignment="1" applyProtection="1">
      <alignment horizontal="center" vertical="center" wrapText="1"/>
      <protection/>
    </xf>
    <xf numFmtId="0" fontId="18" fillId="0" borderId="0" xfId="77" applyFill="1" applyAlignment="1">
      <alignment vertical="center"/>
      <protection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23" fillId="0" borderId="0" xfId="77" applyNumberFormat="1" applyFont="1" applyFill="1" applyBorder="1" applyAlignment="1" applyProtection="1">
      <alignment horizontal="center" vertical="center"/>
      <protection/>
    </xf>
    <xf numFmtId="0" fontId="22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0" xfId="77" applyFill="1" applyAlignment="1">
      <alignment horizontal="right" vertical="center"/>
      <protection/>
    </xf>
    <xf numFmtId="0" fontId="77" fillId="0" borderId="14" xfId="70" applyFont="1" applyFill="1" applyBorder="1" applyAlignment="1" applyProtection="1">
      <alignment horizontal="center" vertical="center" wrapText="1"/>
      <protection/>
    </xf>
    <xf numFmtId="0" fontId="77" fillId="0" borderId="15" xfId="70" applyFont="1" applyFill="1" applyBorder="1" applyAlignment="1" applyProtection="1">
      <alignment horizontal="center" vertical="center" wrapText="1"/>
      <protection/>
    </xf>
    <xf numFmtId="0" fontId="77" fillId="0" borderId="22" xfId="70" applyFont="1" applyFill="1" applyBorder="1" applyAlignment="1" applyProtection="1">
      <alignment horizontal="center" vertical="center" wrapText="1"/>
      <protection/>
    </xf>
    <xf numFmtId="0" fontId="77" fillId="0" borderId="28" xfId="70" applyFont="1" applyFill="1" applyBorder="1" applyAlignment="1" applyProtection="1">
      <alignment horizontal="center" vertical="center" wrapText="1"/>
      <protection/>
    </xf>
    <xf numFmtId="0" fontId="1" fillId="0" borderId="28" xfId="70" applyFont="1" applyFill="1" applyBorder="1" applyAlignment="1" applyProtection="1">
      <alignment horizontal="center" vertical="center" wrapText="1"/>
      <protection/>
    </xf>
    <xf numFmtId="0" fontId="17" fillId="0" borderId="13" xfId="61" applyFont="1" applyFill="1" applyBorder="1" applyAlignment="1">
      <alignment vertical="center" wrapText="1"/>
      <protection/>
    </xf>
    <xf numFmtId="0" fontId="17" fillId="0" borderId="13" xfId="61" applyFont="1" applyFill="1" applyBorder="1" applyAlignment="1">
      <alignment horizontal="center" vertical="center" wrapText="1"/>
      <protection/>
    </xf>
    <xf numFmtId="0" fontId="17" fillId="0" borderId="13" xfId="61" applyFont="1" applyFill="1" applyBorder="1" applyAlignment="1">
      <alignment horizontal="left" vertical="center" wrapText="1" indent="1"/>
      <protection/>
    </xf>
    <xf numFmtId="0" fontId="18" fillId="0" borderId="0" xfId="70" applyFont="1" applyFill="1" applyBorder="1" applyAlignment="1" applyProtection="1">
      <alignment vertical="center"/>
      <protection/>
    </xf>
    <xf numFmtId="0" fontId="83" fillId="0" borderId="0" xfId="70" applyFont="1" applyFill="1" applyBorder="1" applyAlignment="1" applyProtection="1">
      <alignment horizontal="center" vertical="center"/>
      <protection/>
    </xf>
    <xf numFmtId="0" fontId="84" fillId="0" borderId="0" xfId="70" applyFont="1" applyFill="1" applyBorder="1" applyAlignment="1" applyProtection="1">
      <alignment horizontal="center" vertical="center"/>
      <protection/>
    </xf>
    <xf numFmtId="0" fontId="82" fillId="0" borderId="0" xfId="70" applyFont="1" applyFill="1" applyBorder="1" applyAlignment="1" applyProtection="1">
      <alignment horizontal="center" vertical="center"/>
      <protection locked="0"/>
    </xf>
    <xf numFmtId="0" fontId="2" fillId="0" borderId="0" xfId="70" applyFont="1" applyFill="1" applyBorder="1" applyAlignment="1" applyProtection="1">
      <alignment horizontal="left" vertical="center"/>
      <protection locked="0"/>
    </xf>
    <xf numFmtId="0" fontId="74" fillId="0" borderId="28" xfId="70" applyFont="1" applyFill="1" applyBorder="1" applyAlignment="1" applyProtection="1">
      <alignment horizontal="left" vertical="center" wrapText="1"/>
      <protection/>
    </xf>
    <xf numFmtId="0" fontId="74" fillId="0" borderId="28" xfId="70" applyFont="1" applyFill="1" applyBorder="1" applyAlignment="1" applyProtection="1">
      <alignment vertical="center" wrapText="1"/>
      <protection/>
    </xf>
    <xf numFmtId="0" fontId="74" fillId="0" borderId="28" xfId="70" applyFont="1" applyFill="1" applyBorder="1" applyAlignment="1" applyProtection="1">
      <alignment horizontal="center" vertical="center" wrapText="1"/>
      <protection/>
    </xf>
    <xf numFmtId="0" fontId="74" fillId="0" borderId="28" xfId="70" applyFont="1" applyFill="1" applyBorder="1" applyAlignment="1" applyProtection="1">
      <alignment horizontal="center" vertical="center"/>
      <protection locked="0"/>
    </xf>
    <xf numFmtId="0" fontId="74" fillId="0" borderId="0" xfId="70" applyFont="1" applyFill="1" applyBorder="1" applyAlignment="1" applyProtection="1">
      <alignment horizontal="right" vertical="center"/>
      <protection locked="0"/>
    </xf>
    <xf numFmtId="0" fontId="77" fillId="0" borderId="35" xfId="70" applyFont="1" applyFill="1" applyBorder="1" applyAlignment="1" applyProtection="1">
      <alignment horizontal="center" vertical="center"/>
      <protection locked="0"/>
    </xf>
    <xf numFmtId="0" fontId="74" fillId="0" borderId="14" xfId="70" applyFont="1" applyFill="1" applyBorder="1" applyAlignment="1" applyProtection="1">
      <alignment horizontal="center" vertical="center" wrapText="1"/>
      <protection/>
    </xf>
    <xf numFmtId="0" fontId="2" fillId="0" borderId="13" xfId="70" applyFont="1" applyFill="1" applyBorder="1" applyAlignment="1" applyProtection="1">
      <alignment vertical="top"/>
      <protection locked="0"/>
    </xf>
    <xf numFmtId="0" fontId="74" fillId="0" borderId="14" xfId="70" applyFont="1" applyFill="1" applyBorder="1" applyAlignment="1" applyProtection="1">
      <alignment horizontal="left" vertical="center" wrapText="1"/>
      <protection/>
    </xf>
    <xf numFmtId="0" fontId="80" fillId="0" borderId="0" xfId="70" applyFont="1" applyFill="1" applyBorder="1" applyAlignment="1" applyProtection="1">
      <alignment horizontal="right" vertical="center"/>
      <protection/>
    </xf>
    <xf numFmtId="0" fontId="83" fillId="0" borderId="0" xfId="70" applyFont="1" applyFill="1" applyBorder="1" applyAlignment="1" applyProtection="1">
      <alignment horizontal="center" vertical="center" wrapText="1"/>
      <protection/>
    </xf>
    <xf numFmtId="0" fontId="74" fillId="0" borderId="0" xfId="70" applyFont="1" applyFill="1" applyBorder="1" applyAlignment="1" applyProtection="1">
      <alignment horizontal="left" vertical="center" wrapText="1"/>
      <protection/>
    </xf>
    <xf numFmtId="0" fontId="77" fillId="0" borderId="0" xfId="70" applyFont="1" applyFill="1" applyBorder="1" applyAlignment="1" applyProtection="1">
      <alignment wrapText="1"/>
      <protection/>
    </xf>
    <xf numFmtId="0" fontId="80" fillId="0" borderId="0" xfId="70" applyFont="1" applyFill="1" applyBorder="1" applyAlignment="1" applyProtection="1">
      <alignment horizontal="right" wrapText="1"/>
      <protection/>
    </xf>
    <xf numFmtId="0" fontId="77" fillId="0" borderId="39" xfId="70" applyFont="1" applyFill="1" applyBorder="1" applyAlignment="1" applyProtection="1">
      <alignment horizontal="center" vertical="center"/>
      <protection/>
    </xf>
    <xf numFmtId="0" fontId="77" fillId="0" borderId="18" xfId="70" applyFont="1" applyFill="1" applyBorder="1" applyAlignment="1" applyProtection="1">
      <alignment horizontal="center" vertical="center"/>
      <protection/>
    </xf>
    <xf numFmtId="0" fontId="77" fillId="0" borderId="40" xfId="70" applyFont="1" applyFill="1" applyBorder="1" applyAlignment="1" applyProtection="1">
      <alignment horizontal="center" vertical="center" wrapText="1"/>
      <protection/>
    </xf>
    <xf numFmtId="0" fontId="77" fillId="0" borderId="13" xfId="70" applyFont="1" applyFill="1" applyBorder="1" applyAlignment="1" applyProtection="1">
      <alignment horizontal="center" vertical="center"/>
      <protection/>
    </xf>
    <xf numFmtId="0" fontId="1" fillId="0" borderId="14" xfId="70" applyFont="1" applyFill="1" applyBorder="1" applyAlignment="1" applyProtection="1">
      <alignment horizontal="center" vertical="center"/>
      <protection/>
    </xf>
    <xf numFmtId="0" fontId="74" fillId="0" borderId="28" xfId="70" applyFont="1" applyFill="1" applyBorder="1" applyAlignment="1" applyProtection="1">
      <alignment horizontal="right" vertical="center"/>
      <protection locked="0"/>
    </xf>
    <xf numFmtId="0" fontId="2" fillId="0" borderId="14" xfId="70" applyFont="1" applyFill="1" applyBorder="1" applyAlignment="1" applyProtection="1">
      <alignment horizontal="right" vertical="center"/>
      <protection locked="0"/>
    </xf>
    <xf numFmtId="0" fontId="74" fillId="0" borderId="0" xfId="70" applyFont="1" applyFill="1" applyBorder="1" applyAlignment="1" applyProtection="1">
      <alignment horizontal="right"/>
      <protection locked="0"/>
    </xf>
    <xf numFmtId="0" fontId="77" fillId="0" borderId="41" xfId="70" applyFont="1" applyFill="1" applyBorder="1" applyAlignment="1" applyProtection="1">
      <alignment horizontal="center" vertical="center"/>
      <protection/>
    </xf>
    <xf numFmtId="0" fontId="77" fillId="0" borderId="24" xfId="7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>
      <alignment vertical="center"/>
    </xf>
    <xf numFmtId="0" fontId="80" fillId="0" borderId="0" xfId="70" applyFont="1" applyFill="1" applyBorder="1" applyAlignment="1" applyProtection="1">
      <alignment wrapText="1"/>
      <protection/>
    </xf>
    <xf numFmtId="0" fontId="83" fillId="0" borderId="0" xfId="70" applyFont="1" applyFill="1" applyAlignment="1" applyProtection="1">
      <alignment horizontal="center" vertical="center" wrapText="1"/>
      <protection/>
    </xf>
    <xf numFmtId="0" fontId="75" fillId="0" borderId="0" xfId="70" applyFont="1" applyFill="1" applyAlignment="1" applyProtection="1">
      <alignment horizontal="center" vertical="center" wrapText="1"/>
      <protection/>
    </xf>
    <xf numFmtId="0" fontId="74" fillId="0" borderId="0" xfId="70" applyFont="1" applyFill="1" applyBorder="1" applyAlignment="1" applyProtection="1">
      <alignment horizontal="left" vertical="center"/>
      <protection/>
    </xf>
    <xf numFmtId="0" fontId="77" fillId="0" borderId="0" xfId="70" applyFont="1" applyFill="1" applyBorder="1" applyAlignment="1" applyProtection="1">
      <alignment/>
      <protection/>
    </xf>
    <xf numFmtId="0" fontId="1" fillId="0" borderId="35" xfId="70" applyFont="1" applyFill="1" applyBorder="1" applyAlignment="1" applyProtection="1">
      <alignment horizontal="center" vertical="center" wrapText="1"/>
      <protection locked="0"/>
    </xf>
    <xf numFmtId="0" fontId="77" fillId="0" borderId="18" xfId="70" applyFont="1" applyFill="1" applyBorder="1" applyAlignment="1" applyProtection="1">
      <alignment horizontal="center" vertical="center"/>
      <protection locked="0"/>
    </xf>
    <xf numFmtId="0" fontId="77" fillId="0" borderId="28" xfId="70" applyFont="1" applyFill="1" applyBorder="1" applyAlignment="1" applyProtection="1">
      <alignment vertical="center" wrapText="1"/>
      <protection/>
    </xf>
    <xf numFmtId="0" fontId="77" fillId="0" borderId="28" xfId="70" applyFont="1" applyFill="1" applyBorder="1" applyAlignment="1" applyProtection="1">
      <alignment vertical="center"/>
      <protection/>
    </xf>
    <xf numFmtId="0" fontId="74" fillId="0" borderId="13" xfId="70" applyFont="1" applyFill="1" applyBorder="1" applyAlignment="1" applyProtection="1">
      <alignment horizontal="right" vertical="center"/>
      <protection locked="0"/>
    </xf>
    <xf numFmtId="0" fontId="74" fillId="0" borderId="13" xfId="70" applyFont="1" applyFill="1" applyBorder="1" applyAlignment="1" applyProtection="1">
      <alignment horizontal="center" vertical="center"/>
      <protection locked="0"/>
    </xf>
    <xf numFmtId="0" fontId="74" fillId="0" borderId="13" xfId="70" applyFont="1" applyFill="1" applyBorder="1" applyAlignment="1" applyProtection="1">
      <alignment horizontal="right" vertical="center" wrapText="1"/>
      <protection/>
    </xf>
    <xf numFmtId="0" fontId="18" fillId="0" borderId="28" xfId="70" applyFont="1" applyFill="1" applyBorder="1" applyAlignment="1" applyProtection="1">
      <alignment/>
      <protection/>
    </xf>
    <xf numFmtId="0" fontId="77" fillId="0" borderId="23" xfId="70" applyFont="1" applyFill="1" applyBorder="1" applyAlignment="1" applyProtection="1">
      <alignment vertical="center"/>
      <protection/>
    </xf>
    <xf numFmtId="0" fontId="74" fillId="0" borderId="13" xfId="70" applyFont="1" applyFill="1" applyBorder="1" applyAlignment="1" applyProtection="1">
      <alignment horizontal="left" vertical="center" wrapText="1"/>
      <protection/>
    </xf>
    <xf numFmtId="184" fontId="18" fillId="0" borderId="13" xfId="70" applyNumberFormat="1" applyFont="1" applyFill="1" applyBorder="1" applyAlignment="1" applyProtection="1">
      <alignment vertical="center" wrapText="1"/>
      <protection/>
    </xf>
    <xf numFmtId="0" fontId="2" fillId="0" borderId="0" xfId="70" applyFont="1" applyFill="1" applyBorder="1" applyAlignment="1" applyProtection="1">
      <alignment vertical="top" wrapText="1"/>
      <protection locked="0"/>
    </xf>
    <xf numFmtId="0" fontId="1" fillId="0" borderId="17" xfId="70" applyFont="1" applyFill="1" applyBorder="1" applyAlignment="1" applyProtection="1">
      <alignment horizontal="center" vertical="center"/>
      <protection locked="0"/>
    </xf>
    <xf numFmtId="0" fontId="77" fillId="0" borderId="42" xfId="70" applyFont="1" applyFill="1" applyBorder="1" applyAlignment="1" applyProtection="1">
      <alignment horizontal="center" vertical="center" wrapText="1"/>
      <protection locked="0"/>
    </xf>
    <xf numFmtId="4" fontId="77" fillId="0" borderId="28" xfId="70" applyNumberFormat="1" applyFont="1" applyFill="1" applyBorder="1" applyAlignment="1" applyProtection="1">
      <alignment vertical="center" wrapText="1"/>
      <protection/>
    </xf>
    <xf numFmtId="0" fontId="74" fillId="0" borderId="13" xfId="70" applyFont="1" applyFill="1" applyBorder="1" applyAlignment="1" applyProtection="1">
      <alignment horizontal="right" vertical="center"/>
      <protection/>
    </xf>
    <xf numFmtId="4" fontId="77" fillId="0" borderId="23" xfId="70" applyNumberFormat="1" applyFont="1" applyFill="1" applyBorder="1" applyAlignment="1" applyProtection="1">
      <alignment vertical="center" wrapText="1"/>
      <protection/>
    </xf>
    <xf numFmtId="0" fontId="74" fillId="0" borderId="13" xfId="70" applyFont="1" applyFill="1" applyBorder="1" applyAlignment="1" applyProtection="1">
      <alignment vertical="center"/>
      <protection locked="0"/>
    </xf>
    <xf numFmtId="0" fontId="18" fillId="0" borderId="13" xfId="70" applyFont="1" applyFill="1" applyBorder="1" applyAlignment="1" applyProtection="1">
      <alignment/>
      <protection/>
    </xf>
    <xf numFmtId="0" fontId="74" fillId="0" borderId="0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 wrapText="1"/>
      <protection/>
    </xf>
    <xf numFmtId="0" fontId="74" fillId="0" borderId="0" xfId="70" applyFont="1" applyFill="1" applyBorder="1" applyAlignment="1" applyProtection="1">
      <alignment horizontal="right" wrapText="1"/>
      <protection locked="0"/>
    </xf>
    <xf numFmtId="0" fontId="74" fillId="0" borderId="0" xfId="70" applyFont="1" applyFill="1" applyBorder="1" applyAlignment="1" applyProtection="1">
      <alignment horizontal="right" wrapText="1"/>
      <protection/>
    </xf>
    <xf numFmtId="0" fontId="74" fillId="0" borderId="28" xfId="70" applyFont="1" applyFill="1" applyBorder="1" applyAlignment="1" applyProtection="1">
      <alignment horizontal="left" vertical="center"/>
      <protection/>
    </xf>
    <xf numFmtId="0" fontId="74" fillId="0" borderId="28" xfId="70" applyFont="1" applyFill="1" applyBorder="1" applyAlignment="1" applyProtection="1">
      <alignment horizontal="center" vertical="center"/>
      <protection/>
    </xf>
    <xf numFmtId="0" fontId="77" fillId="0" borderId="43" xfId="70" applyFont="1" applyFill="1" applyBorder="1" applyAlignment="1" applyProtection="1">
      <alignment horizontal="center" vertical="center"/>
      <protection/>
    </xf>
    <xf numFmtId="184" fontId="77" fillId="0" borderId="43" xfId="70" applyNumberFormat="1" applyFont="1" applyFill="1" applyBorder="1" applyAlignment="1" applyProtection="1">
      <alignment horizontal="right" vertical="center" wrapText="1"/>
      <protection/>
    </xf>
    <xf numFmtId="184" fontId="77" fillId="0" borderId="28" xfId="70" applyNumberFormat="1" applyFont="1" applyFill="1" applyBorder="1" applyAlignment="1" applyProtection="1">
      <alignment horizontal="right" vertical="center" wrapText="1"/>
      <protection/>
    </xf>
    <xf numFmtId="0" fontId="77" fillId="0" borderId="28" xfId="70" applyFont="1" applyFill="1" applyBorder="1" applyAlignment="1" applyProtection="1">
      <alignment horizontal="right" vertical="center"/>
      <protection/>
    </xf>
    <xf numFmtId="0" fontId="19" fillId="0" borderId="28" xfId="70" applyFont="1" applyFill="1" applyBorder="1" applyAlignment="1" applyProtection="1">
      <alignment horizontal="right"/>
      <protection/>
    </xf>
    <xf numFmtId="0" fontId="74" fillId="0" borderId="25" xfId="70" applyFont="1" applyFill="1" applyBorder="1" applyAlignment="1" applyProtection="1">
      <alignment horizontal="center" vertical="center"/>
      <protection/>
    </xf>
    <xf numFmtId="0" fontId="74" fillId="0" borderId="44" xfId="70" applyFont="1" applyFill="1" applyBorder="1" applyAlignment="1" applyProtection="1">
      <alignment horizontal="left" vertical="center"/>
      <protection/>
    </xf>
    <xf numFmtId="0" fontId="74" fillId="0" borderId="21" xfId="70" applyFont="1" applyFill="1" applyBorder="1" applyAlignment="1" applyProtection="1">
      <alignment horizontal="right" vertical="center"/>
      <protection/>
    </xf>
    <xf numFmtId="184" fontId="77" fillId="0" borderId="21" xfId="70" applyNumberFormat="1" applyFont="1" applyFill="1" applyBorder="1" applyAlignment="1" applyProtection="1">
      <alignment horizontal="right" vertical="center" wrapText="1"/>
      <protection locked="0"/>
    </xf>
    <xf numFmtId="0" fontId="74" fillId="0" borderId="21" xfId="70" applyFont="1" applyFill="1" applyBorder="1" applyAlignment="1" applyProtection="1">
      <alignment horizontal="right" vertical="center"/>
      <protection locked="0"/>
    </xf>
    <xf numFmtId="0" fontId="74" fillId="0" borderId="0" xfId="70" applyFont="1" applyFill="1" applyBorder="1" applyAlignment="1" applyProtection="1">
      <alignment horizontal="right"/>
      <protection/>
    </xf>
    <xf numFmtId="49" fontId="18" fillId="0" borderId="0" xfId="70" applyNumberFormat="1" applyFont="1" applyFill="1" applyBorder="1" applyAlignment="1" applyProtection="1">
      <alignment/>
      <protection/>
    </xf>
    <xf numFmtId="49" fontId="85" fillId="0" borderId="0" xfId="70" applyNumberFormat="1" applyFont="1" applyFill="1" applyBorder="1" applyAlignment="1" applyProtection="1">
      <alignment/>
      <protection/>
    </xf>
    <xf numFmtId="0" fontId="85" fillId="0" borderId="0" xfId="70" applyFont="1" applyFill="1" applyBorder="1" applyAlignment="1" applyProtection="1">
      <alignment horizontal="right"/>
      <protection/>
    </xf>
    <xf numFmtId="0" fontId="80" fillId="0" borderId="0" xfId="70" applyFont="1" applyFill="1" applyBorder="1" applyAlignment="1" applyProtection="1">
      <alignment horizontal="right"/>
      <protection/>
    </xf>
    <xf numFmtId="0" fontId="86" fillId="0" borderId="0" xfId="70" applyFont="1" applyFill="1" applyBorder="1" applyAlignment="1" applyProtection="1">
      <alignment horizontal="center" vertical="center" wrapText="1"/>
      <protection/>
    </xf>
    <xf numFmtId="0" fontId="86" fillId="0" borderId="0" xfId="70" applyFont="1" applyFill="1" applyBorder="1" applyAlignment="1" applyProtection="1">
      <alignment horizontal="center" vertical="center"/>
      <protection/>
    </xf>
    <xf numFmtId="0" fontId="87" fillId="0" borderId="0" xfId="70" applyFont="1" applyFill="1" applyBorder="1" applyAlignment="1" applyProtection="1">
      <alignment horizontal="center" vertical="center"/>
      <protection/>
    </xf>
    <xf numFmtId="49" fontId="77" fillId="0" borderId="35" xfId="70" applyNumberFormat="1" applyFont="1" applyFill="1" applyBorder="1" applyAlignment="1" applyProtection="1">
      <alignment horizontal="center" vertical="center" wrapText="1"/>
      <protection/>
    </xf>
    <xf numFmtId="49" fontId="77" fillId="0" borderId="18" xfId="70" applyNumberFormat="1" applyFont="1" applyFill="1" applyBorder="1" applyAlignment="1" applyProtection="1">
      <alignment horizontal="center" vertical="center" wrapText="1"/>
      <protection/>
    </xf>
    <xf numFmtId="49" fontId="77" fillId="0" borderId="28" xfId="70" applyNumberFormat="1" applyFont="1" applyFill="1" applyBorder="1" applyAlignment="1" applyProtection="1">
      <alignment horizontal="center" vertical="center"/>
      <protection/>
    </xf>
    <xf numFmtId="186" fontId="74" fillId="0" borderId="28" xfId="70" applyNumberFormat="1" applyFont="1" applyFill="1" applyBorder="1" applyAlignment="1" applyProtection="1">
      <alignment horizontal="right" vertical="center"/>
      <protection/>
    </xf>
    <xf numFmtId="186" fontId="74" fillId="0" borderId="28" xfId="70" applyNumberFormat="1" applyFont="1" applyFill="1" applyBorder="1" applyAlignment="1" applyProtection="1">
      <alignment horizontal="left" vertical="center" wrapText="1"/>
      <protection/>
    </xf>
    <xf numFmtId="0" fontId="18" fillId="0" borderId="14" xfId="70" applyFont="1" applyFill="1" applyBorder="1" applyAlignment="1" applyProtection="1">
      <alignment horizontal="center" vertical="center"/>
      <protection/>
    </xf>
    <xf numFmtId="0" fontId="18" fillId="0" borderId="17" xfId="70" applyFont="1" applyFill="1" applyBorder="1" applyAlignment="1" applyProtection="1">
      <alignment horizontal="center" vertical="center"/>
      <protection/>
    </xf>
    <xf numFmtId="0" fontId="18" fillId="0" borderId="15" xfId="70" applyFont="1" applyFill="1" applyBorder="1" applyAlignment="1" applyProtection="1">
      <alignment horizontal="center" vertical="center"/>
      <protection/>
    </xf>
    <xf numFmtId="0" fontId="75" fillId="0" borderId="0" xfId="70" applyFont="1" applyFill="1" applyBorder="1" applyAlignment="1" applyProtection="1">
      <alignment horizontal="center" vertical="center"/>
      <protection/>
    </xf>
    <xf numFmtId="0" fontId="88" fillId="0" borderId="0" xfId="70" applyFont="1" applyFill="1" applyBorder="1" applyAlignment="1" applyProtection="1">
      <alignment horizontal="center" vertical="center"/>
      <protection/>
    </xf>
    <xf numFmtId="0" fontId="88" fillId="0" borderId="0" xfId="70" applyFont="1" applyFill="1" applyBorder="1" applyAlignment="1" applyProtection="1">
      <alignment horizontal="center" vertical="center"/>
      <protection locked="0"/>
    </xf>
    <xf numFmtId="0" fontId="77" fillId="0" borderId="13" xfId="70" applyFont="1" applyFill="1" applyBorder="1" applyAlignment="1" applyProtection="1">
      <alignment horizontal="center" vertical="center" wrapText="1"/>
      <protection/>
    </xf>
    <xf numFmtId="0" fontId="74" fillId="0" borderId="28" xfId="70" applyFont="1" applyFill="1" applyBorder="1" applyAlignment="1" applyProtection="1">
      <alignment horizontal="left" vertical="top" wrapText="1"/>
      <protection/>
    </xf>
    <xf numFmtId="0" fontId="74" fillId="0" borderId="28" xfId="70" applyFont="1" applyFill="1" applyBorder="1" applyAlignment="1" applyProtection="1">
      <alignment horizontal="left" vertical="center"/>
      <protection/>
    </xf>
    <xf numFmtId="0" fontId="74" fillId="0" borderId="28" xfId="70" applyFont="1" applyFill="1" applyBorder="1" applyAlignment="1" applyProtection="1">
      <alignment horizontal="left" vertical="top" wrapText="1"/>
      <protection locked="0"/>
    </xf>
    <xf numFmtId="49" fontId="80" fillId="0" borderId="0" xfId="70" applyNumberFormat="1" applyFont="1" applyFill="1" applyBorder="1" applyAlignment="1" applyProtection="1">
      <alignment/>
      <protection/>
    </xf>
    <xf numFmtId="0" fontId="77" fillId="0" borderId="0" xfId="70" applyFont="1" applyFill="1" applyBorder="1" applyAlignment="1" applyProtection="1">
      <alignment horizontal="left" vertical="center"/>
      <protection/>
    </xf>
    <xf numFmtId="0" fontId="77" fillId="0" borderId="18" xfId="70" applyFont="1" applyFill="1" applyBorder="1" applyAlignment="1" applyProtection="1">
      <alignment horizontal="center" vertical="center" wrapText="1"/>
      <protection/>
    </xf>
    <xf numFmtId="0" fontId="2" fillId="0" borderId="28" xfId="70" applyFont="1" applyFill="1" applyBorder="1" applyAlignment="1" applyProtection="1">
      <alignment horizontal="left" vertical="top" wrapText="1"/>
      <protection locked="0"/>
    </xf>
    <xf numFmtId="0" fontId="2" fillId="0" borderId="28" xfId="70" applyFont="1" applyFill="1" applyBorder="1" applyAlignment="1" applyProtection="1">
      <alignment horizontal="left" vertical="center" wrapText="1"/>
      <protection locked="0"/>
    </xf>
    <xf numFmtId="0" fontId="80" fillId="0" borderId="45" xfId="70" applyFont="1" applyFill="1" applyBorder="1" applyAlignment="1" applyProtection="1">
      <alignment horizontal="center" vertical="center"/>
      <protection/>
    </xf>
    <xf numFmtId="0" fontId="2" fillId="0" borderId="28" xfId="70" applyFont="1" applyFill="1" applyBorder="1" applyAlignment="1" applyProtection="1">
      <alignment horizontal="left" vertical="top" wrapText="1"/>
      <protection/>
    </xf>
    <xf numFmtId="0" fontId="74" fillId="0" borderId="28" xfId="70" applyFont="1" applyFill="1" applyBorder="1" applyAlignment="1" applyProtection="1">
      <alignment horizontal="left" vertical="center" wrapText="1"/>
      <protection/>
    </xf>
    <xf numFmtId="0" fontId="74" fillId="0" borderId="45" xfId="70" applyFont="1" applyFill="1" applyBorder="1" applyAlignment="1" applyProtection="1">
      <alignment horizontal="center" vertical="center"/>
      <protection/>
    </xf>
    <xf numFmtId="0" fontId="18" fillId="0" borderId="28" xfId="70" applyFont="1" applyFill="1" applyBorder="1" applyAlignment="1" applyProtection="1">
      <alignment/>
      <protection/>
    </xf>
    <xf numFmtId="0" fontId="18" fillId="0" borderId="14" xfId="70" applyFont="1" applyFill="1" applyBorder="1" applyAlignment="1" applyProtection="1">
      <alignment horizontal="center" vertical="center" wrapText="1"/>
      <protection locked="0"/>
    </xf>
    <xf numFmtId="0" fontId="18" fillId="0" borderId="17" xfId="70" applyFont="1" applyFill="1" applyBorder="1" applyAlignment="1" applyProtection="1">
      <alignment horizontal="center" vertical="center" wrapText="1"/>
      <protection locked="0"/>
    </xf>
    <xf numFmtId="0" fontId="2" fillId="0" borderId="17" xfId="70" applyFont="1" applyFill="1" applyBorder="1" applyAlignment="1" applyProtection="1">
      <alignment horizontal="left" vertical="center"/>
      <protection/>
    </xf>
    <xf numFmtId="0" fontId="2" fillId="0" borderId="15" xfId="70" applyFont="1" applyFill="1" applyBorder="1" applyAlignment="1" applyProtection="1">
      <alignment horizontal="left" vertical="center"/>
      <protection/>
    </xf>
    <xf numFmtId="0" fontId="77" fillId="0" borderId="40" xfId="70" applyFont="1" applyFill="1" applyBorder="1" applyAlignment="1" applyProtection="1">
      <alignment horizontal="center" vertical="center"/>
      <protection/>
    </xf>
    <xf numFmtId="0" fontId="77" fillId="0" borderId="16" xfId="70" applyFont="1" applyFill="1" applyBorder="1" applyAlignment="1" applyProtection="1">
      <alignment horizontal="center" vertical="center"/>
      <protection/>
    </xf>
    <xf numFmtId="0" fontId="77" fillId="0" borderId="25" xfId="70" applyFont="1" applyFill="1" applyBorder="1" applyAlignment="1" applyProtection="1">
      <alignment horizontal="center" vertical="center" wrapText="1"/>
      <protection locked="0"/>
    </xf>
    <xf numFmtId="0" fontId="1" fillId="0" borderId="28" xfId="70" applyFont="1" applyFill="1" applyBorder="1" applyAlignment="1" applyProtection="1">
      <alignment horizontal="center" vertical="center"/>
      <protection locked="0"/>
    </xf>
    <xf numFmtId="184" fontId="80" fillId="0" borderId="45" xfId="70" applyNumberFormat="1" applyFont="1" applyFill="1" applyBorder="1" applyAlignment="1" applyProtection="1">
      <alignment horizontal="right" vertical="center" wrapText="1"/>
      <protection/>
    </xf>
    <xf numFmtId="184" fontId="2" fillId="0" borderId="28" xfId="70" applyNumberFormat="1" applyFont="1" applyFill="1" applyBorder="1" applyAlignment="1" applyProtection="1">
      <alignment horizontal="right" vertical="center" wrapText="1"/>
      <protection/>
    </xf>
    <xf numFmtId="184" fontId="2" fillId="0" borderId="28" xfId="70" applyNumberFormat="1" applyFont="1" applyFill="1" applyBorder="1" applyAlignment="1" applyProtection="1">
      <alignment horizontal="right" vertical="center" wrapText="1"/>
      <protection locked="0"/>
    </xf>
    <xf numFmtId="0" fontId="2" fillId="0" borderId="28" xfId="70" applyFont="1" applyFill="1" applyBorder="1" applyAlignment="1" applyProtection="1">
      <alignment horizontal="right" vertical="center" wrapText="1"/>
      <protection locked="0"/>
    </xf>
    <xf numFmtId="0" fontId="77" fillId="0" borderId="14" xfId="70" applyFont="1" applyFill="1" applyBorder="1" applyAlignment="1" applyProtection="1">
      <alignment horizontal="center" vertical="center"/>
      <protection locked="0"/>
    </xf>
    <xf numFmtId="0" fontId="18" fillId="0" borderId="28" xfId="70" applyFont="1" applyFill="1" applyBorder="1" applyAlignment="1" applyProtection="1">
      <alignment horizontal="center" vertical="center"/>
      <protection locked="0"/>
    </xf>
    <xf numFmtId="49" fontId="74" fillId="0" borderId="13" xfId="70" applyNumberFormat="1" applyFont="1" applyFill="1" applyBorder="1" applyAlignment="1" applyProtection="1">
      <alignment horizontal="center" vertical="center"/>
      <protection/>
    </xf>
    <xf numFmtId="49" fontId="77" fillId="0" borderId="13" xfId="70" applyNumberFormat="1" applyFont="1" applyFill="1" applyBorder="1" applyAlignment="1" applyProtection="1">
      <alignment horizontal="center" vertical="center"/>
      <protection/>
    </xf>
    <xf numFmtId="184" fontId="77" fillId="0" borderId="13" xfId="70" applyNumberFormat="1" applyFont="1" applyFill="1" applyBorder="1" applyAlignment="1" applyProtection="1">
      <alignment horizontal="right" vertical="center" wrapText="1"/>
      <protection/>
    </xf>
    <xf numFmtId="0" fontId="18" fillId="0" borderId="13" xfId="70" applyFont="1" applyFill="1" applyBorder="1" applyAlignment="1" applyProtection="1">
      <alignment horizontal="center" vertical="center"/>
      <protection/>
    </xf>
    <xf numFmtId="0" fontId="77" fillId="0" borderId="17" xfId="70" applyFont="1" applyFill="1" applyBorder="1" applyAlignment="1" applyProtection="1">
      <alignment horizontal="center" vertical="center"/>
      <protection locked="0"/>
    </xf>
    <xf numFmtId="0" fontId="77" fillId="0" borderId="15" xfId="70" applyFont="1" applyFill="1" applyBorder="1" applyAlignment="1" applyProtection="1">
      <alignment horizontal="center" vertical="center" wrapText="1"/>
      <protection locked="0"/>
    </xf>
    <xf numFmtId="4" fontId="77" fillId="0" borderId="13" xfId="70" applyNumberFormat="1" applyFont="1" applyFill="1" applyBorder="1" applyAlignment="1" applyProtection="1">
      <alignment horizontal="right" vertical="center"/>
      <protection/>
    </xf>
    <xf numFmtId="4" fontId="74" fillId="0" borderId="13" xfId="7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70" applyFont="1" applyFill="1" applyBorder="1" applyAlignment="1" applyProtection="1">
      <alignment horizontal="right" vertical="center" wrapText="1"/>
      <protection/>
    </xf>
    <xf numFmtId="0" fontId="7" fillId="0" borderId="0" xfId="70" applyFont="1" applyFill="1" applyBorder="1" applyAlignment="1" applyProtection="1">
      <alignment horizontal="center"/>
      <protection/>
    </xf>
    <xf numFmtId="0" fontId="7" fillId="0" borderId="0" xfId="70" applyFont="1" applyFill="1" applyBorder="1" applyAlignment="1" applyProtection="1">
      <alignment horizontal="center" wrapText="1"/>
      <protection/>
    </xf>
    <xf numFmtId="0" fontId="7" fillId="0" borderId="0" xfId="70" applyFont="1" applyFill="1" applyBorder="1" applyAlignment="1" applyProtection="1">
      <alignment wrapText="1"/>
      <protection/>
    </xf>
    <xf numFmtId="0" fontId="7" fillId="0" borderId="0" xfId="70" applyFont="1" applyFill="1" applyBorder="1" applyAlignment="1" applyProtection="1">
      <alignment/>
      <protection/>
    </xf>
    <xf numFmtId="0" fontId="18" fillId="0" borderId="0" xfId="70" applyFont="1" applyFill="1" applyBorder="1" applyAlignment="1" applyProtection="1">
      <alignment horizontal="center" wrapText="1"/>
      <protection/>
    </xf>
    <xf numFmtId="0" fontId="18" fillId="0" borderId="0" xfId="70" applyFont="1" applyFill="1" applyBorder="1" applyAlignment="1" applyProtection="1">
      <alignment horizontal="right" wrapText="1"/>
      <protection/>
    </xf>
    <xf numFmtId="0" fontId="29" fillId="0" borderId="0" xfId="70" applyFont="1" applyFill="1" applyBorder="1" applyAlignment="1" applyProtection="1">
      <alignment horizontal="center" vertical="center" wrapText="1"/>
      <protection/>
    </xf>
    <xf numFmtId="0" fontId="30" fillId="0" borderId="0" xfId="70" applyFont="1" applyFill="1" applyBorder="1" applyAlignment="1" applyProtection="1">
      <alignment horizontal="center" vertical="center" wrapText="1"/>
      <protection/>
    </xf>
    <xf numFmtId="0" fontId="7" fillId="0" borderId="28" xfId="70" applyFont="1" applyFill="1" applyBorder="1" applyAlignment="1" applyProtection="1">
      <alignment horizontal="center" vertical="center" wrapText="1"/>
      <protection/>
    </xf>
    <xf numFmtId="0" fontId="7" fillId="0" borderId="14" xfId="70" applyFont="1" applyFill="1" applyBorder="1" applyAlignment="1" applyProtection="1">
      <alignment horizontal="center" vertical="center" wrapText="1"/>
      <protection/>
    </xf>
    <xf numFmtId="184" fontId="74" fillId="0" borderId="28" xfId="70" applyNumberFormat="1" applyFont="1" applyFill="1" applyBorder="1" applyAlignment="1" applyProtection="1">
      <alignment horizontal="right" vertical="center" wrapText="1"/>
      <protection/>
    </xf>
    <xf numFmtId="0" fontId="74" fillId="0" borderId="28" xfId="70" applyNumberFormat="1" applyFont="1" applyFill="1" applyBorder="1" applyAlignment="1" applyProtection="1">
      <alignment horizontal="right" vertical="center" wrapText="1"/>
      <protection/>
    </xf>
    <xf numFmtId="0" fontId="2" fillId="0" borderId="14" xfId="70" applyNumberFormat="1" applyFont="1" applyFill="1" applyBorder="1" applyAlignment="1" applyProtection="1">
      <alignment horizontal="right" vertical="center" wrapText="1"/>
      <protection/>
    </xf>
    <xf numFmtId="0" fontId="18" fillId="0" borderId="0" xfId="70" applyFont="1" applyFill="1" applyBorder="1" applyAlignment="1" applyProtection="1">
      <alignment vertical="top"/>
      <protection/>
    </xf>
    <xf numFmtId="49" fontId="77" fillId="0" borderId="14" xfId="70" applyNumberFormat="1" applyFont="1" applyFill="1" applyBorder="1" applyAlignment="1" applyProtection="1">
      <alignment horizontal="center" vertical="center" wrapText="1"/>
      <protection/>
    </xf>
    <xf numFmtId="49" fontId="77" fillId="0" borderId="15" xfId="70" applyNumberFormat="1" applyFont="1" applyFill="1" applyBorder="1" applyAlignment="1" applyProtection="1">
      <alignment horizontal="center" vertical="center" wrapText="1"/>
      <protection/>
    </xf>
    <xf numFmtId="0" fontId="77" fillId="0" borderId="22" xfId="70" applyNumberFormat="1" applyFont="1" applyFill="1" applyBorder="1" applyAlignment="1" applyProtection="1">
      <alignment horizontal="center" vertical="center"/>
      <protection/>
    </xf>
    <xf numFmtId="0" fontId="77" fillId="0" borderId="28" xfId="70" applyFont="1" applyFill="1" applyBorder="1" applyAlignment="1" applyProtection="1">
      <alignment horizontal="left" vertical="center" wrapText="1"/>
      <protection/>
    </xf>
    <xf numFmtId="0" fontId="77" fillId="0" borderId="28" xfId="70" applyNumberFormat="1" applyFont="1" applyFill="1" applyBorder="1" applyAlignment="1" applyProtection="1">
      <alignment horizontal="right" vertical="center" wrapText="1"/>
      <protection/>
    </xf>
    <xf numFmtId="184" fontId="77" fillId="0" borderId="28" xfId="70" applyNumberFormat="1" applyFont="1" applyFill="1" applyBorder="1" applyAlignment="1" applyProtection="1">
      <alignment horizontal="right" vertical="center" wrapText="1"/>
      <protection/>
    </xf>
    <xf numFmtId="0" fontId="77" fillId="0" borderId="46" xfId="70" applyNumberFormat="1" applyFont="1" applyFill="1" applyBorder="1" applyAlignment="1" applyProtection="1">
      <alignment horizontal="right" vertical="center" wrapText="1"/>
      <protection/>
    </xf>
    <xf numFmtId="184" fontId="1" fillId="0" borderId="28" xfId="70" applyNumberFormat="1" applyFont="1" applyFill="1" applyBorder="1" applyAlignment="1" applyProtection="1">
      <alignment horizontal="right" vertical="center" wrapText="1"/>
      <protection/>
    </xf>
    <xf numFmtId="0" fontId="1" fillId="0" borderId="28" xfId="70" applyNumberFormat="1" applyFont="1" applyFill="1" applyBorder="1" applyAlignment="1" applyProtection="1">
      <alignment horizontal="right" vertical="center" wrapText="1"/>
      <protection/>
    </xf>
    <xf numFmtId="0" fontId="77" fillId="0" borderId="28" xfId="70" applyNumberFormat="1" applyFont="1" applyFill="1" applyBorder="1" applyAlignment="1" applyProtection="1">
      <alignment horizontal="center" vertical="center" wrapText="1"/>
      <protection/>
    </xf>
    <xf numFmtId="184" fontId="77" fillId="0" borderId="46" xfId="70" applyNumberFormat="1" applyFont="1" applyFill="1" applyBorder="1" applyAlignment="1" applyProtection="1">
      <alignment horizontal="right" vertical="center" wrapText="1"/>
      <protection/>
    </xf>
    <xf numFmtId="0" fontId="1" fillId="0" borderId="28" xfId="70" applyNumberFormat="1" applyFont="1" applyFill="1" applyBorder="1" applyAlignment="1" applyProtection="1">
      <alignment horizontal="right" vertical="center" wrapText="1"/>
      <protection locked="0"/>
    </xf>
    <xf numFmtId="184" fontId="1" fillId="0" borderId="28" xfId="70" applyNumberFormat="1" applyFont="1" applyFill="1" applyBorder="1" applyAlignment="1" applyProtection="1">
      <alignment horizontal="right" vertical="center" wrapText="1"/>
      <protection locked="0"/>
    </xf>
    <xf numFmtId="0" fontId="80" fillId="0" borderId="0" xfId="70" applyFont="1" applyFill="1" applyBorder="1" applyAlignment="1" applyProtection="1">
      <alignment vertical="center"/>
      <protection/>
    </xf>
    <xf numFmtId="0" fontId="89" fillId="0" borderId="0" xfId="70" applyFont="1" applyFill="1" applyBorder="1" applyAlignment="1" applyProtection="1">
      <alignment horizontal="center" vertical="center"/>
      <protection/>
    </xf>
    <xf numFmtId="0" fontId="90" fillId="0" borderId="0" xfId="70" applyFont="1" applyFill="1" applyBorder="1" applyAlignment="1" applyProtection="1">
      <alignment horizontal="center" vertical="center"/>
      <protection/>
    </xf>
    <xf numFmtId="0" fontId="74" fillId="0" borderId="28" xfId="70" applyFont="1" applyFill="1" applyBorder="1" applyAlignment="1" applyProtection="1">
      <alignment vertical="center"/>
      <protection/>
    </xf>
    <xf numFmtId="4" fontId="77" fillId="0" borderId="28" xfId="70" applyNumberFormat="1" applyFont="1" applyFill="1" applyBorder="1" applyAlignment="1" applyProtection="1">
      <alignment horizontal="right" vertical="center" wrapText="1"/>
      <protection/>
    </xf>
    <xf numFmtId="0" fontId="74" fillId="0" borderId="28" xfId="70" applyFont="1" applyFill="1" applyBorder="1" applyAlignment="1" applyProtection="1">
      <alignment horizontal="left" vertical="center"/>
      <protection locked="0"/>
    </xf>
    <xf numFmtId="184" fontId="74" fillId="0" borderId="28" xfId="70" applyNumberFormat="1" applyFont="1" applyFill="1" applyBorder="1" applyAlignment="1" applyProtection="1">
      <alignment horizontal="right" vertical="center" wrapText="1"/>
      <protection locked="0"/>
    </xf>
    <xf numFmtId="0" fontId="74" fillId="0" borderId="28" xfId="70" applyFont="1" applyFill="1" applyBorder="1" applyAlignment="1" applyProtection="1">
      <alignment vertical="center"/>
      <protection locked="0"/>
    </xf>
    <xf numFmtId="4" fontId="77" fillId="0" borderId="28" xfId="70" applyNumberFormat="1" applyFont="1" applyFill="1" applyBorder="1" applyAlignment="1" applyProtection="1">
      <alignment horizontal="right" vertical="center" wrapText="1"/>
      <protection/>
    </xf>
    <xf numFmtId="0" fontId="74" fillId="0" borderId="28" xfId="70" applyFont="1" applyFill="1" applyBorder="1" applyAlignment="1" applyProtection="1">
      <alignment horizontal="left" vertical="center"/>
      <protection/>
    </xf>
    <xf numFmtId="4" fontId="77" fillId="0" borderId="28" xfId="70" applyNumberFormat="1" applyFont="1" applyFill="1" applyBorder="1" applyAlignment="1" applyProtection="1">
      <alignment horizontal="right" vertical="center" wrapText="1"/>
      <protection locked="0"/>
    </xf>
    <xf numFmtId="0" fontId="90" fillId="0" borderId="28" xfId="70" applyFont="1" applyFill="1" applyBorder="1" applyAlignment="1" applyProtection="1">
      <alignment horizontal="right" vertical="center" wrapText="1"/>
      <protection/>
    </xf>
    <xf numFmtId="0" fontId="1" fillId="0" borderId="28" xfId="70" applyFont="1" applyFill="1" applyBorder="1" applyAlignment="1" applyProtection="1">
      <alignment vertical="center" wrapText="1"/>
      <protection/>
    </xf>
    <xf numFmtId="0" fontId="18" fillId="0" borderId="28" xfId="70" applyFont="1" applyFill="1" applyBorder="1" applyAlignment="1" applyProtection="1">
      <alignment vertical="center"/>
      <protection/>
    </xf>
    <xf numFmtId="0" fontId="91" fillId="0" borderId="28" xfId="70" applyFont="1" applyFill="1" applyBorder="1" applyAlignment="1" applyProtection="1">
      <alignment horizontal="center" vertical="center"/>
      <protection/>
    </xf>
    <xf numFmtId="184" fontId="91" fillId="0" borderId="28" xfId="70" applyNumberFormat="1" applyFont="1" applyFill="1" applyBorder="1" applyAlignment="1" applyProtection="1">
      <alignment horizontal="right" vertical="center" wrapText="1"/>
      <protection/>
    </xf>
    <xf numFmtId="0" fontId="91" fillId="0" borderId="28" xfId="70" applyFont="1" applyFill="1" applyBorder="1" applyAlignment="1" applyProtection="1">
      <alignment horizontal="center" vertical="center"/>
      <protection locked="0"/>
    </xf>
    <xf numFmtId="4" fontId="90" fillId="0" borderId="28" xfId="70" applyNumberFormat="1" applyFont="1" applyFill="1" applyBorder="1" applyAlignment="1" applyProtection="1">
      <alignment horizontal="right" vertical="center" wrapText="1"/>
      <protection/>
    </xf>
    <xf numFmtId="0" fontId="84" fillId="0" borderId="0" xfId="70" applyFont="1" applyFill="1" applyAlignment="1" applyProtection="1">
      <alignment horizontal="center" vertical="center"/>
      <protection/>
    </xf>
    <xf numFmtId="0" fontId="77" fillId="0" borderId="0" xfId="70" applyFont="1" applyFill="1" applyBorder="1" applyAlignment="1" applyProtection="1">
      <alignment horizontal="left" vertical="center" wrapText="1"/>
      <protection/>
    </xf>
    <xf numFmtId="0" fontId="77" fillId="0" borderId="47" xfId="70" applyFont="1" applyFill="1" applyBorder="1" applyAlignment="1" applyProtection="1">
      <alignment horizontal="center" vertical="center" wrapText="1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77" fillId="0" borderId="25" xfId="70" applyFont="1" applyFill="1" applyBorder="1" applyAlignment="1" applyProtection="1">
      <alignment horizontal="center" vertical="center" wrapText="1"/>
      <protection/>
    </xf>
    <xf numFmtId="0" fontId="77" fillId="0" borderId="14" xfId="70" applyNumberFormat="1" applyFont="1" applyFill="1" applyBorder="1" applyAlignment="1" applyProtection="1">
      <alignment horizontal="right" vertical="center" wrapText="1"/>
      <protection/>
    </xf>
    <xf numFmtId="0" fontId="77" fillId="0" borderId="48" xfId="70" applyNumberFormat="1" applyFont="1" applyFill="1" applyBorder="1" applyAlignment="1" applyProtection="1">
      <alignment horizontal="right" vertical="center" wrapText="1"/>
      <protection/>
    </xf>
    <xf numFmtId="0" fontId="77" fillId="0" borderId="23" xfId="70" applyNumberFormat="1" applyFont="1" applyFill="1" applyBorder="1" applyAlignment="1" applyProtection="1">
      <alignment horizontal="right" vertical="center" wrapText="1"/>
      <protection/>
    </xf>
    <xf numFmtId="0" fontId="77" fillId="0" borderId="31" xfId="70" applyNumberFormat="1" applyFont="1" applyFill="1" applyBorder="1" applyAlignment="1" applyProtection="1">
      <alignment horizontal="right" vertical="center" wrapText="1"/>
      <protection/>
    </xf>
    <xf numFmtId="0" fontId="77" fillId="0" borderId="28" xfId="70" applyNumberFormat="1" applyFont="1" applyFill="1" applyBorder="1" applyAlignment="1" applyProtection="1">
      <alignment horizontal="right" vertical="center" wrapText="1"/>
      <protection/>
    </xf>
    <xf numFmtId="0" fontId="77" fillId="0" borderId="31" xfId="70" applyNumberFormat="1" applyFont="1" applyFill="1" applyBorder="1" applyAlignment="1" applyProtection="1">
      <alignment horizontal="center" vertical="center" wrapText="1"/>
      <protection/>
    </xf>
    <xf numFmtId="0" fontId="77" fillId="0" borderId="23" xfId="70" applyNumberFormat="1" applyFont="1" applyFill="1" applyBorder="1" applyAlignment="1" applyProtection="1">
      <alignment horizontal="center" vertical="center" wrapText="1"/>
      <protection/>
    </xf>
    <xf numFmtId="0" fontId="77" fillId="0" borderId="14" xfId="70" applyNumberFormat="1" applyFont="1" applyFill="1" applyBorder="1" applyAlignment="1" applyProtection="1">
      <alignment horizontal="right" vertical="center" wrapText="1"/>
      <protection/>
    </xf>
    <xf numFmtId="0" fontId="77" fillId="0" borderId="30" xfId="70" applyFont="1" applyFill="1" applyBorder="1" applyAlignment="1" applyProtection="1">
      <alignment horizontal="center" vertical="center"/>
      <protection/>
    </xf>
    <xf numFmtId="0" fontId="77" fillId="0" borderId="48" xfId="70" applyFont="1" applyFill="1" applyBorder="1" applyAlignment="1" applyProtection="1">
      <alignment horizontal="center" vertical="center"/>
      <protection/>
    </xf>
    <xf numFmtId="0" fontId="77" fillId="0" borderId="23" xfId="70" applyFont="1" applyFill="1" applyBorder="1" applyAlignment="1" applyProtection="1">
      <alignment horizontal="center" vertical="center"/>
      <protection/>
    </xf>
    <xf numFmtId="0" fontId="18" fillId="0" borderId="15" xfId="70" applyFont="1" applyFill="1" applyBorder="1" applyAlignment="1" applyProtection="1">
      <alignment horizontal="center" vertical="center" wrapText="1"/>
      <protection/>
    </xf>
    <xf numFmtId="0" fontId="77" fillId="0" borderId="22" xfId="70" applyNumberFormat="1" applyFont="1" applyFill="1" applyBorder="1" applyAlignment="1" applyProtection="1">
      <alignment horizontal="right" vertical="center" wrapText="1"/>
      <protection/>
    </xf>
    <xf numFmtId="0" fontId="77" fillId="0" borderId="22" xfId="70" applyFont="1" applyFill="1" applyBorder="1" applyAlignment="1" applyProtection="1">
      <alignment horizontal="right" vertical="center"/>
      <protection/>
    </xf>
    <xf numFmtId="0" fontId="77" fillId="0" borderId="13" xfId="70" applyFont="1" applyFill="1" applyBorder="1" applyAlignment="1" applyProtection="1">
      <alignment horizontal="center" vertical="center" wrapText="1"/>
      <protection locked="0"/>
    </xf>
    <xf numFmtId="0" fontId="77" fillId="0" borderId="49" xfId="70" applyFont="1" applyFill="1" applyBorder="1" applyAlignment="1" applyProtection="1">
      <alignment horizontal="center" vertical="center"/>
      <protection/>
    </xf>
    <xf numFmtId="0" fontId="77" fillId="0" borderId="27" xfId="70" applyFont="1" applyFill="1" applyBorder="1" applyAlignment="1" applyProtection="1">
      <alignment horizontal="center" vertical="center"/>
      <protection/>
    </xf>
    <xf numFmtId="0" fontId="18" fillId="0" borderId="11" xfId="70" applyFont="1" applyFill="1" applyBorder="1" applyAlignment="1" applyProtection="1">
      <alignment/>
      <protection/>
    </xf>
    <xf numFmtId="0" fontId="77" fillId="0" borderId="31" xfId="70" applyFont="1" applyFill="1" applyBorder="1" applyAlignment="1" applyProtection="1">
      <alignment horizontal="center" vertical="center"/>
      <protection/>
    </xf>
    <xf numFmtId="0" fontId="74" fillId="0" borderId="22" xfId="70" applyFont="1" applyFill="1" applyBorder="1" applyAlignment="1" applyProtection="1">
      <alignment horizontal="right" vertical="center"/>
      <protection/>
    </xf>
    <xf numFmtId="0" fontId="74" fillId="0" borderId="25" xfId="70" applyFont="1" applyFill="1" applyBorder="1" applyAlignment="1" applyProtection="1">
      <alignment horizontal="right" vertical="center"/>
      <protection/>
    </xf>
    <xf numFmtId="0" fontId="83" fillId="0" borderId="0" xfId="70" applyFont="1" applyFill="1" applyBorder="1" applyAlignment="1" applyProtection="1">
      <alignment horizontal="center" vertical="center"/>
      <protection locked="0"/>
    </xf>
    <xf numFmtId="0" fontId="18" fillId="0" borderId="35" xfId="70" applyFont="1" applyFill="1" applyBorder="1" applyAlignment="1" applyProtection="1">
      <alignment horizontal="center" vertical="center" wrapText="1"/>
      <protection locked="0"/>
    </xf>
    <xf numFmtId="0" fontId="18" fillId="0" borderId="16" xfId="70" applyFont="1" applyFill="1" applyBorder="1" applyAlignment="1" applyProtection="1">
      <alignment horizontal="center" vertical="center" wrapText="1"/>
      <protection locked="0"/>
    </xf>
    <xf numFmtId="0" fontId="18" fillId="0" borderId="17" xfId="70" applyFont="1" applyFill="1" applyBorder="1" applyAlignment="1" applyProtection="1">
      <alignment horizontal="center" vertical="center" wrapText="1"/>
      <protection/>
    </xf>
    <xf numFmtId="0" fontId="18" fillId="0" borderId="50" xfId="70" applyFont="1" applyFill="1" applyBorder="1" applyAlignment="1" applyProtection="1">
      <alignment horizontal="center" vertical="center" wrapText="1"/>
      <protection locked="0"/>
    </xf>
    <xf numFmtId="0" fontId="18" fillId="0" borderId="51" xfId="70" applyFont="1" applyFill="1" applyBorder="1" applyAlignment="1" applyProtection="1">
      <alignment horizontal="center" vertical="center" wrapText="1"/>
      <protection locked="0"/>
    </xf>
    <xf numFmtId="0" fontId="18" fillId="0" borderId="35" xfId="70" applyFont="1" applyFill="1" applyBorder="1" applyAlignment="1" applyProtection="1">
      <alignment horizontal="center" vertical="center" wrapText="1"/>
      <protection/>
    </xf>
    <xf numFmtId="0" fontId="18" fillId="0" borderId="22" xfId="70" applyFont="1" applyFill="1" applyBorder="1" applyAlignment="1" applyProtection="1">
      <alignment horizontal="center" vertical="center" wrapText="1"/>
      <protection/>
    </xf>
    <xf numFmtId="0" fontId="18" fillId="0" borderId="21" xfId="70" applyFont="1" applyFill="1" applyBorder="1" applyAlignment="1" applyProtection="1">
      <alignment horizontal="center" vertical="center" wrapText="1"/>
      <protection/>
    </xf>
    <xf numFmtId="0" fontId="80" fillId="0" borderId="14" xfId="70" applyFont="1" applyFill="1" applyBorder="1" applyAlignment="1" applyProtection="1">
      <alignment horizontal="center" vertical="center"/>
      <protection/>
    </xf>
    <xf numFmtId="0" fontId="80" fillId="0" borderId="28" xfId="70" applyFont="1" applyFill="1" applyBorder="1" applyAlignment="1" applyProtection="1">
      <alignment horizontal="center" vertical="center"/>
      <protection/>
    </xf>
    <xf numFmtId="0" fontId="74" fillId="0" borderId="28" xfId="70" applyFont="1" applyFill="1" applyBorder="1" applyAlignment="1" applyProtection="1">
      <alignment vertical="center" wrapText="1"/>
      <protection/>
    </xf>
    <xf numFmtId="0" fontId="80" fillId="0" borderId="0" xfId="70" applyFont="1" applyFill="1" applyBorder="1" applyAlignment="1" applyProtection="1">
      <alignment/>
      <protection locked="0"/>
    </xf>
    <xf numFmtId="0" fontId="77" fillId="0" borderId="0" xfId="70" applyFont="1" applyFill="1" applyBorder="1" applyAlignment="1" applyProtection="1">
      <alignment/>
      <protection locked="0"/>
    </xf>
    <xf numFmtId="0" fontId="18" fillId="0" borderId="14" xfId="70" applyFont="1" applyFill="1" applyBorder="1" applyAlignment="1" applyProtection="1">
      <alignment horizontal="center" vertical="center" wrapText="1"/>
      <protection/>
    </xf>
    <xf numFmtId="0" fontId="18" fillId="0" borderId="22" xfId="70" applyFont="1" applyFill="1" applyBorder="1" applyAlignment="1" applyProtection="1">
      <alignment horizontal="center" vertical="center" wrapText="1"/>
      <protection locked="0"/>
    </xf>
    <xf numFmtId="0" fontId="80" fillId="0" borderId="0" xfId="70" applyFont="1" applyFill="1" applyBorder="1" applyAlignment="1" applyProtection="1">
      <alignment horizontal="right" vertical="center"/>
      <protection locked="0"/>
    </xf>
    <xf numFmtId="0" fontId="80" fillId="0" borderId="0" xfId="70" applyFont="1" applyFill="1" applyBorder="1" applyAlignment="1" applyProtection="1">
      <alignment horizontal="right"/>
      <protection locked="0"/>
    </xf>
    <xf numFmtId="0" fontId="18" fillId="0" borderId="15" xfId="70" applyFont="1" applyFill="1" applyBorder="1" applyAlignment="1" applyProtection="1">
      <alignment horizontal="center" vertical="center" wrapText="1"/>
      <protection locked="0"/>
    </xf>
    <xf numFmtId="0" fontId="74" fillId="0" borderId="28" xfId="70" applyFont="1" applyFill="1" applyBorder="1" applyAlignment="1" applyProtection="1">
      <alignment horizontal="right" vertical="center"/>
      <protection/>
    </xf>
    <xf numFmtId="0" fontId="92" fillId="0" borderId="0" xfId="70" applyFont="1" applyFill="1" applyBorder="1" applyAlignment="1" applyProtection="1">
      <alignment/>
      <protection/>
    </xf>
    <xf numFmtId="0" fontId="84" fillId="0" borderId="0" xfId="70" applyFont="1" applyFill="1" applyBorder="1" applyAlignment="1" applyProtection="1">
      <alignment horizontal="center" vertical="top"/>
      <protection/>
    </xf>
    <xf numFmtId="4" fontId="74" fillId="0" borderId="28" xfId="70" applyNumberFormat="1" applyFont="1" applyFill="1" applyBorder="1" applyAlignment="1" applyProtection="1">
      <alignment horizontal="right" vertical="center" wrapText="1"/>
      <protection/>
    </xf>
    <xf numFmtId="4" fontId="74" fillId="0" borderId="28" xfId="70" applyNumberFormat="1" applyFont="1" applyFill="1" applyBorder="1" applyAlignment="1" applyProtection="1">
      <alignment horizontal="right" vertical="center" wrapText="1"/>
      <protection/>
    </xf>
    <xf numFmtId="4" fontId="74" fillId="0" borderId="28" xfId="70" applyNumberFormat="1" applyFont="1" applyFill="1" applyBorder="1" applyAlignment="1" applyProtection="1">
      <alignment horizontal="right" vertical="center" wrapText="1"/>
      <protection locked="0"/>
    </xf>
    <xf numFmtId="0" fontId="74" fillId="0" borderId="22" xfId="70" applyFont="1" applyFill="1" applyBorder="1" applyAlignment="1" applyProtection="1">
      <alignment horizontal="left" vertical="center"/>
      <protection/>
    </xf>
    <xf numFmtId="4" fontId="74" fillId="0" borderId="25" xfId="70" applyNumberFormat="1" applyFont="1" applyFill="1" applyBorder="1" applyAlignment="1" applyProtection="1">
      <alignment horizontal="right" vertical="center" wrapText="1"/>
      <protection locked="0"/>
    </xf>
    <xf numFmtId="0" fontId="18" fillId="0" borderId="28" xfId="70" applyFont="1" applyFill="1" applyBorder="1" applyAlignment="1" applyProtection="1">
      <alignment wrapText="1"/>
      <protection/>
    </xf>
    <xf numFmtId="0" fontId="18" fillId="0" borderId="46" xfId="70" applyFont="1" applyFill="1" applyBorder="1" applyAlignment="1" applyProtection="1">
      <alignment/>
      <protection/>
    </xf>
    <xf numFmtId="0" fontId="18" fillId="0" borderId="52" xfId="70" applyFont="1" applyFill="1" applyBorder="1" applyAlignment="1" applyProtection="1">
      <alignment wrapText="1"/>
      <protection/>
    </xf>
    <xf numFmtId="0" fontId="91" fillId="0" borderId="22" xfId="70" applyFont="1" applyFill="1" applyBorder="1" applyAlignment="1" applyProtection="1">
      <alignment horizontal="center" vertical="center"/>
      <protection/>
    </xf>
    <xf numFmtId="4" fontId="91" fillId="0" borderId="25" xfId="70" applyNumberFormat="1" applyFont="1" applyFill="1" applyBorder="1" applyAlignment="1" applyProtection="1">
      <alignment horizontal="right" vertical="center" wrapText="1"/>
      <protection/>
    </xf>
    <xf numFmtId="0" fontId="91" fillId="0" borderId="28" xfId="70" applyFont="1" applyFill="1" applyBorder="1" applyAlignment="1" applyProtection="1">
      <alignment horizontal="right" vertical="center" wrapText="1"/>
      <protection/>
    </xf>
    <xf numFmtId="0" fontId="91" fillId="0" borderId="22" xfId="70" applyFont="1" applyFill="1" applyBorder="1" applyAlignment="1" applyProtection="1">
      <alignment horizontal="center" vertical="center"/>
      <protection locked="0"/>
    </xf>
    <xf numFmtId="4" fontId="91" fillId="0" borderId="25" xfId="70" applyNumberFormat="1" applyFont="1" applyFill="1" applyBorder="1" applyAlignment="1" applyProtection="1">
      <alignment horizontal="right" vertical="center"/>
      <protection/>
    </xf>
    <xf numFmtId="0" fontId="91" fillId="0" borderId="28" xfId="70" applyFont="1" applyFill="1" applyBorder="1" applyAlignment="1" applyProtection="1">
      <alignment horizontal="right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2 4" xfId="71"/>
    <cellStyle name="常规 11" xfId="72"/>
    <cellStyle name="常规 2" xfId="73"/>
    <cellStyle name="常规 3" xfId="74"/>
    <cellStyle name="千位分隔 2" xfId="75"/>
    <cellStyle name="常规 4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6" topLeftCell="B28" activePane="bottomRight" state="frozen"/>
      <selection pane="bottomRight" activeCell="B28" sqref="B28"/>
    </sheetView>
  </sheetViews>
  <sheetFormatPr defaultColWidth="8.00390625" defaultRowHeight="12.75"/>
  <cols>
    <col min="1" max="1" width="39.57421875" style="192" customWidth="1"/>
    <col min="2" max="2" width="43.140625" style="192" customWidth="1"/>
    <col min="3" max="3" width="40.421875" style="192" customWidth="1"/>
    <col min="4" max="4" width="46.140625" style="192" customWidth="1"/>
    <col min="5" max="5" width="8.00390625" style="154" customWidth="1"/>
    <col min="6" max="16384" width="8.00390625" style="154" customWidth="1"/>
  </cols>
  <sheetData>
    <row r="1" spans="1:4" ht="16.5" customHeight="1">
      <c r="A1" s="439"/>
      <c r="B1" s="186"/>
      <c r="C1" s="186"/>
      <c r="D1" s="292" t="s">
        <v>0</v>
      </c>
    </row>
    <row r="2" spans="1:4" ht="36" customHeight="1">
      <c r="A2" s="223" t="s">
        <v>1</v>
      </c>
      <c r="B2" s="440"/>
      <c r="C2" s="440"/>
      <c r="D2" s="440"/>
    </row>
    <row r="3" spans="1:4" ht="21" customHeight="1">
      <c r="A3" s="255" t="s">
        <v>2</v>
      </c>
      <c r="B3" s="377"/>
      <c r="C3" s="377"/>
      <c r="D3" s="206" t="s">
        <v>3</v>
      </c>
    </row>
    <row r="4" spans="1:4" ht="19.5" customHeight="1">
      <c r="A4" s="200" t="s">
        <v>4</v>
      </c>
      <c r="B4" s="202"/>
      <c r="C4" s="200" t="s">
        <v>5</v>
      </c>
      <c r="D4" s="202"/>
    </row>
    <row r="5" spans="1:4" ht="19.5" customHeight="1">
      <c r="A5" s="194" t="s">
        <v>6</v>
      </c>
      <c r="B5" s="194" t="s">
        <v>7</v>
      </c>
      <c r="C5" s="194" t="s">
        <v>8</v>
      </c>
      <c r="D5" s="194" t="s">
        <v>7</v>
      </c>
    </row>
    <row r="6" spans="1:4" ht="19.5" customHeight="1">
      <c r="A6" s="45"/>
      <c r="B6" s="45"/>
      <c r="C6" s="45"/>
      <c r="D6" s="45"/>
    </row>
    <row r="7" spans="1:4" ht="20.25" customHeight="1">
      <c r="A7" s="384" t="s">
        <v>9</v>
      </c>
      <c r="B7" s="441">
        <v>1141.43</v>
      </c>
      <c r="C7" s="384" t="s">
        <v>10</v>
      </c>
      <c r="D7" s="442">
        <v>945.93</v>
      </c>
    </row>
    <row r="8" spans="1:4" ht="20.25" customHeight="1">
      <c r="A8" s="384" t="s">
        <v>11</v>
      </c>
      <c r="B8" s="441"/>
      <c r="C8" s="384" t="s">
        <v>12</v>
      </c>
      <c r="D8" s="442"/>
    </row>
    <row r="9" spans="1:4" ht="20.25" customHeight="1">
      <c r="A9" s="384" t="s">
        <v>13</v>
      </c>
      <c r="B9" s="441"/>
      <c r="C9" s="384" t="s">
        <v>14</v>
      </c>
      <c r="D9" s="442"/>
    </row>
    <row r="10" spans="1:4" ht="20.25" customHeight="1">
      <c r="A10" s="384" t="s">
        <v>15</v>
      </c>
      <c r="B10" s="443"/>
      <c r="C10" s="384" t="s">
        <v>16</v>
      </c>
      <c r="D10" s="442"/>
    </row>
    <row r="11" spans="1:4" ht="20.25" customHeight="1">
      <c r="A11" s="384" t="s">
        <v>17</v>
      </c>
      <c r="B11" s="443"/>
      <c r="C11" s="384" t="s">
        <v>18</v>
      </c>
      <c r="D11" s="442"/>
    </row>
    <row r="12" spans="1:4" ht="20.25" customHeight="1">
      <c r="A12" s="384" t="s">
        <v>19</v>
      </c>
      <c r="B12" s="443"/>
      <c r="C12" s="384" t="s">
        <v>20</v>
      </c>
      <c r="D12" s="442"/>
    </row>
    <row r="13" spans="1:4" ht="20.25" customHeight="1">
      <c r="A13" s="384" t="s">
        <v>21</v>
      </c>
      <c r="B13" s="443"/>
      <c r="C13" s="384" t="s">
        <v>22</v>
      </c>
      <c r="D13" s="442"/>
    </row>
    <row r="14" spans="1:4" ht="20.25" customHeight="1">
      <c r="A14" s="384" t="s">
        <v>23</v>
      </c>
      <c r="B14" s="443"/>
      <c r="C14" s="384" t="s">
        <v>24</v>
      </c>
      <c r="D14" s="442">
        <v>92.91</v>
      </c>
    </row>
    <row r="15" spans="1:4" ht="20.25" customHeight="1">
      <c r="A15" s="444" t="s">
        <v>25</v>
      </c>
      <c r="B15" s="445"/>
      <c r="C15" s="384" t="s">
        <v>26</v>
      </c>
      <c r="D15" s="442"/>
    </row>
    <row r="16" spans="1:4" ht="20.25" customHeight="1">
      <c r="A16" s="444" t="s">
        <v>27</v>
      </c>
      <c r="B16" s="446"/>
      <c r="C16" s="384" t="s">
        <v>28</v>
      </c>
      <c r="D16" s="442">
        <v>45.92</v>
      </c>
    </row>
    <row r="17" spans="1:4" ht="20.25" customHeight="1">
      <c r="A17" s="264"/>
      <c r="B17" s="446"/>
      <c r="C17" s="384" t="s">
        <v>29</v>
      </c>
      <c r="D17" s="442"/>
    </row>
    <row r="18" spans="1:4" ht="20.25" customHeight="1">
      <c r="A18" s="264"/>
      <c r="B18" s="446"/>
      <c r="C18" s="384" t="s">
        <v>30</v>
      </c>
      <c r="D18" s="442"/>
    </row>
    <row r="19" spans="1:4" ht="20.25" customHeight="1">
      <c r="A19" s="264"/>
      <c r="B19" s="446"/>
      <c r="C19" s="384" t="s">
        <v>31</v>
      </c>
      <c r="D19" s="442"/>
    </row>
    <row r="20" spans="1:4" ht="20.25" customHeight="1">
      <c r="A20" s="264"/>
      <c r="B20" s="446"/>
      <c r="C20" s="384" t="s">
        <v>32</v>
      </c>
      <c r="D20" s="442"/>
    </row>
    <row r="21" spans="1:4" ht="20.25" customHeight="1">
      <c r="A21" s="264"/>
      <c r="B21" s="446"/>
      <c r="C21" s="384" t="s">
        <v>33</v>
      </c>
      <c r="D21" s="442"/>
    </row>
    <row r="22" spans="1:4" ht="20.25" customHeight="1">
      <c r="A22" s="264"/>
      <c r="B22" s="446"/>
      <c r="C22" s="384" t="s">
        <v>34</v>
      </c>
      <c r="D22" s="442"/>
    </row>
    <row r="23" spans="1:4" ht="20.25" customHeight="1">
      <c r="A23" s="264"/>
      <c r="B23" s="446"/>
      <c r="C23" s="384" t="s">
        <v>35</v>
      </c>
      <c r="D23" s="442"/>
    </row>
    <row r="24" spans="1:4" ht="20.25" customHeight="1">
      <c r="A24" s="264"/>
      <c r="B24" s="446"/>
      <c r="C24" s="384" t="s">
        <v>36</v>
      </c>
      <c r="D24" s="442"/>
    </row>
    <row r="25" spans="1:4" ht="20.25" customHeight="1">
      <c r="A25" s="264"/>
      <c r="B25" s="446"/>
      <c r="C25" s="384" t="s">
        <v>37</v>
      </c>
      <c r="D25" s="442"/>
    </row>
    <row r="26" spans="1:4" ht="20.25" customHeight="1">
      <c r="A26" s="264"/>
      <c r="B26" s="446"/>
      <c r="C26" s="384" t="s">
        <v>38</v>
      </c>
      <c r="D26" s="442">
        <v>56.67</v>
      </c>
    </row>
    <row r="27" spans="1:4" ht="20.25" customHeight="1">
      <c r="A27" s="264"/>
      <c r="B27" s="446"/>
      <c r="C27" s="384" t="s">
        <v>39</v>
      </c>
      <c r="D27" s="441"/>
    </row>
    <row r="28" spans="1:4" ht="20.25" customHeight="1">
      <c r="A28" s="264"/>
      <c r="B28" s="446"/>
      <c r="C28" s="384" t="s">
        <v>40</v>
      </c>
      <c r="D28" s="441"/>
    </row>
    <row r="29" spans="1:4" ht="20.25" customHeight="1">
      <c r="A29" s="264"/>
      <c r="B29" s="446"/>
      <c r="C29" s="384" t="s">
        <v>41</v>
      </c>
      <c r="D29" s="441"/>
    </row>
    <row r="30" spans="1:4" ht="20.25" customHeight="1">
      <c r="A30" s="447"/>
      <c r="B30" s="448"/>
      <c r="C30" s="384" t="s">
        <v>42</v>
      </c>
      <c r="D30" s="441"/>
    </row>
    <row r="31" spans="1:4" ht="20.25" customHeight="1">
      <c r="A31" s="447"/>
      <c r="B31" s="448"/>
      <c r="C31" s="384" t="s">
        <v>43</v>
      </c>
      <c r="D31" s="441"/>
    </row>
    <row r="32" spans="1:4" ht="20.25" customHeight="1">
      <c r="A32" s="447"/>
      <c r="B32" s="448"/>
      <c r="C32" s="384" t="s">
        <v>44</v>
      </c>
      <c r="D32" s="441"/>
    </row>
    <row r="33" spans="1:4" ht="20.25" customHeight="1">
      <c r="A33" s="447"/>
      <c r="B33" s="448"/>
      <c r="C33" s="384" t="s">
        <v>45</v>
      </c>
      <c r="D33" s="441"/>
    </row>
    <row r="34" spans="1:4" ht="20.25" customHeight="1">
      <c r="A34" s="447"/>
      <c r="B34" s="448"/>
      <c r="C34" s="384" t="s">
        <v>46</v>
      </c>
      <c r="D34" s="441"/>
    </row>
    <row r="35" spans="1:4" ht="20.25" customHeight="1">
      <c r="A35" s="447"/>
      <c r="B35" s="448"/>
      <c r="C35" s="384" t="s">
        <v>47</v>
      </c>
      <c r="D35" s="441"/>
    </row>
    <row r="36" spans="1:4" ht="20.25" customHeight="1">
      <c r="A36" s="447"/>
      <c r="B36" s="448"/>
      <c r="C36" s="384" t="s">
        <v>48</v>
      </c>
      <c r="D36" s="441"/>
    </row>
    <row r="37" spans="1:4" ht="20.25" customHeight="1">
      <c r="A37" s="449" t="s">
        <v>49</v>
      </c>
      <c r="B37" s="450">
        <f>SUM(B7:B29)</f>
        <v>1141.43</v>
      </c>
      <c r="C37" s="389" t="s">
        <v>50</v>
      </c>
      <c r="D37" s="451">
        <f>SUM(D7:D29)</f>
        <v>1141.43</v>
      </c>
    </row>
    <row r="38" spans="1:4" ht="20.25" customHeight="1">
      <c r="A38" s="444" t="s">
        <v>51</v>
      </c>
      <c r="B38" s="418" t="s">
        <v>52</v>
      </c>
      <c r="C38" s="384" t="s">
        <v>53</v>
      </c>
      <c r="D38" s="438" t="s">
        <v>54</v>
      </c>
    </row>
    <row r="39" spans="1:4" ht="20.25" customHeight="1">
      <c r="A39" s="452" t="s">
        <v>55</v>
      </c>
      <c r="B39" s="453">
        <f>SUM(B37:B38)</f>
        <v>1141.43</v>
      </c>
      <c r="C39" s="389" t="s">
        <v>56</v>
      </c>
      <c r="D39" s="454">
        <f>SUM(D37:D38)</f>
        <v>1141.43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4" sqref="A4:J5"/>
    </sheetView>
  </sheetViews>
  <sheetFormatPr defaultColWidth="8.8515625" defaultRowHeight="12.75"/>
  <cols>
    <col min="1" max="1" width="34.28125" style="222" customWidth="1"/>
    <col min="2" max="2" width="29.00390625" style="222" customWidth="1"/>
    <col min="3" max="5" width="23.57421875" style="222" customWidth="1"/>
    <col min="6" max="6" width="11.28125" style="154" customWidth="1"/>
    <col min="7" max="7" width="25.140625" style="222" customWidth="1"/>
    <col min="8" max="8" width="15.57421875" style="154" customWidth="1"/>
    <col min="9" max="9" width="13.421875" style="154" customWidth="1"/>
    <col min="10" max="10" width="18.8515625" style="222" customWidth="1"/>
    <col min="11" max="11" width="9.140625" style="154" customWidth="1"/>
    <col min="12" max="16384" width="9.140625" style="154" bestFit="1" customWidth="1"/>
  </cols>
  <sheetData>
    <row r="1" ht="12" customHeight="1">
      <c r="J1" s="231" t="s">
        <v>451</v>
      </c>
    </row>
    <row r="2" spans="1:10" ht="28.5" customHeight="1">
      <c r="A2" s="223" t="s">
        <v>452</v>
      </c>
      <c r="B2" s="224"/>
      <c r="C2" s="224"/>
      <c r="D2" s="224"/>
      <c r="E2" s="188"/>
      <c r="F2" s="225"/>
      <c r="G2" s="188"/>
      <c r="H2" s="225"/>
      <c r="I2" s="225"/>
      <c r="J2" s="188"/>
    </row>
    <row r="3" ht="17.25" customHeight="1">
      <c r="A3" s="226" t="s">
        <v>2</v>
      </c>
    </row>
    <row r="4" spans="1:10" ht="44.25" customHeight="1">
      <c r="A4" s="217" t="s">
        <v>453</v>
      </c>
      <c r="B4" s="217" t="s">
        <v>320</v>
      </c>
      <c r="C4" s="217" t="s">
        <v>321</v>
      </c>
      <c r="D4" s="217" t="s">
        <v>322</v>
      </c>
      <c r="E4" s="217" t="s">
        <v>323</v>
      </c>
      <c r="F4" s="168" t="s">
        <v>324</v>
      </c>
      <c r="G4" s="217" t="s">
        <v>325</v>
      </c>
      <c r="H4" s="168" t="s">
        <v>326</v>
      </c>
      <c r="I4" s="168" t="s">
        <v>327</v>
      </c>
      <c r="J4" s="217" t="s">
        <v>328</v>
      </c>
    </row>
    <row r="5" spans="1:10" ht="14.25" customHeight="1">
      <c r="A5" s="217">
        <v>1</v>
      </c>
      <c r="B5" s="217">
        <v>2</v>
      </c>
      <c r="C5" s="217">
        <v>3</v>
      </c>
      <c r="D5" s="217">
        <v>4</v>
      </c>
      <c r="E5" s="217">
        <v>5</v>
      </c>
      <c r="F5" s="168">
        <v>6</v>
      </c>
      <c r="G5" s="217">
        <v>7</v>
      </c>
      <c r="H5" s="168">
        <v>8</v>
      </c>
      <c r="I5" s="168">
        <v>9</v>
      </c>
      <c r="J5" s="217">
        <v>10</v>
      </c>
    </row>
    <row r="6" spans="1:10" ht="42" customHeight="1">
      <c r="A6" s="227" t="s">
        <v>52</v>
      </c>
      <c r="B6" s="228"/>
      <c r="C6" s="228"/>
      <c r="D6" s="228"/>
      <c r="E6" s="229"/>
      <c r="F6" s="230"/>
      <c r="G6" s="229"/>
      <c r="H6" s="230"/>
      <c r="I6" s="230"/>
      <c r="J6" s="229"/>
    </row>
    <row r="7" spans="1:10" ht="42.75" customHeight="1">
      <c r="A7" s="179" t="s">
        <v>52</v>
      </c>
      <c r="B7" s="179" t="s">
        <v>52</v>
      </c>
      <c r="C7" s="179" t="s">
        <v>52</v>
      </c>
      <c r="D7" s="179" t="s">
        <v>52</v>
      </c>
      <c r="E7" s="227" t="s">
        <v>52</v>
      </c>
      <c r="F7" s="179" t="s">
        <v>52</v>
      </c>
      <c r="G7" s="227" t="s">
        <v>52</v>
      </c>
      <c r="H7" s="179" t="s">
        <v>52</v>
      </c>
      <c r="I7" s="179" t="s">
        <v>52</v>
      </c>
      <c r="J7" s="227" t="s">
        <v>52</v>
      </c>
    </row>
    <row r="9" ht="12">
      <c r="A9" s="222" t="s">
        <v>454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4" sqref="A4:F6"/>
    </sheetView>
  </sheetViews>
  <sheetFormatPr defaultColWidth="8.8515625" defaultRowHeight="14.25" customHeight="1"/>
  <cols>
    <col min="1" max="2" width="21.140625" style="293" customWidth="1"/>
    <col min="3" max="3" width="21.140625" style="192" customWidth="1"/>
    <col min="4" max="4" width="27.7109375" style="192" customWidth="1"/>
    <col min="5" max="6" width="36.7109375" style="192" customWidth="1"/>
    <col min="7" max="7" width="9.140625" style="192" customWidth="1"/>
    <col min="8" max="16384" width="9.140625" style="192" bestFit="1" customWidth="1"/>
  </cols>
  <sheetData>
    <row r="1" spans="1:6" ht="12" customHeight="1">
      <c r="A1" s="294"/>
      <c r="B1" s="294"/>
      <c r="C1" s="295"/>
      <c r="D1" s="296"/>
      <c r="E1" s="296"/>
      <c r="F1" s="296" t="s">
        <v>455</v>
      </c>
    </row>
    <row r="2" spans="1:6" ht="26.25" customHeight="1">
      <c r="A2" s="297" t="s">
        <v>456</v>
      </c>
      <c r="B2" s="297"/>
      <c r="C2" s="298"/>
      <c r="D2" s="298"/>
      <c r="E2" s="299"/>
      <c r="F2" s="299"/>
    </row>
    <row r="3" spans="1:6" ht="13.5" customHeight="1">
      <c r="A3" s="161" t="s">
        <v>2</v>
      </c>
      <c r="B3" s="161"/>
      <c r="C3" s="295"/>
      <c r="D3" s="296"/>
      <c r="E3" s="296"/>
      <c r="F3" s="296" t="s">
        <v>3</v>
      </c>
    </row>
    <row r="4" spans="1:6" ht="19.5" customHeight="1">
      <c r="A4" s="194" t="s">
        <v>457</v>
      </c>
      <c r="B4" s="300" t="s">
        <v>78</v>
      </c>
      <c r="C4" s="194" t="s">
        <v>79</v>
      </c>
      <c r="D4" s="200" t="s">
        <v>458</v>
      </c>
      <c r="E4" s="201"/>
      <c r="F4" s="202"/>
    </row>
    <row r="5" spans="1:6" ht="18.75" customHeight="1">
      <c r="A5" s="242"/>
      <c r="B5" s="301"/>
      <c r="C5" s="242"/>
      <c r="D5" s="194" t="s">
        <v>61</v>
      </c>
      <c r="E5" s="200" t="s">
        <v>81</v>
      </c>
      <c r="F5" s="194" t="s">
        <v>82</v>
      </c>
    </row>
    <row r="6" spans="1:6" ht="18.75" customHeight="1">
      <c r="A6" s="196">
        <v>1</v>
      </c>
      <c r="B6" s="302" t="s">
        <v>145</v>
      </c>
      <c r="C6" s="196">
        <v>3</v>
      </c>
      <c r="D6" s="196">
        <v>4</v>
      </c>
      <c r="E6" s="196">
        <v>5</v>
      </c>
      <c r="F6" s="196">
        <v>6</v>
      </c>
    </row>
    <row r="7" spans="1:6" ht="18.75" customHeight="1">
      <c r="A7" s="227" t="s">
        <v>52</v>
      </c>
      <c r="B7" s="227" t="s">
        <v>52</v>
      </c>
      <c r="C7" s="227" t="s">
        <v>52</v>
      </c>
      <c r="D7" s="303" t="s">
        <v>52</v>
      </c>
      <c r="E7" s="304" t="s">
        <v>52</v>
      </c>
      <c r="F7" s="304" t="s">
        <v>52</v>
      </c>
    </row>
    <row r="8" spans="1:6" ht="18.75" customHeight="1">
      <c r="A8" s="305" t="s">
        <v>128</v>
      </c>
      <c r="B8" s="306"/>
      <c r="C8" s="307" t="s">
        <v>128</v>
      </c>
      <c r="D8" s="303" t="s">
        <v>52</v>
      </c>
      <c r="E8" s="304" t="s">
        <v>52</v>
      </c>
      <c r="F8" s="304" t="s">
        <v>52</v>
      </c>
    </row>
    <row r="10" ht="14.25" customHeight="1">
      <c r="A10" s="222" t="s">
        <v>454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F8" sqref="F8:H13"/>
    </sheetView>
  </sheetViews>
  <sheetFormatPr defaultColWidth="8.8515625" defaultRowHeight="14.25" customHeight="1"/>
  <cols>
    <col min="1" max="1" width="26.28125" style="192" customWidth="1"/>
    <col min="2" max="2" width="40.421875" style="192" customWidth="1"/>
    <col min="3" max="3" width="13.00390625" style="192" customWidth="1"/>
    <col min="4" max="4" width="10.8515625" style="192" customWidth="1"/>
    <col min="5" max="6" width="10.28125" style="192" customWidth="1"/>
    <col min="7" max="7" width="12.00390625" style="192" customWidth="1"/>
    <col min="8" max="10" width="10.00390625" style="192" customWidth="1"/>
    <col min="11" max="11" width="9.140625" style="154" customWidth="1"/>
    <col min="12" max="13" width="9.140625" style="192" customWidth="1"/>
    <col min="14" max="15" width="12.7109375" style="192" customWidth="1"/>
    <col min="16" max="16" width="9.140625" style="154" customWidth="1"/>
    <col min="17" max="17" width="10.421875" style="192" customWidth="1"/>
    <col min="18" max="18" width="9.140625" style="154" customWidth="1"/>
    <col min="19" max="16384" width="9.140625" style="154" bestFit="1" customWidth="1"/>
  </cols>
  <sheetData>
    <row r="1" spans="1:17" ht="13.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P1" s="231"/>
      <c r="Q1" s="206" t="s">
        <v>459</v>
      </c>
    </row>
    <row r="2" spans="1:17" ht="27.75" customHeight="1">
      <c r="A2" s="237" t="s">
        <v>460</v>
      </c>
      <c r="B2" s="224"/>
      <c r="C2" s="224"/>
      <c r="D2" s="224"/>
      <c r="E2" s="188"/>
      <c r="F2" s="188"/>
      <c r="G2" s="188"/>
      <c r="H2" s="188"/>
      <c r="I2" s="188"/>
      <c r="J2" s="188"/>
      <c r="K2" s="225"/>
      <c r="L2" s="188"/>
      <c r="M2" s="188"/>
      <c r="N2" s="188"/>
      <c r="O2" s="188"/>
      <c r="P2" s="225"/>
      <c r="Q2" s="188"/>
    </row>
    <row r="3" spans="1:17" ht="18.75" customHeight="1">
      <c r="A3" s="255" t="s">
        <v>2</v>
      </c>
      <c r="B3" s="256"/>
      <c r="C3" s="256"/>
      <c r="D3" s="256"/>
      <c r="E3" s="256"/>
      <c r="F3" s="256"/>
      <c r="G3" s="256"/>
      <c r="H3" s="256"/>
      <c r="I3" s="256"/>
      <c r="J3" s="256"/>
      <c r="P3" s="248"/>
      <c r="Q3" s="292" t="s">
        <v>152</v>
      </c>
    </row>
    <row r="4" spans="1:17" ht="15.75" customHeight="1">
      <c r="A4" s="193" t="s">
        <v>461</v>
      </c>
      <c r="B4" s="193" t="s">
        <v>462</v>
      </c>
      <c r="C4" s="193" t="s">
        <v>463</v>
      </c>
      <c r="D4" s="195" t="s">
        <v>464</v>
      </c>
      <c r="E4" s="195" t="s">
        <v>465</v>
      </c>
      <c r="F4" s="257" t="s">
        <v>466</v>
      </c>
      <c r="G4" s="200" t="s">
        <v>168</v>
      </c>
      <c r="H4" s="201"/>
      <c r="I4" s="269"/>
      <c r="J4" s="269"/>
      <c r="K4" s="201"/>
      <c r="L4" s="201"/>
      <c r="M4" s="269"/>
      <c r="N4" s="269"/>
      <c r="O4" s="269"/>
      <c r="P4" s="269"/>
      <c r="Q4" s="164"/>
    </row>
    <row r="5" spans="1:17" ht="17.25" customHeight="1">
      <c r="A5" s="41"/>
      <c r="B5" s="41" t="s">
        <v>467</v>
      </c>
      <c r="C5" s="41" t="s">
        <v>468</v>
      </c>
      <c r="D5" s="41" t="s">
        <v>464</v>
      </c>
      <c r="E5" s="41" t="s">
        <v>469</v>
      </c>
      <c r="F5" s="258"/>
      <c r="G5" s="41" t="s">
        <v>61</v>
      </c>
      <c r="H5" s="257" t="s">
        <v>64</v>
      </c>
      <c r="I5" s="257" t="s">
        <v>470</v>
      </c>
      <c r="J5" s="257" t="s">
        <v>471</v>
      </c>
      <c r="K5" s="270" t="s">
        <v>472</v>
      </c>
      <c r="L5" s="36" t="s">
        <v>68</v>
      </c>
      <c r="M5" s="269"/>
      <c r="N5" s="269"/>
      <c r="O5" s="269"/>
      <c r="P5" s="269"/>
      <c r="Q5" s="164"/>
    </row>
    <row r="6" spans="1:17" ht="54" customHeight="1">
      <c r="A6" s="165"/>
      <c r="B6" s="165"/>
      <c r="C6" s="165"/>
      <c r="D6" s="165"/>
      <c r="E6" s="165"/>
      <c r="F6" s="166"/>
      <c r="G6" s="41"/>
      <c r="H6" s="165"/>
      <c r="I6" s="165" t="s">
        <v>63</v>
      </c>
      <c r="J6" s="165"/>
      <c r="K6" s="43"/>
      <c r="L6" s="165" t="s">
        <v>63</v>
      </c>
      <c r="M6" s="165" t="s">
        <v>69</v>
      </c>
      <c r="N6" s="165" t="s">
        <v>176</v>
      </c>
      <c r="O6" s="165" t="s">
        <v>71</v>
      </c>
      <c r="P6" s="165" t="s">
        <v>72</v>
      </c>
      <c r="Q6" s="165" t="s">
        <v>73</v>
      </c>
    </row>
    <row r="7" spans="1:17" ht="15" customHeight="1">
      <c r="A7" s="167">
        <v>1</v>
      </c>
      <c r="B7" s="168">
        <v>2</v>
      </c>
      <c r="C7" s="168">
        <v>3</v>
      </c>
      <c r="D7" s="168">
        <v>4</v>
      </c>
      <c r="E7" s="168">
        <v>5</v>
      </c>
      <c r="F7" s="168">
        <v>6</v>
      </c>
      <c r="G7" s="168">
        <v>7</v>
      </c>
      <c r="H7" s="168">
        <v>8</v>
      </c>
      <c r="I7" s="168">
        <v>9</v>
      </c>
      <c r="J7" s="168">
        <v>10</v>
      </c>
      <c r="K7" s="168">
        <v>11</v>
      </c>
      <c r="L7" s="168">
        <v>12</v>
      </c>
      <c r="M7" s="168">
        <v>13</v>
      </c>
      <c r="N7" s="168">
        <v>14</v>
      </c>
      <c r="O7" s="168">
        <v>15</v>
      </c>
      <c r="P7" s="168">
        <v>16</v>
      </c>
      <c r="Q7" s="168">
        <v>17</v>
      </c>
    </row>
    <row r="8" spans="1:17" ht="21.75" customHeight="1">
      <c r="A8" s="280" t="s">
        <v>301</v>
      </c>
      <c r="B8" s="281"/>
      <c r="C8" s="281"/>
      <c r="D8" s="282"/>
      <c r="E8" s="46"/>
      <c r="F8" s="116">
        <v>4.18</v>
      </c>
      <c r="G8" s="283">
        <f>SUM(H8:K8)</f>
        <v>4.18</v>
      </c>
      <c r="H8" s="284">
        <v>4.18</v>
      </c>
      <c r="I8" s="46"/>
      <c r="J8" s="282"/>
      <c r="K8" s="46"/>
      <c r="L8" s="46"/>
      <c r="M8" s="282"/>
      <c r="N8" s="46"/>
      <c r="O8" s="46"/>
      <c r="P8" s="282"/>
      <c r="Q8" s="46"/>
    </row>
    <row r="9" spans="1:17" ht="21.75" customHeight="1">
      <c r="A9" s="280"/>
      <c r="B9" s="280" t="s">
        <v>473</v>
      </c>
      <c r="C9" s="280" t="s">
        <v>474</v>
      </c>
      <c r="D9" s="281" t="s">
        <v>335</v>
      </c>
      <c r="E9" s="285" t="s">
        <v>334</v>
      </c>
      <c r="F9" s="116">
        <v>4.18</v>
      </c>
      <c r="G9" s="283">
        <f>SUM(H9:K9)</f>
        <v>4.18</v>
      </c>
      <c r="H9" s="284">
        <v>4.18</v>
      </c>
      <c r="I9" s="46"/>
      <c r="J9" s="282"/>
      <c r="K9" s="46"/>
      <c r="L9" s="46"/>
      <c r="M9" s="282"/>
      <c r="N9" s="46"/>
      <c r="O9" s="46"/>
      <c r="P9" s="282"/>
      <c r="Q9" s="46"/>
    </row>
    <row r="10" spans="1:17" ht="21.75" customHeight="1">
      <c r="A10" s="280" t="s">
        <v>305</v>
      </c>
      <c r="B10" s="178"/>
      <c r="C10" s="178"/>
      <c r="D10" s="178"/>
      <c r="E10" s="286"/>
      <c r="F10" s="116">
        <v>7.4</v>
      </c>
      <c r="G10" s="283">
        <f>SUM(H10:K10)</f>
        <v>7.4</v>
      </c>
      <c r="H10" s="284">
        <v>7.4</v>
      </c>
      <c r="I10" s="46"/>
      <c r="J10" s="282"/>
      <c r="K10" s="46"/>
      <c r="L10" s="46"/>
      <c r="M10" s="282"/>
      <c r="N10" s="46"/>
      <c r="O10" s="46"/>
      <c r="P10" s="282"/>
      <c r="Q10" s="46"/>
    </row>
    <row r="11" spans="1:17" ht="21.75" customHeight="1">
      <c r="A11" s="178"/>
      <c r="B11" s="280" t="s">
        <v>475</v>
      </c>
      <c r="C11" s="280" t="s">
        <v>476</v>
      </c>
      <c r="D11" s="281" t="s">
        <v>373</v>
      </c>
      <c r="E11" s="285" t="s">
        <v>477</v>
      </c>
      <c r="F11" s="116">
        <v>6.4</v>
      </c>
      <c r="G11" s="283">
        <f>SUM(H11:K11)</f>
        <v>6.4</v>
      </c>
      <c r="H11" s="284">
        <v>6.4</v>
      </c>
      <c r="I11" s="46"/>
      <c r="J11" s="282"/>
      <c r="K11" s="46"/>
      <c r="L11" s="46"/>
      <c r="M11" s="282"/>
      <c r="N11" s="46"/>
      <c r="O11" s="46"/>
      <c r="P11" s="282"/>
      <c r="Q11" s="46"/>
    </row>
    <row r="12" spans="1:17" ht="21.75" customHeight="1">
      <c r="A12" s="178"/>
      <c r="B12" s="280" t="s">
        <v>478</v>
      </c>
      <c r="C12" s="280" t="s">
        <v>479</v>
      </c>
      <c r="D12" s="281" t="s">
        <v>373</v>
      </c>
      <c r="E12" s="285" t="s">
        <v>144</v>
      </c>
      <c r="F12" s="116">
        <v>1</v>
      </c>
      <c r="G12" s="283">
        <f>SUM(H12:K12)</f>
        <v>1</v>
      </c>
      <c r="H12" s="284">
        <v>1</v>
      </c>
      <c r="I12" s="291" t="s">
        <v>52</v>
      </c>
      <c r="J12" s="291" t="s">
        <v>52</v>
      </c>
      <c r="K12" s="291" t="s">
        <v>52</v>
      </c>
      <c r="L12" s="291" t="s">
        <v>52</v>
      </c>
      <c r="M12" s="291" t="s">
        <v>52</v>
      </c>
      <c r="N12" s="291" t="s">
        <v>52</v>
      </c>
      <c r="O12" s="291"/>
      <c r="P12" s="291" t="s">
        <v>52</v>
      </c>
      <c r="Q12" s="291" t="s">
        <v>52</v>
      </c>
    </row>
    <row r="13" spans="1:17" ht="21" customHeight="1">
      <c r="A13" s="287" t="s">
        <v>128</v>
      </c>
      <c r="B13" s="288"/>
      <c r="C13" s="288"/>
      <c r="D13" s="288"/>
      <c r="E13" s="289"/>
      <c r="F13" s="290">
        <f>SUM(F8,F10)</f>
        <v>11.58</v>
      </c>
      <c r="G13" s="290">
        <f>SUM(G8,G10)</f>
        <v>11.58</v>
      </c>
      <c r="H13" s="290">
        <f>SUM(H8,H10)</f>
        <v>11.58</v>
      </c>
      <c r="I13" s="291" t="s">
        <v>52</v>
      </c>
      <c r="J13" s="291" t="s">
        <v>52</v>
      </c>
      <c r="K13" s="291" t="s">
        <v>52</v>
      </c>
      <c r="L13" s="291" t="s">
        <v>52</v>
      </c>
      <c r="M13" s="291" t="s">
        <v>52</v>
      </c>
      <c r="N13" s="291" t="s">
        <v>52</v>
      </c>
      <c r="O13" s="291"/>
      <c r="P13" s="291" t="s">
        <v>52</v>
      </c>
      <c r="Q13" s="291" t="s">
        <v>52</v>
      </c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3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9" sqref="H9:I12"/>
    </sheetView>
  </sheetViews>
  <sheetFormatPr defaultColWidth="8.7109375" defaultRowHeight="14.25" customHeight="1"/>
  <cols>
    <col min="1" max="1" width="19.421875" style="251" customWidth="1"/>
    <col min="2" max="2" width="26.421875" style="251" customWidth="1"/>
    <col min="3" max="3" width="15.140625" style="251" customWidth="1"/>
    <col min="4" max="4" width="10.140625" style="251" customWidth="1"/>
    <col min="5" max="5" width="24.57421875" style="251" customWidth="1"/>
    <col min="6" max="6" width="23.28125" style="251" customWidth="1"/>
    <col min="7" max="7" width="11.421875" style="251" customWidth="1"/>
    <col min="8" max="8" width="12.00390625" style="192" customWidth="1"/>
    <col min="9" max="11" width="10.00390625" style="192" customWidth="1"/>
    <col min="12" max="12" width="9.140625" style="154" customWidth="1"/>
    <col min="13" max="14" width="9.140625" style="192" customWidth="1"/>
    <col min="15" max="16" width="12.7109375" style="192" customWidth="1"/>
    <col min="17" max="17" width="9.140625" style="154" customWidth="1"/>
    <col min="18" max="18" width="10.421875" style="192" customWidth="1"/>
    <col min="19" max="19" width="9.140625" style="154" customWidth="1"/>
    <col min="20" max="247" width="9.140625" style="154" bestFit="1" customWidth="1"/>
    <col min="248" max="16384" width="8.7109375" style="154" customWidth="1"/>
  </cols>
  <sheetData>
    <row r="1" spans="1:18" ht="13.5" customHeight="1">
      <c r="A1" s="186"/>
      <c r="B1" s="186"/>
      <c r="C1" s="186"/>
      <c r="D1" s="186"/>
      <c r="E1" s="186"/>
      <c r="F1" s="186"/>
      <c r="G1" s="186"/>
      <c r="H1" s="252"/>
      <c r="I1" s="252"/>
      <c r="J1" s="252"/>
      <c r="K1" s="252"/>
      <c r="L1" s="268"/>
      <c r="M1" s="191"/>
      <c r="N1" s="191"/>
      <c r="O1" s="191"/>
      <c r="P1" s="191"/>
      <c r="Q1" s="276"/>
      <c r="R1" s="277" t="s">
        <v>480</v>
      </c>
    </row>
    <row r="2" spans="1:18" ht="27.75" customHeight="1">
      <c r="A2" s="253" t="s">
        <v>481</v>
      </c>
      <c r="B2" s="253"/>
      <c r="C2" s="253"/>
      <c r="D2" s="253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ht="25.5" customHeight="1">
      <c r="A3" s="255" t="s">
        <v>2</v>
      </c>
      <c r="B3" s="256"/>
      <c r="C3" s="256"/>
      <c r="D3" s="256"/>
      <c r="E3" s="256"/>
      <c r="F3" s="256"/>
      <c r="G3" s="256"/>
      <c r="H3" s="239"/>
      <c r="I3" s="239"/>
      <c r="J3" s="239"/>
      <c r="K3" s="239"/>
      <c r="L3" s="268"/>
      <c r="M3" s="191"/>
      <c r="N3" s="191"/>
      <c r="O3" s="191"/>
      <c r="P3" s="191"/>
      <c r="Q3" s="278"/>
      <c r="R3" s="279" t="s">
        <v>152</v>
      </c>
    </row>
    <row r="4" spans="1:18" ht="15.75" customHeight="1">
      <c r="A4" s="193" t="s">
        <v>461</v>
      </c>
      <c r="B4" s="193" t="s">
        <v>482</v>
      </c>
      <c r="C4" s="193" t="s">
        <v>483</v>
      </c>
      <c r="D4" s="257" t="s">
        <v>484</v>
      </c>
      <c r="E4" s="195" t="s">
        <v>485</v>
      </c>
      <c r="F4" s="195" t="s">
        <v>486</v>
      </c>
      <c r="G4" s="257" t="s">
        <v>487</v>
      </c>
      <c r="H4" s="200" t="s">
        <v>168</v>
      </c>
      <c r="I4" s="201"/>
      <c r="J4" s="269"/>
      <c r="K4" s="269"/>
      <c r="L4" s="201"/>
      <c r="M4" s="201"/>
      <c r="N4" s="269"/>
      <c r="O4" s="269"/>
      <c r="P4" s="269"/>
      <c r="Q4" s="269"/>
      <c r="R4" s="164"/>
    </row>
    <row r="5" spans="1:18" ht="17.25" customHeight="1">
      <c r="A5" s="41"/>
      <c r="B5" s="41" t="s">
        <v>467</v>
      </c>
      <c r="C5" s="41" t="s">
        <v>468</v>
      </c>
      <c r="D5" s="258"/>
      <c r="E5" s="41" t="s">
        <v>464</v>
      </c>
      <c r="F5" s="41" t="s">
        <v>469</v>
      </c>
      <c r="G5" s="258"/>
      <c r="H5" s="41" t="s">
        <v>61</v>
      </c>
      <c r="I5" s="257" t="s">
        <v>64</v>
      </c>
      <c r="J5" s="257" t="s">
        <v>470</v>
      </c>
      <c r="K5" s="257" t="s">
        <v>471</v>
      </c>
      <c r="L5" s="270" t="s">
        <v>472</v>
      </c>
      <c r="M5" s="36" t="s">
        <v>488</v>
      </c>
      <c r="N5" s="269"/>
      <c r="O5" s="269"/>
      <c r="P5" s="269"/>
      <c r="Q5" s="269"/>
      <c r="R5" s="164"/>
    </row>
    <row r="6" spans="1:18" ht="54" customHeight="1">
      <c r="A6" s="165"/>
      <c r="B6" s="165"/>
      <c r="C6" s="165"/>
      <c r="D6" s="166"/>
      <c r="E6" s="165"/>
      <c r="F6" s="165"/>
      <c r="G6" s="166"/>
      <c r="H6" s="41"/>
      <c r="I6" s="165"/>
      <c r="J6" s="165" t="s">
        <v>63</v>
      </c>
      <c r="K6" s="165"/>
      <c r="L6" s="43"/>
      <c r="M6" s="165" t="s">
        <v>63</v>
      </c>
      <c r="N6" s="165" t="s">
        <v>69</v>
      </c>
      <c r="O6" s="165" t="s">
        <v>176</v>
      </c>
      <c r="P6" s="165" t="s">
        <v>71</v>
      </c>
      <c r="Q6" s="165" t="s">
        <v>72</v>
      </c>
      <c r="R6" s="165" t="s">
        <v>73</v>
      </c>
    </row>
    <row r="7" spans="1:18" ht="15" customHeight="1">
      <c r="A7" s="167">
        <v>1</v>
      </c>
      <c r="B7" s="167">
        <v>2</v>
      </c>
      <c r="C7" s="168">
        <v>3</v>
      </c>
      <c r="D7" s="168">
        <v>4</v>
      </c>
      <c r="E7" s="168">
        <v>5</v>
      </c>
      <c r="F7" s="168">
        <v>6</v>
      </c>
      <c r="G7" s="168">
        <v>7</v>
      </c>
      <c r="H7" s="168">
        <v>8</v>
      </c>
      <c r="I7" s="168">
        <v>9</v>
      </c>
      <c r="J7" s="168">
        <v>10</v>
      </c>
      <c r="K7" s="168">
        <v>11</v>
      </c>
      <c r="L7" s="168">
        <v>12</v>
      </c>
      <c r="M7" s="168">
        <v>13</v>
      </c>
      <c r="N7" s="168">
        <v>14</v>
      </c>
      <c r="O7" s="168">
        <v>15</v>
      </c>
      <c r="P7" s="168">
        <v>16</v>
      </c>
      <c r="Q7" s="168">
        <v>17</v>
      </c>
      <c r="R7" s="168">
        <v>18</v>
      </c>
    </row>
    <row r="8" spans="1:18" ht="22.5" customHeight="1">
      <c r="A8" s="259" t="s">
        <v>301</v>
      </c>
      <c r="B8" s="259"/>
      <c r="C8" s="259"/>
      <c r="D8" s="260" t="s">
        <v>82</v>
      </c>
      <c r="E8" s="244"/>
      <c r="F8" s="244"/>
      <c r="G8" s="244"/>
      <c r="H8" s="261" t="s">
        <v>52</v>
      </c>
      <c r="I8" s="261" t="s">
        <v>52</v>
      </c>
      <c r="J8" s="261" t="s">
        <v>52</v>
      </c>
      <c r="K8" s="261" t="s">
        <v>52</v>
      </c>
      <c r="L8" s="261" t="s">
        <v>52</v>
      </c>
      <c r="M8" s="261" t="s">
        <v>52</v>
      </c>
      <c r="N8" s="261" t="s">
        <v>52</v>
      </c>
      <c r="O8" s="261" t="s">
        <v>52</v>
      </c>
      <c r="P8" s="261"/>
      <c r="Q8" s="261" t="s">
        <v>52</v>
      </c>
      <c r="R8" s="261" t="s">
        <v>52</v>
      </c>
    </row>
    <row r="9" spans="1:18" ht="33" customHeight="1">
      <c r="A9" s="259"/>
      <c r="B9" s="259" t="s">
        <v>473</v>
      </c>
      <c r="C9" s="259" t="s">
        <v>489</v>
      </c>
      <c r="D9" s="262"/>
      <c r="E9" s="260" t="s">
        <v>490</v>
      </c>
      <c r="F9" s="260" t="s">
        <v>491</v>
      </c>
      <c r="G9" s="262" t="s">
        <v>492</v>
      </c>
      <c r="H9" s="263">
        <f>SUM(I9:L9,M9)</f>
        <v>4.18</v>
      </c>
      <c r="I9" s="271">
        <v>4.18</v>
      </c>
      <c r="J9" s="272" t="s">
        <v>52</v>
      </c>
      <c r="K9" s="272" t="s">
        <v>52</v>
      </c>
      <c r="L9" s="261" t="s">
        <v>52</v>
      </c>
      <c r="M9" s="272" t="s">
        <v>52</v>
      </c>
      <c r="N9" s="272" t="s">
        <v>52</v>
      </c>
      <c r="O9" s="272" t="s">
        <v>52</v>
      </c>
      <c r="P9" s="272"/>
      <c r="Q9" s="261" t="s">
        <v>52</v>
      </c>
      <c r="R9" s="272" t="s">
        <v>52</v>
      </c>
    </row>
    <row r="10" spans="1:18" ht="33" customHeight="1">
      <c r="A10" s="259" t="s">
        <v>287</v>
      </c>
      <c r="B10" s="264"/>
      <c r="C10" s="264"/>
      <c r="D10" s="260" t="s">
        <v>82</v>
      </c>
      <c r="E10" s="265"/>
      <c r="F10" s="265"/>
      <c r="G10" s="262"/>
      <c r="H10" s="263">
        <f>SUM(I10:L10,M10)</f>
        <v>0</v>
      </c>
      <c r="I10" s="273"/>
      <c r="J10" s="272"/>
      <c r="K10" s="272"/>
      <c r="L10" s="261"/>
      <c r="M10" s="272"/>
      <c r="N10" s="272"/>
      <c r="O10" s="272"/>
      <c r="P10" s="272"/>
      <c r="Q10" s="261"/>
      <c r="R10" s="272"/>
    </row>
    <row r="11" spans="1:18" ht="37.5" customHeight="1">
      <c r="A11" s="259"/>
      <c r="B11" s="259" t="s">
        <v>493</v>
      </c>
      <c r="C11" s="259" t="s">
        <v>494</v>
      </c>
      <c r="D11" s="264"/>
      <c r="E11" s="260" t="s">
        <v>490</v>
      </c>
      <c r="F11" s="260" t="s">
        <v>491</v>
      </c>
      <c r="G11" s="266" t="s">
        <v>495</v>
      </c>
      <c r="H11" s="263">
        <f>SUM(I11:L11,M11)</f>
        <v>36.32</v>
      </c>
      <c r="I11" s="271">
        <v>36.32</v>
      </c>
      <c r="J11" s="274" t="s">
        <v>52</v>
      </c>
      <c r="K11" s="274" t="s">
        <v>52</v>
      </c>
      <c r="L11" s="274" t="s">
        <v>52</v>
      </c>
      <c r="M11" s="274" t="s">
        <v>52</v>
      </c>
      <c r="N11" s="274" t="s">
        <v>52</v>
      </c>
      <c r="O11" s="274" t="s">
        <v>52</v>
      </c>
      <c r="P11" s="274"/>
      <c r="Q11" s="274" t="s">
        <v>52</v>
      </c>
      <c r="R11" s="274" t="s">
        <v>52</v>
      </c>
    </row>
    <row r="12" spans="1:18" ht="22.5" customHeight="1">
      <c r="A12" s="244" t="s">
        <v>128</v>
      </c>
      <c r="B12" s="244"/>
      <c r="C12" s="244"/>
      <c r="D12" s="244"/>
      <c r="E12" s="244"/>
      <c r="F12" s="244"/>
      <c r="G12" s="244"/>
      <c r="H12" s="267">
        <f>SUM(H9,H11)</f>
        <v>40.5</v>
      </c>
      <c r="I12" s="267">
        <f>SUM(I9,I11)</f>
        <v>40.5</v>
      </c>
      <c r="J12" s="275"/>
      <c r="K12" s="275"/>
      <c r="L12" s="234"/>
      <c r="M12" s="275"/>
      <c r="N12" s="275"/>
      <c r="O12" s="275"/>
      <c r="P12" s="275"/>
      <c r="Q12" s="234"/>
      <c r="R12" s="275"/>
    </row>
  </sheetData>
  <sheetProtection/>
  <mergeCells count="17">
    <mergeCell ref="A2:R2"/>
    <mergeCell ref="A3:D3"/>
    <mergeCell ref="H4:R4"/>
    <mergeCell ref="M5:R5"/>
    <mergeCell ref="A12:G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54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workbookViewId="0" topLeftCell="A1">
      <selection activeCell="L21" sqref="L21"/>
    </sheetView>
  </sheetViews>
  <sheetFormatPr defaultColWidth="8.8515625" defaultRowHeight="14.25" customHeight="1"/>
  <cols>
    <col min="1" max="1" width="37.7109375" style="192" customWidth="1"/>
    <col min="2" max="4" width="13.421875" style="192" customWidth="1"/>
    <col min="5" max="15" width="10.28125" style="192" customWidth="1"/>
    <col min="16" max="246" width="9.140625" style="154" bestFit="1" customWidth="1"/>
    <col min="247" max="16384" width="8.8515625" style="154" customWidth="1"/>
  </cols>
  <sheetData>
    <row r="1" spans="1:15" ht="13.5" customHeight="1">
      <c r="A1" s="186"/>
      <c r="B1" s="186"/>
      <c r="C1" s="186"/>
      <c r="D1" s="236"/>
      <c r="O1" s="231" t="s">
        <v>496</v>
      </c>
    </row>
    <row r="2" spans="1:15" ht="27.75" customHeight="1">
      <c r="A2" s="237" t="s">
        <v>497</v>
      </c>
      <c r="B2" s="224"/>
      <c r="C2" s="224"/>
      <c r="D2" s="224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" customHeight="1">
      <c r="A3" s="238" t="s">
        <v>2</v>
      </c>
      <c r="B3" s="239"/>
      <c r="C3" s="239"/>
      <c r="D3" s="240"/>
      <c r="E3" s="191"/>
      <c r="F3" s="191"/>
      <c r="G3" s="191"/>
      <c r="H3" s="191"/>
      <c r="I3" s="191"/>
      <c r="O3" s="248" t="s">
        <v>152</v>
      </c>
    </row>
    <row r="4" spans="1:15" ht="19.5" customHeight="1">
      <c r="A4" s="194" t="s">
        <v>498</v>
      </c>
      <c r="B4" s="200" t="s">
        <v>168</v>
      </c>
      <c r="C4" s="201"/>
      <c r="D4" s="201"/>
      <c r="E4" s="241" t="s">
        <v>499</v>
      </c>
      <c r="F4" s="241"/>
      <c r="G4" s="241"/>
      <c r="H4" s="241"/>
      <c r="I4" s="241"/>
      <c r="J4" s="241"/>
      <c r="K4" s="241"/>
      <c r="L4" s="241"/>
      <c r="M4" s="241"/>
      <c r="N4" s="241"/>
      <c r="O4" s="249"/>
    </row>
    <row r="5" spans="1:15" ht="40.5" customHeight="1">
      <c r="A5" s="45"/>
      <c r="B5" s="242" t="s">
        <v>61</v>
      </c>
      <c r="C5" s="193" t="s">
        <v>64</v>
      </c>
      <c r="D5" s="243" t="s">
        <v>470</v>
      </c>
      <c r="E5" s="244" t="s">
        <v>500</v>
      </c>
      <c r="F5" s="244" t="s">
        <v>501</v>
      </c>
      <c r="G5" s="244" t="s">
        <v>502</v>
      </c>
      <c r="H5" s="244" t="s">
        <v>503</v>
      </c>
      <c r="I5" s="244" t="s">
        <v>504</v>
      </c>
      <c r="J5" s="244" t="s">
        <v>505</v>
      </c>
      <c r="K5" s="244" t="s">
        <v>506</v>
      </c>
      <c r="L5" s="244" t="s">
        <v>507</v>
      </c>
      <c r="M5" s="244" t="s">
        <v>508</v>
      </c>
      <c r="N5" s="250" t="s">
        <v>509</v>
      </c>
      <c r="O5" s="244" t="s">
        <v>510</v>
      </c>
    </row>
    <row r="6" spans="1:15" ht="19.5" customHeight="1">
      <c r="A6" s="196">
        <v>1</v>
      </c>
      <c r="B6" s="196">
        <v>2</v>
      </c>
      <c r="C6" s="196">
        <v>3</v>
      </c>
      <c r="D6" s="245">
        <v>4</v>
      </c>
      <c r="E6" s="196">
        <v>5</v>
      </c>
      <c r="F6" s="196">
        <v>6</v>
      </c>
      <c r="G6" s="196">
        <v>7</v>
      </c>
      <c r="H6" s="245">
        <v>8</v>
      </c>
      <c r="I6" s="196">
        <v>9</v>
      </c>
      <c r="J6" s="196">
        <v>10</v>
      </c>
      <c r="K6" s="196">
        <v>11</v>
      </c>
      <c r="L6" s="245">
        <v>12</v>
      </c>
      <c r="M6" s="196">
        <v>13</v>
      </c>
      <c r="N6" s="196">
        <v>14</v>
      </c>
      <c r="O6" s="196">
        <v>15</v>
      </c>
    </row>
    <row r="7" spans="1:15" ht="19.5" customHeight="1">
      <c r="A7" s="227" t="s">
        <v>52</v>
      </c>
      <c r="B7" s="246" t="s">
        <v>52</v>
      </c>
      <c r="C7" s="246" t="s">
        <v>52</v>
      </c>
      <c r="D7" s="247" t="s">
        <v>52</v>
      </c>
      <c r="E7" s="246" t="s">
        <v>52</v>
      </c>
      <c r="F7" s="246" t="s">
        <v>52</v>
      </c>
      <c r="G7" s="246" t="s">
        <v>52</v>
      </c>
      <c r="H7" s="246" t="s">
        <v>52</v>
      </c>
      <c r="I7" s="246" t="s">
        <v>52</v>
      </c>
      <c r="J7" s="246" t="s">
        <v>52</v>
      </c>
      <c r="K7" s="246" t="s">
        <v>52</v>
      </c>
      <c r="L7" s="246" t="s">
        <v>52</v>
      </c>
      <c r="M7" s="246" t="s">
        <v>52</v>
      </c>
      <c r="N7" s="246" t="s">
        <v>52</v>
      </c>
      <c r="O7" s="246" t="s">
        <v>52</v>
      </c>
    </row>
    <row r="8" spans="1:15" ht="19.5" customHeight="1">
      <c r="A8" s="228" t="s">
        <v>52</v>
      </c>
      <c r="B8" s="246" t="s">
        <v>52</v>
      </c>
      <c r="C8" s="246" t="s">
        <v>52</v>
      </c>
      <c r="D8" s="247" t="s">
        <v>52</v>
      </c>
      <c r="E8" s="246" t="s">
        <v>52</v>
      </c>
      <c r="F8" s="246" t="s">
        <v>52</v>
      </c>
      <c r="G8" s="246" t="s">
        <v>52</v>
      </c>
      <c r="H8" s="246" t="s">
        <v>52</v>
      </c>
      <c r="I8" s="246" t="s">
        <v>52</v>
      </c>
      <c r="J8" s="246" t="s">
        <v>52</v>
      </c>
      <c r="K8" s="246" t="s">
        <v>52</v>
      </c>
      <c r="L8" s="246" t="s">
        <v>52</v>
      </c>
      <c r="M8" s="246" t="s">
        <v>52</v>
      </c>
      <c r="N8" s="246" t="s">
        <v>52</v>
      </c>
      <c r="O8" s="246" t="s">
        <v>52</v>
      </c>
    </row>
    <row r="10" ht="14.25" customHeight="1">
      <c r="A10" s="222" t="s">
        <v>454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K6" sqref="K6"/>
    </sheetView>
  </sheetViews>
  <sheetFormatPr defaultColWidth="8.8515625" defaultRowHeight="12.75"/>
  <cols>
    <col min="1" max="1" width="26.7109375" style="222" customWidth="1"/>
    <col min="2" max="2" width="18.7109375" style="222" customWidth="1"/>
    <col min="3" max="5" width="23.57421875" style="222" customWidth="1"/>
    <col min="6" max="6" width="11.28125" style="154" customWidth="1"/>
    <col min="7" max="7" width="25.140625" style="222" customWidth="1"/>
    <col min="8" max="8" width="15.57421875" style="154" customWidth="1"/>
    <col min="9" max="9" width="13.421875" style="154" customWidth="1"/>
    <col min="10" max="10" width="18.8515625" style="222" customWidth="1"/>
    <col min="11" max="11" width="30.140625" style="154" customWidth="1"/>
    <col min="12" max="16384" width="9.140625" style="154" bestFit="1" customWidth="1"/>
  </cols>
  <sheetData>
    <row r="1" ht="12" customHeight="1">
      <c r="J1" s="231" t="s">
        <v>511</v>
      </c>
    </row>
    <row r="2" spans="1:10" ht="28.5" customHeight="1">
      <c r="A2" s="223" t="s">
        <v>512</v>
      </c>
      <c r="B2" s="224"/>
      <c r="C2" s="224"/>
      <c r="D2" s="224"/>
      <c r="E2" s="188"/>
      <c r="F2" s="225"/>
      <c r="G2" s="188"/>
      <c r="H2" s="225"/>
      <c r="I2" s="225"/>
      <c r="J2" s="188"/>
    </row>
    <row r="3" ht="24.75" customHeight="1">
      <c r="A3" s="226" t="s">
        <v>2</v>
      </c>
    </row>
    <row r="4" spans="1:11" ht="44.25" customHeight="1">
      <c r="A4" s="217" t="s">
        <v>453</v>
      </c>
      <c r="B4" s="168" t="s">
        <v>162</v>
      </c>
      <c r="C4" s="217" t="s">
        <v>320</v>
      </c>
      <c r="D4" s="217" t="s">
        <v>321</v>
      </c>
      <c r="E4" s="217" t="s">
        <v>322</v>
      </c>
      <c r="F4" s="217" t="s">
        <v>323</v>
      </c>
      <c r="G4" s="167" t="s">
        <v>324</v>
      </c>
      <c r="H4" s="217" t="s">
        <v>325</v>
      </c>
      <c r="I4" s="167" t="s">
        <v>326</v>
      </c>
      <c r="J4" s="167" t="s">
        <v>327</v>
      </c>
      <c r="K4" s="168" t="s">
        <v>328</v>
      </c>
    </row>
    <row r="5" spans="1:11" ht="14.25" customHeight="1">
      <c r="A5" s="196">
        <v>1</v>
      </c>
      <c r="B5" s="168">
        <v>2</v>
      </c>
      <c r="C5" s="196">
        <v>3</v>
      </c>
      <c r="D5" s="168">
        <v>4</v>
      </c>
      <c r="E5" s="196">
        <v>5</v>
      </c>
      <c r="F5" s="168">
        <v>6</v>
      </c>
      <c r="G5" s="196">
        <v>7</v>
      </c>
      <c r="H5" s="168">
        <v>8</v>
      </c>
      <c r="I5" s="196">
        <v>9</v>
      </c>
      <c r="J5" s="168">
        <v>10</v>
      </c>
      <c r="K5" s="232">
        <v>11</v>
      </c>
    </row>
    <row r="6" spans="1:11" ht="42" customHeight="1">
      <c r="A6" s="227" t="s">
        <v>52</v>
      </c>
      <c r="B6" s="228"/>
      <c r="C6" s="228"/>
      <c r="D6" s="228"/>
      <c r="E6" s="229"/>
      <c r="F6" s="230"/>
      <c r="G6" s="229"/>
      <c r="H6" s="230"/>
      <c r="I6" s="230"/>
      <c r="J6" s="233"/>
      <c r="K6" s="234"/>
    </row>
    <row r="7" spans="1:11" ht="42.75" customHeight="1">
      <c r="A7" s="179" t="s">
        <v>52</v>
      </c>
      <c r="B7" s="179" t="s">
        <v>52</v>
      </c>
      <c r="C7" s="179" t="s">
        <v>52</v>
      </c>
      <c r="D7" s="179" t="s">
        <v>52</v>
      </c>
      <c r="E7" s="227" t="s">
        <v>52</v>
      </c>
      <c r="F7" s="179" t="s">
        <v>52</v>
      </c>
      <c r="G7" s="227" t="s">
        <v>52</v>
      </c>
      <c r="H7" s="179" t="s">
        <v>52</v>
      </c>
      <c r="I7" s="179" t="s">
        <v>52</v>
      </c>
      <c r="J7" s="235" t="s">
        <v>52</v>
      </c>
      <c r="K7" s="234"/>
    </row>
    <row r="9" ht="12">
      <c r="A9" s="222" t="s">
        <v>454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F4" sqref="F4:H4"/>
    </sheetView>
  </sheetViews>
  <sheetFormatPr defaultColWidth="8.8515625" defaultRowHeight="12.75"/>
  <cols>
    <col min="1" max="1" width="14.7109375" style="208" customWidth="1"/>
    <col min="2" max="2" width="18.7109375" style="208" customWidth="1"/>
    <col min="3" max="3" width="24.8515625" style="208" customWidth="1"/>
    <col min="4" max="6" width="23.57421875" style="208" customWidth="1"/>
    <col min="7" max="7" width="25.140625" style="208" customWidth="1"/>
    <col min="8" max="8" width="18.8515625" style="208" customWidth="1"/>
    <col min="9" max="16384" width="9.140625" style="208" bestFit="1" customWidth="1"/>
  </cols>
  <sheetData>
    <row r="1" ht="12">
      <c r="H1" s="209" t="s">
        <v>513</v>
      </c>
    </row>
    <row r="2" spans="1:8" ht="30.75">
      <c r="A2" s="210" t="s">
        <v>514</v>
      </c>
      <c r="B2" s="210"/>
      <c r="C2" s="210"/>
      <c r="D2" s="210"/>
      <c r="E2" s="211"/>
      <c r="F2" s="211"/>
      <c r="G2" s="211"/>
      <c r="H2" s="211"/>
    </row>
    <row r="3" spans="1:8" ht="13.5">
      <c r="A3" s="212" t="s">
        <v>2</v>
      </c>
      <c r="B3" s="212"/>
      <c r="H3" s="213" t="s">
        <v>152</v>
      </c>
    </row>
    <row r="4" spans="1:8" ht="18" customHeight="1">
      <c r="A4" s="193" t="s">
        <v>457</v>
      </c>
      <c r="B4" s="193" t="s">
        <v>515</v>
      </c>
      <c r="C4" s="193" t="s">
        <v>516</v>
      </c>
      <c r="D4" s="193" t="s">
        <v>517</v>
      </c>
      <c r="E4" s="193" t="s">
        <v>464</v>
      </c>
      <c r="F4" s="214" t="s">
        <v>518</v>
      </c>
      <c r="G4" s="207"/>
      <c r="H4" s="215"/>
    </row>
    <row r="5" spans="1:8" ht="18" customHeight="1">
      <c r="A5" s="216"/>
      <c r="B5" s="216"/>
      <c r="C5" s="216"/>
      <c r="D5" s="216"/>
      <c r="E5" s="216"/>
      <c r="F5" s="217" t="s">
        <v>465</v>
      </c>
      <c r="G5" s="217" t="s">
        <v>519</v>
      </c>
      <c r="H5" s="217" t="s">
        <v>520</v>
      </c>
    </row>
    <row r="6" spans="1:8" ht="21" customHeight="1">
      <c r="A6" s="218">
        <v>1</v>
      </c>
      <c r="B6" s="218">
        <v>2</v>
      </c>
      <c r="C6" s="218">
        <v>3</v>
      </c>
      <c r="D6" s="218">
        <v>4</v>
      </c>
      <c r="E6" s="218">
        <v>5</v>
      </c>
      <c r="F6" s="218">
        <v>6</v>
      </c>
      <c r="G6" s="218">
        <v>7</v>
      </c>
      <c r="H6" s="218">
        <v>8</v>
      </c>
    </row>
    <row r="7" spans="1:8" ht="33" customHeight="1">
      <c r="A7" s="219"/>
      <c r="B7" s="219"/>
      <c r="C7" s="219"/>
      <c r="D7" s="219"/>
      <c r="E7" s="219"/>
      <c r="F7" s="220"/>
      <c r="G7" s="220"/>
      <c r="H7" s="220"/>
    </row>
    <row r="8" spans="1:8" ht="24" customHeight="1">
      <c r="A8" s="221"/>
      <c r="B8" s="221"/>
      <c r="C8" s="221"/>
      <c r="D8" s="221"/>
      <c r="E8" s="221"/>
      <c r="F8" s="220"/>
      <c r="G8" s="220"/>
      <c r="H8" s="220"/>
    </row>
    <row r="9" spans="1:8" ht="24" customHeight="1">
      <c r="A9" s="221"/>
      <c r="B9" s="221"/>
      <c r="C9" s="221"/>
      <c r="D9" s="221"/>
      <c r="E9" s="221"/>
      <c r="F9" s="220"/>
      <c r="G9" s="220"/>
      <c r="H9" s="220"/>
    </row>
    <row r="11" ht="12">
      <c r="A11" s="222" t="s">
        <v>454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L3" sqref="L3"/>
    </sheetView>
  </sheetViews>
  <sheetFormatPr defaultColWidth="9.140625" defaultRowHeight="12.75"/>
  <cols>
    <col min="1" max="1" width="12.421875" style="0" customWidth="1"/>
    <col min="2" max="2" width="11.8515625" style="0" customWidth="1"/>
    <col min="3" max="3" width="10.28125" style="0" customWidth="1"/>
    <col min="4" max="4" width="11.140625" style="0" customWidth="1"/>
    <col min="5" max="5" width="9.7109375" style="0" customWidth="1"/>
    <col min="6" max="6" width="10.28125" style="0" customWidth="1"/>
    <col min="7" max="7" width="10.421875" style="0" customWidth="1"/>
    <col min="8" max="8" width="7.28125" style="0" customWidth="1"/>
    <col min="9" max="9" width="15.140625" style="0" customWidth="1"/>
    <col min="10" max="10" width="15.7109375" style="0" customWidth="1"/>
    <col min="11" max="11" width="19.00390625" style="0" customWidth="1"/>
  </cols>
  <sheetData>
    <row r="1" spans="1:11" ht="12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206" t="s">
        <v>521</v>
      </c>
    </row>
    <row r="2" spans="1:11" ht="27">
      <c r="A2" s="187" t="s">
        <v>522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2</v>
      </c>
      <c r="B3" s="190"/>
      <c r="C3" s="191"/>
      <c r="D3" s="191"/>
      <c r="E3" s="191"/>
      <c r="F3" s="192"/>
      <c r="G3" s="191"/>
      <c r="H3" s="192"/>
      <c r="I3" s="191"/>
      <c r="J3" s="191"/>
      <c r="K3" s="206" t="s">
        <v>3</v>
      </c>
    </row>
    <row r="4" spans="1:11" ht="13.5">
      <c r="A4" s="193" t="s">
        <v>282</v>
      </c>
      <c r="B4" s="193" t="s">
        <v>163</v>
      </c>
      <c r="C4" s="194" t="s">
        <v>161</v>
      </c>
      <c r="D4" s="194" t="s">
        <v>164</v>
      </c>
      <c r="E4" s="194" t="s">
        <v>165</v>
      </c>
      <c r="F4" s="195" t="s">
        <v>283</v>
      </c>
      <c r="G4" s="193" t="s">
        <v>284</v>
      </c>
      <c r="H4" s="194" t="s">
        <v>61</v>
      </c>
      <c r="I4" s="207" t="s">
        <v>523</v>
      </c>
      <c r="J4" s="207"/>
      <c r="K4" s="207"/>
    </row>
    <row r="5" spans="1:11" ht="13.5">
      <c r="A5" s="45"/>
      <c r="B5" s="45"/>
      <c r="C5" s="45"/>
      <c r="D5" s="45"/>
      <c r="E5" s="45"/>
      <c r="F5" s="45"/>
      <c r="G5" s="45"/>
      <c r="H5" s="45" t="s">
        <v>63</v>
      </c>
      <c r="I5" s="167" t="s">
        <v>64</v>
      </c>
      <c r="J5" s="167" t="s">
        <v>65</v>
      </c>
      <c r="K5" s="167" t="s">
        <v>66</v>
      </c>
    </row>
    <row r="6" spans="1:11" ht="35.25" customHeight="1">
      <c r="A6" s="196">
        <v>1</v>
      </c>
      <c r="B6" s="196">
        <v>2</v>
      </c>
      <c r="C6" s="196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197">
        <v>11</v>
      </c>
    </row>
    <row r="7" spans="1:11" ht="23.25" customHeight="1">
      <c r="A7" s="198"/>
      <c r="B7" s="198"/>
      <c r="C7" s="198"/>
      <c r="D7" s="198"/>
      <c r="E7" s="198"/>
      <c r="F7" s="198"/>
      <c r="G7" s="198"/>
      <c r="H7" s="199"/>
      <c r="I7" s="199"/>
      <c r="J7" s="199"/>
      <c r="K7" s="199"/>
    </row>
    <row r="8" spans="1:11" ht="23.25" customHeight="1">
      <c r="A8" s="198"/>
      <c r="B8" s="198"/>
      <c r="C8" s="198"/>
      <c r="D8" s="198"/>
      <c r="E8" s="198"/>
      <c r="F8" s="198"/>
      <c r="G8" s="198"/>
      <c r="H8" s="199"/>
      <c r="I8" s="199"/>
      <c r="J8" s="199"/>
      <c r="K8" s="199"/>
    </row>
    <row r="9" spans="1:11" ht="23.25" customHeight="1">
      <c r="A9" s="200" t="s">
        <v>61</v>
      </c>
      <c r="B9" s="201"/>
      <c r="C9" s="201"/>
      <c r="D9" s="201"/>
      <c r="E9" s="201"/>
      <c r="F9" s="201"/>
      <c r="G9" s="202"/>
      <c r="H9" s="203"/>
      <c r="I9" s="203"/>
      <c r="J9" s="203"/>
      <c r="K9" s="203"/>
    </row>
    <row r="10" spans="1:11" ht="12.75">
      <c r="A10" s="204" t="s">
        <v>454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showZeros="0" zoomScale="130" zoomScaleNormal="130" zoomScaleSheetLayoutView="100" workbookViewId="0" topLeftCell="A10">
      <selection activeCell="E7" sqref="E7:G15"/>
    </sheetView>
  </sheetViews>
  <sheetFormatPr defaultColWidth="9.140625" defaultRowHeight="12.75"/>
  <cols>
    <col min="1" max="1" width="20.140625" style="152" customWidth="1"/>
    <col min="2" max="2" width="15.7109375" style="152" customWidth="1"/>
    <col min="3" max="3" width="31.28125" style="152" customWidth="1"/>
    <col min="4" max="4" width="14.8515625" style="152" customWidth="1"/>
    <col min="5" max="5" width="14.57421875" style="152" customWidth="1"/>
    <col min="6" max="6" width="16.140625" style="152" customWidth="1"/>
    <col min="7" max="7" width="25.00390625" style="152" customWidth="1"/>
    <col min="8" max="16384" width="9.140625" style="152" customWidth="1"/>
  </cols>
  <sheetData>
    <row r="1" spans="1:7" ht="12.75">
      <c r="A1" s="153"/>
      <c r="B1" s="154"/>
      <c r="C1" s="154"/>
      <c r="D1" s="154"/>
      <c r="E1" s="155"/>
      <c r="F1" s="155"/>
      <c r="G1" s="156" t="s">
        <v>524</v>
      </c>
    </row>
    <row r="2" spans="1:7" ht="33.75">
      <c r="A2" s="157" t="s">
        <v>525</v>
      </c>
      <c r="B2" s="158"/>
      <c r="C2" s="158"/>
      <c r="D2" s="158"/>
      <c r="E2" s="159"/>
      <c r="F2" s="159"/>
      <c r="G2" s="158"/>
    </row>
    <row r="3" spans="1:7" ht="12.75">
      <c r="A3" s="160" t="s">
        <v>2</v>
      </c>
      <c r="B3" s="161"/>
      <c r="C3" s="161"/>
      <c r="D3" s="161"/>
      <c r="E3" s="155"/>
      <c r="F3" s="155"/>
      <c r="G3" s="156" t="s">
        <v>152</v>
      </c>
    </row>
    <row r="4" spans="1:7" ht="29.25" customHeight="1">
      <c r="A4" s="162" t="s">
        <v>161</v>
      </c>
      <c r="B4" s="162" t="s">
        <v>282</v>
      </c>
      <c r="C4" s="162" t="s">
        <v>163</v>
      </c>
      <c r="D4" s="162" t="s">
        <v>526</v>
      </c>
      <c r="E4" s="36" t="s">
        <v>64</v>
      </c>
      <c r="F4" s="163"/>
      <c r="G4" s="164"/>
    </row>
    <row r="5" spans="1:7" ht="29.25" customHeight="1">
      <c r="A5" s="165"/>
      <c r="B5" s="166"/>
      <c r="C5" s="165"/>
      <c r="D5" s="166"/>
      <c r="E5" s="167" t="s">
        <v>527</v>
      </c>
      <c r="F5" s="167" t="s">
        <v>528</v>
      </c>
      <c r="G5" s="167" t="s">
        <v>529</v>
      </c>
    </row>
    <row r="6" spans="1:7" ht="29.25" customHeight="1">
      <c r="A6" s="168">
        <v>1</v>
      </c>
      <c r="B6" s="168">
        <v>2</v>
      </c>
      <c r="C6" s="168">
        <v>3</v>
      </c>
      <c r="D6" s="168">
        <v>4</v>
      </c>
      <c r="E6" s="168">
        <v>5</v>
      </c>
      <c r="F6" s="168">
        <v>6</v>
      </c>
      <c r="G6" s="168">
        <v>7</v>
      </c>
    </row>
    <row r="7" spans="1:7" ht="30.75" customHeight="1">
      <c r="A7" s="169" t="s">
        <v>75</v>
      </c>
      <c r="B7" s="170"/>
      <c r="C7" s="170"/>
      <c r="D7" s="170"/>
      <c r="E7" s="171">
        <f>SUM(E8:E12)</f>
        <v>343.6512</v>
      </c>
      <c r="F7" s="172">
        <f>SUM(F8:F12)</f>
        <v>340.0312</v>
      </c>
      <c r="G7" s="172">
        <f>SUM(G8:G12)</f>
        <v>340.0312</v>
      </c>
    </row>
    <row r="8" spans="1:7" ht="30.75" customHeight="1">
      <c r="A8" s="169"/>
      <c r="B8" s="173" t="s">
        <v>288</v>
      </c>
      <c r="C8" s="173" t="s">
        <v>301</v>
      </c>
      <c r="D8" s="174" t="s">
        <v>530</v>
      </c>
      <c r="E8" s="175">
        <v>10</v>
      </c>
      <c r="F8" s="176">
        <v>10</v>
      </c>
      <c r="G8" s="172">
        <v>10</v>
      </c>
    </row>
    <row r="9" spans="1:7" ht="30.75" customHeight="1">
      <c r="A9" s="177"/>
      <c r="B9" s="173" t="s">
        <v>288</v>
      </c>
      <c r="C9" s="173" t="s">
        <v>305</v>
      </c>
      <c r="D9" s="174" t="s">
        <v>530</v>
      </c>
      <c r="E9" s="175">
        <v>12.7</v>
      </c>
      <c r="F9" s="176"/>
      <c r="G9" s="172"/>
    </row>
    <row r="10" spans="1:7" ht="30.75" customHeight="1">
      <c r="A10" s="177"/>
      <c r="B10" s="173" t="s">
        <v>288</v>
      </c>
      <c r="C10" s="173" t="s">
        <v>287</v>
      </c>
      <c r="D10" s="174" t="s">
        <v>530</v>
      </c>
      <c r="E10" s="175">
        <v>56.32</v>
      </c>
      <c r="F10" s="176">
        <v>65.4</v>
      </c>
      <c r="G10" s="172">
        <v>65.4</v>
      </c>
    </row>
    <row r="11" spans="1:7" ht="30.75" customHeight="1">
      <c r="A11" s="177"/>
      <c r="B11" s="173" t="s">
        <v>288</v>
      </c>
      <c r="C11" s="173" t="s">
        <v>315</v>
      </c>
      <c r="D11" s="174" t="s">
        <v>530</v>
      </c>
      <c r="E11" s="175">
        <v>10</v>
      </c>
      <c r="F11" s="176">
        <v>10</v>
      </c>
      <c r="G11" s="172">
        <v>10</v>
      </c>
    </row>
    <row r="12" spans="1:7" ht="30.75" customHeight="1">
      <c r="A12" s="177"/>
      <c r="B12" s="173" t="s">
        <v>288</v>
      </c>
      <c r="C12" s="173" t="s">
        <v>309</v>
      </c>
      <c r="D12" s="174" t="s">
        <v>530</v>
      </c>
      <c r="E12" s="175">
        <v>254.6312</v>
      </c>
      <c r="F12" s="176">
        <v>254.6312</v>
      </c>
      <c r="G12" s="172">
        <v>254.6312</v>
      </c>
    </row>
    <row r="13" spans="1:7" ht="30.75" customHeight="1">
      <c r="A13" s="178"/>
      <c r="B13" s="179"/>
      <c r="C13" s="179"/>
      <c r="D13" s="170"/>
      <c r="E13" s="180"/>
      <c r="F13" s="176"/>
      <c r="G13" s="172"/>
    </row>
    <row r="14" spans="1:7" ht="30.75" customHeight="1">
      <c r="A14" s="178"/>
      <c r="B14" s="179"/>
      <c r="C14" s="179"/>
      <c r="D14" s="170"/>
      <c r="E14" s="180"/>
      <c r="F14" s="176"/>
      <c r="G14" s="172"/>
    </row>
    <row r="15" spans="1:7" ht="25.5" customHeight="1">
      <c r="A15" s="181" t="s">
        <v>61</v>
      </c>
      <c r="B15" s="182"/>
      <c r="C15" s="182"/>
      <c r="D15" s="183"/>
      <c r="E15" s="180">
        <f>SUM(E8:E14)</f>
        <v>343.6512</v>
      </c>
      <c r="F15" s="184">
        <f>SUM(F8:F14)</f>
        <v>340.0312</v>
      </c>
      <c r="G15" s="184">
        <f>SUM(G8:G14)</f>
        <v>340.0312</v>
      </c>
    </row>
    <row r="16" ht="12.75">
      <c r="A16" s="185" t="s">
        <v>531</v>
      </c>
    </row>
  </sheetData>
  <sheetProtection/>
  <mergeCells count="7">
    <mergeCell ref="A2:G2"/>
    <mergeCell ref="E4:G4"/>
    <mergeCell ref="A15:D15"/>
    <mergeCell ref="A4:A5"/>
    <mergeCell ref="B4:B5"/>
    <mergeCell ref="C4:C5"/>
    <mergeCell ref="D4:D5"/>
  </mergeCells>
  <printOptions/>
  <pageMargins left="0.3576388888888889" right="0.3576388888888889" top="1" bottom="1" header="0.5" footer="0.5"/>
  <pageSetup horizontalDpi="600" verticalDpi="600" orientation="landscape" paperSize="9"/>
  <ignoredErrors>
    <ignoredError sqref="E7:G15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A8" sqref="A8"/>
    </sheetView>
  </sheetViews>
  <sheetFormatPr defaultColWidth="9.140625" defaultRowHeight="12.75"/>
  <cols>
    <col min="1" max="1" width="19.57421875" style="92" customWidth="1"/>
    <col min="2" max="2" width="9.28125" style="92" customWidth="1"/>
    <col min="3" max="3" width="10.8515625" style="92" customWidth="1"/>
    <col min="4" max="4" width="10.7109375" style="92" customWidth="1"/>
    <col min="5" max="5" width="9.00390625" style="92" customWidth="1"/>
    <col min="6" max="6" width="13.421875" style="92" customWidth="1"/>
    <col min="7" max="7" width="8.421875" style="92" customWidth="1"/>
    <col min="8" max="8" width="13.421875" style="92" customWidth="1"/>
    <col min="9" max="9" width="10.140625" style="92" customWidth="1"/>
    <col min="10" max="10" width="11.421875" style="92" customWidth="1"/>
    <col min="11" max="11" width="10.421875" style="92" customWidth="1"/>
    <col min="12" max="12" width="7.7109375" style="92" customWidth="1"/>
    <col min="13" max="13" width="10.00390625" style="92" customWidth="1"/>
    <col min="14" max="16384" width="9.140625" style="12" customWidth="1"/>
  </cols>
  <sheetData>
    <row r="1" spans="1:13" s="89" customFormat="1" ht="1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3" t="s">
        <v>532</v>
      </c>
    </row>
    <row r="2" spans="1:13" s="90" customFormat="1" ht="39" customHeight="1">
      <c r="A2" s="95" t="s">
        <v>533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89" customFormat="1" ht="19.5" customHeight="1">
      <c r="A3" s="98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50" t="s">
        <v>152</v>
      </c>
    </row>
    <row r="4" spans="1:13" s="12" customFormat="1" ht="19.5" customHeight="1">
      <c r="A4" s="130" t="s">
        <v>534</v>
      </c>
      <c r="B4" s="130" t="s">
        <v>535</v>
      </c>
      <c r="C4" s="130" t="s">
        <v>536</v>
      </c>
      <c r="D4" s="130" t="s">
        <v>537</v>
      </c>
      <c r="E4" s="130" t="s">
        <v>538</v>
      </c>
      <c r="F4" s="145"/>
      <c r="G4" s="145"/>
      <c r="H4" s="145"/>
      <c r="I4" s="151"/>
      <c r="J4" s="130" t="s">
        <v>539</v>
      </c>
      <c r="K4" s="130" t="s">
        <v>540</v>
      </c>
      <c r="L4" s="130" t="s">
        <v>541</v>
      </c>
      <c r="M4" s="130" t="s">
        <v>542</v>
      </c>
    </row>
    <row r="5" spans="1:13" s="12" customFormat="1" ht="30" customHeight="1">
      <c r="A5" s="146"/>
      <c r="B5" s="146"/>
      <c r="C5" s="146"/>
      <c r="D5" s="146"/>
      <c r="E5" s="130" t="s">
        <v>63</v>
      </c>
      <c r="F5" s="130" t="s">
        <v>543</v>
      </c>
      <c r="G5" s="130" t="s">
        <v>544</v>
      </c>
      <c r="H5" s="130" t="s">
        <v>545</v>
      </c>
      <c r="I5" s="130" t="s">
        <v>546</v>
      </c>
      <c r="J5" s="146"/>
      <c r="K5" s="146"/>
      <c r="L5" s="146"/>
      <c r="M5" s="146"/>
    </row>
    <row r="6" spans="1:13" s="12" customFormat="1" ht="19.5" customHeight="1">
      <c r="A6" s="130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0">
        <v>12</v>
      </c>
      <c r="M6" s="130">
        <v>13</v>
      </c>
    </row>
    <row r="7" spans="1:13" s="12" customFormat="1" ht="19.5" customHeight="1">
      <c r="A7" s="147" t="s">
        <v>61</v>
      </c>
      <c r="B7" s="148"/>
      <c r="C7" s="148">
        <f>SUM(D7,E7)</f>
        <v>262.78999999999996</v>
      </c>
      <c r="D7" s="148">
        <v>9.96</v>
      </c>
      <c r="E7" s="148">
        <f>SUM(F7:I7)</f>
        <v>252.82999999999998</v>
      </c>
      <c r="F7" s="148">
        <v>169.19</v>
      </c>
      <c r="G7" s="148"/>
      <c r="H7" s="148"/>
      <c r="I7" s="148">
        <v>83.64</v>
      </c>
      <c r="J7" s="148"/>
      <c r="K7" s="148"/>
      <c r="L7" s="148"/>
      <c r="M7" s="148"/>
    </row>
    <row r="8" spans="1:13" s="12" customFormat="1" ht="19.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s="12" customFormat="1" ht="99.75" customHeight="1">
      <c r="A9" s="149" t="s">
        <v>547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51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3576388888888889" right="0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showZeros="0" workbookViewId="0" topLeftCell="A1">
      <selection activeCell="J21" sqref="J21"/>
    </sheetView>
  </sheetViews>
  <sheetFormatPr defaultColWidth="8.00390625" defaultRowHeight="14.25" customHeight="1"/>
  <cols>
    <col min="1" max="1" width="21.140625" style="192" customWidth="1"/>
    <col min="2" max="2" width="21.00390625" style="192" customWidth="1"/>
    <col min="3" max="3" width="8.7109375" style="192" customWidth="1"/>
    <col min="4" max="4" width="8.8515625" style="192" customWidth="1"/>
    <col min="5" max="5" width="12.57421875" style="192" customWidth="1"/>
    <col min="6" max="6" width="9.7109375" style="192" customWidth="1"/>
    <col min="7" max="7" width="8.8515625" style="192" customWidth="1"/>
    <col min="8" max="8" width="8.7109375" style="192" customWidth="1"/>
    <col min="9" max="9" width="6.28125" style="192" customWidth="1"/>
    <col min="10" max="10" width="4.57421875" style="192" customWidth="1"/>
    <col min="11" max="11" width="9.28125" style="192" customWidth="1"/>
    <col min="12" max="12" width="7.140625" style="192" customWidth="1"/>
    <col min="13" max="13" width="9.140625" style="192" customWidth="1"/>
    <col min="14" max="14" width="6.140625" style="192" customWidth="1"/>
    <col min="15" max="15" width="6.00390625" style="154" customWidth="1"/>
    <col min="16" max="16" width="7.421875" style="154" customWidth="1"/>
    <col min="17" max="17" width="9.7109375" style="154" customWidth="1"/>
    <col min="18" max="18" width="10.57421875" style="154" customWidth="1"/>
    <col min="19" max="19" width="8.421875" style="192" customWidth="1"/>
    <col min="20" max="20" width="10.140625" style="192" customWidth="1"/>
    <col min="21" max="21" width="8.00390625" style="154" customWidth="1"/>
    <col min="22" max="16384" width="8.00390625" style="154" customWidth="1"/>
  </cols>
  <sheetData>
    <row r="1" spans="1:20" ht="12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431"/>
      <c r="P1" s="431"/>
      <c r="Q1" s="431"/>
      <c r="R1" s="431"/>
      <c r="S1" s="435" t="s">
        <v>57</v>
      </c>
      <c r="T1" s="435" t="s">
        <v>57</v>
      </c>
    </row>
    <row r="2" spans="1:20" ht="36" customHeight="1">
      <c r="A2" s="419" t="s">
        <v>58</v>
      </c>
      <c r="B2" s="224"/>
      <c r="C2" s="224"/>
      <c r="D2" s="224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225"/>
      <c r="P2" s="225"/>
      <c r="Q2" s="225"/>
      <c r="R2" s="225"/>
      <c r="S2" s="188"/>
      <c r="T2" s="225"/>
    </row>
    <row r="3" spans="1:20" ht="20.25" customHeight="1">
      <c r="A3" s="255" t="s">
        <v>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432"/>
      <c r="P3" s="432"/>
      <c r="Q3" s="432"/>
      <c r="R3" s="432"/>
      <c r="S3" s="436" t="s">
        <v>3</v>
      </c>
      <c r="T3" s="436" t="s">
        <v>3</v>
      </c>
    </row>
    <row r="4" spans="1:20" ht="18.75" customHeight="1">
      <c r="A4" s="420" t="s">
        <v>59</v>
      </c>
      <c r="B4" s="421" t="s">
        <v>60</v>
      </c>
      <c r="C4" s="421" t="s">
        <v>61</v>
      </c>
      <c r="D4" s="326" t="s">
        <v>62</v>
      </c>
      <c r="E4" s="422"/>
      <c r="F4" s="422"/>
      <c r="G4" s="422"/>
      <c r="H4" s="422"/>
      <c r="I4" s="422"/>
      <c r="J4" s="422"/>
      <c r="K4" s="422"/>
      <c r="L4" s="422"/>
      <c r="M4" s="422"/>
      <c r="N4" s="409"/>
      <c r="O4" s="326" t="s">
        <v>51</v>
      </c>
      <c r="P4" s="326"/>
      <c r="Q4" s="326"/>
      <c r="R4" s="326"/>
      <c r="S4" s="422"/>
      <c r="T4" s="437"/>
    </row>
    <row r="5" spans="1:20" ht="18.75" customHeight="1">
      <c r="A5" s="423"/>
      <c r="B5" s="424"/>
      <c r="C5" s="424"/>
      <c r="D5" s="425" t="s">
        <v>63</v>
      </c>
      <c r="E5" s="425" t="s">
        <v>64</v>
      </c>
      <c r="F5" s="425" t="s">
        <v>65</v>
      </c>
      <c r="G5" s="425" t="s">
        <v>66</v>
      </c>
      <c r="H5" s="425" t="s">
        <v>67</v>
      </c>
      <c r="I5" s="433" t="s">
        <v>68</v>
      </c>
      <c r="J5" s="422"/>
      <c r="K5" s="422"/>
      <c r="L5" s="422"/>
      <c r="M5" s="422"/>
      <c r="N5" s="409"/>
      <c r="O5" s="420" t="s">
        <v>63</v>
      </c>
      <c r="P5" s="420" t="s">
        <v>64</v>
      </c>
      <c r="Q5" s="420" t="s">
        <v>65</v>
      </c>
      <c r="R5" s="420" t="s">
        <v>66</v>
      </c>
      <c r="S5" s="420" t="s">
        <v>67</v>
      </c>
      <c r="T5" s="420" t="s">
        <v>68</v>
      </c>
    </row>
    <row r="6" spans="1:20" ht="33.75" customHeight="1">
      <c r="A6" s="426"/>
      <c r="B6" s="427"/>
      <c r="C6" s="427"/>
      <c r="D6" s="426"/>
      <c r="E6" s="426"/>
      <c r="F6" s="426"/>
      <c r="G6" s="426"/>
      <c r="H6" s="426"/>
      <c r="I6" s="427" t="s">
        <v>63</v>
      </c>
      <c r="J6" s="427" t="s">
        <v>69</v>
      </c>
      <c r="K6" s="427" t="s">
        <v>70</v>
      </c>
      <c r="L6" s="427" t="s">
        <v>71</v>
      </c>
      <c r="M6" s="427" t="s">
        <v>72</v>
      </c>
      <c r="N6" s="427" t="s">
        <v>73</v>
      </c>
      <c r="O6" s="434"/>
      <c r="P6" s="434"/>
      <c r="Q6" s="434"/>
      <c r="R6" s="434"/>
      <c r="S6" s="434"/>
      <c r="T6" s="434"/>
    </row>
    <row r="7" spans="1:20" ht="16.5" customHeight="1">
      <c r="A7" s="428">
        <v>1</v>
      </c>
      <c r="B7" s="429">
        <v>2</v>
      </c>
      <c r="C7" s="429">
        <v>3</v>
      </c>
      <c r="D7" s="428">
        <v>4</v>
      </c>
      <c r="E7" s="429">
        <v>5</v>
      </c>
      <c r="F7" s="429">
        <v>6</v>
      </c>
      <c r="G7" s="428">
        <v>7</v>
      </c>
      <c r="H7" s="429">
        <v>8</v>
      </c>
      <c r="I7" s="429">
        <v>9</v>
      </c>
      <c r="J7" s="428">
        <v>10</v>
      </c>
      <c r="K7" s="429">
        <v>11</v>
      </c>
      <c r="L7" s="429">
        <v>12</v>
      </c>
      <c r="M7" s="428">
        <v>13</v>
      </c>
      <c r="N7" s="429">
        <v>14</v>
      </c>
      <c r="O7" s="429">
        <v>15</v>
      </c>
      <c r="P7" s="428">
        <v>16</v>
      </c>
      <c r="Q7" s="429">
        <v>17</v>
      </c>
      <c r="R7" s="429">
        <v>18</v>
      </c>
      <c r="S7" s="428">
        <v>19</v>
      </c>
      <c r="T7" s="429">
        <v>20</v>
      </c>
    </row>
    <row r="8" spans="1:20" ht="16.5" customHeight="1">
      <c r="A8" s="322" t="s">
        <v>74</v>
      </c>
      <c r="B8" s="430" t="s">
        <v>75</v>
      </c>
      <c r="C8" s="358">
        <f>SUM(D8,O8)</f>
        <v>1141.43</v>
      </c>
      <c r="D8" s="358">
        <f>SUM(E8:H8)</f>
        <v>1141.43</v>
      </c>
      <c r="E8" s="381">
        <v>1141.43</v>
      </c>
      <c r="F8" s="246" t="s">
        <v>52</v>
      </c>
      <c r="G8" s="246" t="s">
        <v>52</v>
      </c>
      <c r="H8" s="246" t="s">
        <v>52</v>
      </c>
      <c r="I8" s="246">
        <f>SUM(J8:N8)</f>
        <v>0</v>
      </c>
      <c r="J8" s="246" t="s">
        <v>52</v>
      </c>
      <c r="K8" s="246" t="s">
        <v>52</v>
      </c>
      <c r="L8" s="246" t="s">
        <v>52</v>
      </c>
      <c r="M8" s="246" t="s">
        <v>52</v>
      </c>
      <c r="N8" s="246" t="s">
        <v>52</v>
      </c>
      <c r="O8" s="246">
        <f>SUM(P8:T8)</f>
        <v>0</v>
      </c>
      <c r="P8" s="246" t="s">
        <v>52</v>
      </c>
      <c r="Q8" s="246"/>
      <c r="R8" s="246"/>
      <c r="S8" s="438"/>
      <c r="T8" s="246"/>
    </row>
    <row r="9" spans="1:20" ht="16.5" customHeight="1">
      <c r="A9" s="230" t="s">
        <v>61</v>
      </c>
      <c r="B9" s="246"/>
      <c r="C9" s="358">
        <f>SUM(D9,O9)</f>
        <v>1141.43</v>
      </c>
      <c r="D9" s="358">
        <f>SUM(E9:H9)</f>
        <v>1141.43</v>
      </c>
      <c r="E9" s="381">
        <f>SUM(E8)</f>
        <v>1141.43</v>
      </c>
      <c r="F9" s="246" t="s">
        <v>52</v>
      </c>
      <c r="G9" s="246" t="s">
        <v>52</v>
      </c>
      <c r="H9" s="246" t="s">
        <v>52</v>
      </c>
      <c r="I9" s="246" t="s">
        <v>52</v>
      </c>
      <c r="J9" s="246" t="s">
        <v>52</v>
      </c>
      <c r="K9" s="246" t="s">
        <v>52</v>
      </c>
      <c r="L9" s="246" t="s">
        <v>52</v>
      </c>
      <c r="M9" s="246" t="s">
        <v>52</v>
      </c>
      <c r="N9" s="246" t="s">
        <v>52</v>
      </c>
      <c r="O9" s="246" t="s">
        <v>52</v>
      </c>
      <c r="P9" s="246" t="s">
        <v>52</v>
      </c>
      <c r="Q9" s="246"/>
      <c r="R9" s="246"/>
      <c r="S9" s="246"/>
      <c r="T9" s="24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landscape" paperSize="9" scale="71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showZeros="0" zoomScaleSheetLayoutView="100" workbookViewId="0" topLeftCell="B1">
      <selection activeCell="C94" sqref="C94"/>
    </sheetView>
  </sheetViews>
  <sheetFormatPr defaultColWidth="9.140625" defaultRowHeight="12.75"/>
  <cols>
    <col min="1" max="2" width="5.7109375" style="91" customWidth="1"/>
    <col min="3" max="3" width="42.7109375" style="92" customWidth="1"/>
    <col min="4" max="6" width="12.7109375" style="92" customWidth="1"/>
    <col min="7" max="7" width="6.7109375" style="92" customWidth="1"/>
    <col min="8" max="9" width="6.8515625" style="92" customWidth="1"/>
    <col min="10" max="11" width="5.7109375" style="91" customWidth="1"/>
    <col min="12" max="12" width="40.7109375" style="92" customWidth="1"/>
    <col min="13" max="13" width="11.00390625" style="92" customWidth="1"/>
    <col min="14" max="14" width="10.00390625" style="92" customWidth="1"/>
    <col min="15" max="15" width="9.57421875" style="92" customWidth="1"/>
    <col min="16" max="16" width="6.28125" style="92" customWidth="1"/>
    <col min="17" max="17" width="5.8515625" style="92" customWidth="1"/>
    <col min="18" max="18" width="5.28125" style="92" customWidth="1"/>
    <col min="19" max="16384" width="9.140625" style="93" customWidth="1"/>
  </cols>
  <sheetData>
    <row r="1" spans="1:18" s="89" customFormat="1" ht="1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3" t="s">
        <v>548</v>
      </c>
    </row>
    <row r="2" spans="1:18" s="90" customFormat="1" ht="39" customHeight="1">
      <c r="A2" s="95" t="s">
        <v>549</v>
      </c>
      <c r="B2" s="96"/>
      <c r="C2" s="97"/>
      <c r="D2" s="97"/>
      <c r="E2" s="97"/>
      <c r="F2" s="97"/>
      <c r="G2" s="97"/>
      <c r="H2" s="97"/>
      <c r="I2" s="97"/>
      <c r="J2" s="96"/>
      <c r="K2" s="96"/>
      <c r="L2" s="97"/>
      <c r="M2" s="97"/>
      <c r="N2" s="97"/>
      <c r="O2" s="97"/>
      <c r="P2" s="97"/>
      <c r="Q2" s="97"/>
      <c r="R2" s="97"/>
    </row>
    <row r="3" spans="1:18" s="89" customFormat="1" ht="19.5" customHeight="1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117" t="s">
        <v>152</v>
      </c>
      <c r="K3" s="118"/>
      <c r="L3" s="118"/>
      <c r="M3" s="118"/>
      <c r="N3" s="118"/>
      <c r="O3" s="118"/>
      <c r="P3" s="118"/>
      <c r="Q3" s="118"/>
      <c r="R3" s="118"/>
    </row>
    <row r="4" spans="1:18" s="12" customFormat="1" ht="15" customHeight="1">
      <c r="A4" s="100" t="s">
        <v>5</v>
      </c>
      <c r="B4" s="101"/>
      <c r="C4" s="101"/>
      <c r="D4" s="101"/>
      <c r="E4" s="101"/>
      <c r="F4" s="101"/>
      <c r="G4" s="101"/>
      <c r="H4" s="101"/>
      <c r="I4" s="101"/>
      <c r="J4" s="100" t="s">
        <v>5</v>
      </c>
      <c r="K4" s="101"/>
      <c r="L4" s="101"/>
      <c r="M4" s="101"/>
      <c r="N4" s="101"/>
      <c r="O4" s="101"/>
      <c r="P4" s="101"/>
      <c r="Q4" s="101"/>
      <c r="R4" s="101"/>
    </row>
    <row r="5" spans="1:18" s="12" customFormat="1" ht="18" customHeight="1">
      <c r="A5" s="100" t="s">
        <v>550</v>
      </c>
      <c r="B5" s="101"/>
      <c r="C5" s="101"/>
      <c r="D5" s="100" t="s">
        <v>64</v>
      </c>
      <c r="E5" s="101"/>
      <c r="F5" s="101"/>
      <c r="G5" s="100" t="s">
        <v>65</v>
      </c>
      <c r="H5" s="101"/>
      <c r="I5" s="101"/>
      <c r="J5" s="100" t="s">
        <v>551</v>
      </c>
      <c r="K5" s="101"/>
      <c r="L5" s="101"/>
      <c r="M5" s="100" t="s">
        <v>64</v>
      </c>
      <c r="N5" s="101"/>
      <c r="O5" s="101"/>
      <c r="P5" s="100" t="s">
        <v>65</v>
      </c>
      <c r="Q5" s="101"/>
      <c r="R5" s="101"/>
    </row>
    <row r="6" spans="1:18" s="12" customFormat="1" ht="36.75" customHeight="1">
      <c r="A6" s="100" t="s">
        <v>552</v>
      </c>
      <c r="B6" s="100" t="s">
        <v>553</v>
      </c>
      <c r="C6" s="100" t="s">
        <v>79</v>
      </c>
      <c r="D6" s="100" t="s">
        <v>63</v>
      </c>
      <c r="E6" s="100" t="s">
        <v>81</v>
      </c>
      <c r="F6" s="100" t="s">
        <v>82</v>
      </c>
      <c r="G6" s="100" t="s">
        <v>63</v>
      </c>
      <c r="H6" s="100" t="s">
        <v>81</v>
      </c>
      <c r="I6" s="100" t="s">
        <v>82</v>
      </c>
      <c r="J6" s="100" t="s">
        <v>552</v>
      </c>
      <c r="K6" s="100" t="s">
        <v>553</v>
      </c>
      <c r="L6" s="100" t="s">
        <v>79</v>
      </c>
      <c r="M6" s="100" t="s">
        <v>63</v>
      </c>
      <c r="N6" s="119" t="s">
        <v>81</v>
      </c>
      <c r="O6" s="100" t="s">
        <v>82</v>
      </c>
      <c r="P6" s="100" t="s">
        <v>63</v>
      </c>
      <c r="Q6" s="100" t="s">
        <v>81</v>
      </c>
      <c r="R6" s="100" t="s">
        <v>82</v>
      </c>
    </row>
    <row r="7" spans="1:18" s="12" customFormat="1" ht="15" customHeight="1">
      <c r="A7" s="100" t="s">
        <v>554</v>
      </c>
      <c r="B7" s="100"/>
      <c r="C7" s="102" t="s">
        <v>555</v>
      </c>
      <c r="D7" s="103">
        <f>SUM(E7:F7)</f>
        <v>728.24</v>
      </c>
      <c r="E7" s="104">
        <f>SUM(E8:E11)</f>
        <v>728.24</v>
      </c>
      <c r="F7" s="105">
        <f>SUM(F8:F11)</f>
        <v>0</v>
      </c>
      <c r="G7" s="106">
        <f>SUM(G8:G11)</f>
        <v>0</v>
      </c>
      <c r="H7" s="106">
        <f>SUM(H8:H11)</f>
        <v>0</v>
      </c>
      <c r="I7" s="106">
        <f>SUM(I8:I11)</f>
        <v>0</v>
      </c>
      <c r="J7" s="100" t="s">
        <v>556</v>
      </c>
      <c r="K7" s="100"/>
      <c r="L7" s="120" t="s">
        <v>557</v>
      </c>
      <c r="M7" s="103">
        <f>SUM(N7:O7)</f>
        <v>728.2399999999999</v>
      </c>
      <c r="N7" s="103">
        <f>SUM(N8:N20)</f>
        <v>728.2399999999999</v>
      </c>
      <c r="O7" s="103">
        <f>SUM(O8:O20)</f>
        <v>0</v>
      </c>
      <c r="P7" s="121"/>
      <c r="Q7" s="107"/>
      <c r="R7" s="122"/>
    </row>
    <row r="8" spans="1:18" s="12" customFormat="1" ht="15" customHeight="1">
      <c r="A8" s="100"/>
      <c r="B8" s="100" t="s">
        <v>558</v>
      </c>
      <c r="C8" s="102" t="s">
        <v>559</v>
      </c>
      <c r="D8" s="103">
        <f aca="true" t="shared" si="0" ref="D8:D39">SUM(E8:F8)</f>
        <v>535.83</v>
      </c>
      <c r="E8" s="104">
        <v>535.83</v>
      </c>
      <c r="F8" s="105"/>
      <c r="G8" s="107"/>
      <c r="H8" s="107"/>
      <c r="I8" s="122">
        <v>0</v>
      </c>
      <c r="J8" s="100"/>
      <c r="K8" s="100" t="s">
        <v>558</v>
      </c>
      <c r="L8" s="120" t="s">
        <v>183</v>
      </c>
      <c r="M8" s="103">
        <f aca="true" t="shared" si="1" ref="M8:M39">SUM(N8:O8)</f>
        <v>202.38</v>
      </c>
      <c r="N8" s="103">
        <v>202.38</v>
      </c>
      <c r="O8" s="110"/>
      <c r="P8" s="121"/>
      <c r="Q8" s="107"/>
      <c r="R8" s="122"/>
    </row>
    <row r="9" spans="1:18" s="12" customFormat="1" ht="15" customHeight="1">
      <c r="A9" s="100"/>
      <c r="B9" s="100" t="s">
        <v>560</v>
      </c>
      <c r="C9" s="102" t="s">
        <v>561</v>
      </c>
      <c r="D9" s="103">
        <f t="shared" si="0"/>
        <v>135.74</v>
      </c>
      <c r="E9" s="104">
        <v>135.74</v>
      </c>
      <c r="F9" s="105"/>
      <c r="G9" s="107"/>
      <c r="H9" s="107"/>
      <c r="I9" s="122">
        <v>0</v>
      </c>
      <c r="J9" s="100"/>
      <c r="K9" s="100" t="s">
        <v>560</v>
      </c>
      <c r="L9" s="120" t="s">
        <v>189</v>
      </c>
      <c r="M9" s="103">
        <f t="shared" si="1"/>
        <v>126.68</v>
      </c>
      <c r="N9" s="103">
        <v>126.68</v>
      </c>
      <c r="O9" s="110"/>
      <c r="P9" s="121"/>
      <c r="Q9" s="107"/>
      <c r="R9" s="122"/>
    </row>
    <row r="10" spans="1:18" s="12" customFormat="1" ht="15" customHeight="1">
      <c r="A10" s="100"/>
      <c r="B10" s="100" t="s">
        <v>562</v>
      </c>
      <c r="C10" s="102" t="s">
        <v>243</v>
      </c>
      <c r="D10" s="103">
        <f t="shared" si="0"/>
        <v>56.67</v>
      </c>
      <c r="E10" s="104">
        <v>56.67</v>
      </c>
      <c r="F10" s="105"/>
      <c r="G10" s="107"/>
      <c r="H10" s="107"/>
      <c r="I10" s="122">
        <v>0</v>
      </c>
      <c r="J10" s="100"/>
      <c r="K10" s="100" t="s">
        <v>562</v>
      </c>
      <c r="L10" s="120" t="s">
        <v>195</v>
      </c>
      <c r="M10" s="103">
        <f t="shared" si="1"/>
        <v>71.87</v>
      </c>
      <c r="N10" s="103">
        <v>71.87</v>
      </c>
      <c r="O10" s="110"/>
      <c r="P10" s="121"/>
      <c r="Q10" s="107"/>
      <c r="R10" s="122"/>
    </row>
    <row r="11" spans="1:18" s="12" customFormat="1" ht="15" customHeight="1">
      <c r="A11" s="100"/>
      <c r="B11" s="100" t="s">
        <v>563</v>
      </c>
      <c r="C11" s="102" t="s">
        <v>564</v>
      </c>
      <c r="D11" s="103">
        <f t="shared" si="0"/>
        <v>0</v>
      </c>
      <c r="E11" s="104"/>
      <c r="F11" s="105"/>
      <c r="G11" s="107"/>
      <c r="H11" s="107"/>
      <c r="I11" s="122">
        <v>0</v>
      </c>
      <c r="J11" s="100"/>
      <c r="K11" s="100" t="s">
        <v>565</v>
      </c>
      <c r="L11" s="120" t="s">
        <v>566</v>
      </c>
      <c r="M11" s="103">
        <f t="shared" si="1"/>
        <v>0</v>
      </c>
      <c r="N11" s="103"/>
      <c r="O11" s="110"/>
      <c r="P11" s="121"/>
      <c r="Q11" s="107"/>
      <c r="R11" s="122"/>
    </row>
    <row r="12" spans="1:18" s="12" customFormat="1" ht="15" customHeight="1">
      <c r="A12" s="100" t="s">
        <v>567</v>
      </c>
      <c r="B12" s="100"/>
      <c r="C12" s="102" t="s">
        <v>568</v>
      </c>
      <c r="D12" s="103">
        <f t="shared" si="0"/>
        <v>396.18</v>
      </c>
      <c r="E12" s="104">
        <f>SUM(E13:E22)</f>
        <v>62.98</v>
      </c>
      <c r="F12" s="108">
        <f>SUM(F13:F22)</f>
        <v>333.2</v>
      </c>
      <c r="G12" s="106">
        <f>SUM(G13:G22)</f>
        <v>0</v>
      </c>
      <c r="H12" s="106">
        <f>SUM(H13:H22)</f>
        <v>0</v>
      </c>
      <c r="I12" s="106">
        <f>SUM(I13:I22)</f>
        <v>0</v>
      </c>
      <c r="J12" s="100"/>
      <c r="K12" s="100" t="s">
        <v>569</v>
      </c>
      <c r="L12" s="120" t="s">
        <v>199</v>
      </c>
      <c r="M12" s="103">
        <f t="shared" si="1"/>
        <v>134.9</v>
      </c>
      <c r="N12" s="103">
        <v>134.9</v>
      </c>
      <c r="O12" s="110"/>
      <c r="P12" s="121"/>
      <c r="Q12" s="107"/>
      <c r="R12" s="122"/>
    </row>
    <row r="13" spans="1:18" s="12" customFormat="1" ht="15" customHeight="1">
      <c r="A13" s="100"/>
      <c r="B13" s="100" t="s">
        <v>558</v>
      </c>
      <c r="C13" s="102" t="s">
        <v>570</v>
      </c>
      <c r="D13" s="103">
        <f t="shared" si="0"/>
        <v>348.74</v>
      </c>
      <c r="E13" s="104">
        <v>56.16</v>
      </c>
      <c r="F13" s="108">
        <v>292.58</v>
      </c>
      <c r="G13" s="107"/>
      <c r="H13" s="107"/>
      <c r="I13" s="122">
        <v>0</v>
      </c>
      <c r="J13" s="100"/>
      <c r="K13" s="100" t="s">
        <v>571</v>
      </c>
      <c r="L13" s="120" t="s">
        <v>239</v>
      </c>
      <c r="M13" s="103">
        <f t="shared" si="1"/>
        <v>79.36</v>
      </c>
      <c r="N13" s="103">
        <v>79.36</v>
      </c>
      <c r="O13" s="110"/>
      <c r="P13" s="121"/>
      <c r="Q13" s="107"/>
      <c r="R13" s="122"/>
    </row>
    <row r="14" spans="1:18" s="12" customFormat="1" ht="15" customHeight="1">
      <c r="A14" s="100"/>
      <c r="B14" s="100" t="s">
        <v>560</v>
      </c>
      <c r="C14" s="102" t="s">
        <v>572</v>
      </c>
      <c r="D14" s="103">
        <f t="shared" si="0"/>
        <v>0</v>
      </c>
      <c r="E14" s="104"/>
      <c r="F14" s="108"/>
      <c r="G14" s="107"/>
      <c r="H14" s="107"/>
      <c r="I14" s="122">
        <v>0</v>
      </c>
      <c r="J14" s="100"/>
      <c r="K14" s="100" t="s">
        <v>573</v>
      </c>
      <c r="L14" s="120" t="s">
        <v>279</v>
      </c>
      <c r="M14" s="103">
        <f t="shared" si="1"/>
        <v>6.99</v>
      </c>
      <c r="N14" s="116">
        <v>6.99</v>
      </c>
      <c r="O14" s="110"/>
      <c r="P14" s="121"/>
      <c r="Q14" s="107"/>
      <c r="R14" s="122"/>
    </row>
    <row r="15" spans="1:18" s="12" customFormat="1" ht="15" customHeight="1">
      <c r="A15" s="100"/>
      <c r="B15" s="100" t="s">
        <v>562</v>
      </c>
      <c r="C15" s="102" t="s">
        <v>574</v>
      </c>
      <c r="D15" s="103">
        <f t="shared" si="0"/>
        <v>0</v>
      </c>
      <c r="E15" s="104"/>
      <c r="F15" s="108"/>
      <c r="G15" s="107"/>
      <c r="H15" s="107"/>
      <c r="I15" s="122">
        <v>0</v>
      </c>
      <c r="J15" s="100"/>
      <c r="K15" s="100" t="s">
        <v>372</v>
      </c>
      <c r="L15" s="120" t="s">
        <v>214</v>
      </c>
      <c r="M15" s="103">
        <f t="shared" si="1"/>
        <v>27.8</v>
      </c>
      <c r="N15" s="103">
        <v>27.8</v>
      </c>
      <c r="O15" s="110"/>
      <c r="P15" s="121"/>
      <c r="Q15" s="107"/>
      <c r="R15" s="122"/>
    </row>
    <row r="16" spans="1:18" s="12" customFormat="1" ht="15" customHeight="1">
      <c r="A16" s="100"/>
      <c r="B16" s="100" t="s">
        <v>575</v>
      </c>
      <c r="C16" s="102" t="s">
        <v>576</v>
      </c>
      <c r="D16" s="103">
        <f t="shared" si="0"/>
        <v>0</v>
      </c>
      <c r="E16" s="109"/>
      <c r="F16" s="108"/>
      <c r="G16" s="107"/>
      <c r="H16" s="107"/>
      <c r="I16" s="122">
        <v>0</v>
      </c>
      <c r="J16" s="100"/>
      <c r="K16" s="100" t="s">
        <v>577</v>
      </c>
      <c r="L16" s="120" t="s">
        <v>222</v>
      </c>
      <c r="M16" s="103">
        <f t="shared" si="1"/>
        <v>16.92</v>
      </c>
      <c r="N16" s="103">
        <v>16.92</v>
      </c>
      <c r="O16" s="110"/>
      <c r="P16" s="121"/>
      <c r="Q16" s="107"/>
      <c r="R16" s="122"/>
    </row>
    <row r="17" spans="1:18" s="12" customFormat="1" ht="15" customHeight="1">
      <c r="A17" s="100"/>
      <c r="B17" s="100" t="s">
        <v>578</v>
      </c>
      <c r="C17" s="102" t="s">
        <v>300</v>
      </c>
      <c r="D17" s="103">
        <f t="shared" si="0"/>
        <v>40.32</v>
      </c>
      <c r="E17" s="104">
        <v>2</v>
      </c>
      <c r="F17" s="108">
        <v>38.32</v>
      </c>
      <c r="G17" s="107"/>
      <c r="H17" s="107"/>
      <c r="I17" s="122">
        <v>0</v>
      </c>
      <c r="J17" s="100"/>
      <c r="K17" s="100" t="s">
        <v>579</v>
      </c>
      <c r="L17" s="120" t="s">
        <v>227</v>
      </c>
      <c r="M17" s="103">
        <f t="shared" si="1"/>
        <v>4.67</v>
      </c>
      <c r="N17" s="103">
        <v>4.67</v>
      </c>
      <c r="O17" s="110"/>
      <c r="P17" s="121"/>
      <c r="Q17" s="107"/>
      <c r="R17" s="122"/>
    </row>
    <row r="18" spans="1:18" s="12" customFormat="1" ht="15" customHeight="1">
      <c r="A18" s="100"/>
      <c r="B18" s="100" t="s">
        <v>565</v>
      </c>
      <c r="C18" s="102" t="s">
        <v>156</v>
      </c>
      <c r="D18" s="103">
        <f t="shared" si="0"/>
        <v>2.1</v>
      </c>
      <c r="E18" s="104">
        <v>2.1</v>
      </c>
      <c r="F18" s="105"/>
      <c r="G18" s="107"/>
      <c r="H18" s="107"/>
      <c r="I18" s="122">
        <v>0</v>
      </c>
      <c r="J18" s="100"/>
      <c r="K18" s="100" t="s">
        <v>399</v>
      </c>
      <c r="L18" s="120" t="s">
        <v>243</v>
      </c>
      <c r="M18" s="103">
        <f t="shared" si="1"/>
        <v>56.67</v>
      </c>
      <c r="N18" s="103">
        <v>56.67</v>
      </c>
      <c r="O18" s="110"/>
      <c r="P18" s="121"/>
      <c r="Q18" s="107"/>
      <c r="R18" s="122"/>
    </row>
    <row r="19" spans="1:18" s="12" customFormat="1" ht="15" customHeight="1">
      <c r="A19" s="100"/>
      <c r="B19" s="100" t="s">
        <v>569</v>
      </c>
      <c r="C19" s="102" t="s">
        <v>580</v>
      </c>
      <c r="D19" s="103">
        <f t="shared" si="0"/>
        <v>0</v>
      </c>
      <c r="E19" s="110"/>
      <c r="F19" s="110"/>
      <c r="G19" s="107"/>
      <c r="H19" s="107"/>
      <c r="I19" s="122">
        <v>0</v>
      </c>
      <c r="J19" s="100"/>
      <c r="K19" s="100" t="s">
        <v>581</v>
      </c>
      <c r="L19" s="120" t="s">
        <v>582</v>
      </c>
      <c r="M19" s="103">
        <f t="shared" si="1"/>
        <v>0</v>
      </c>
      <c r="N19" s="110"/>
      <c r="O19" s="110"/>
      <c r="P19" s="121"/>
      <c r="Q19" s="107"/>
      <c r="R19" s="122"/>
    </row>
    <row r="20" spans="1:18" s="12" customFormat="1" ht="15" customHeight="1">
      <c r="A20" s="100"/>
      <c r="B20" s="100" t="s">
        <v>571</v>
      </c>
      <c r="C20" s="102" t="s">
        <v>583</v>
      </c>
      <c r="D20" s="103">
        <f t="shared" si="0"/>
        <v>0</v>
      </c>
      <c r="E20" s="103"/>
      <c r="F20" s="105"/>
      <c r="G20" s="107"/>
      <c r="H20" s="107"/>
      <c r="I20" s="122">
        <v>0</v>
      </c>
      <c r="J20" s="100"/>
      <c r="K20" s="100" t="s">
        <v>563</v>
      </c>
      <c r="L20" s="120" t="s">
        <v>564</v>
      </c>
      <c r="M20" s="103">
        <f t="shared" si="1"/>
        <v>0</v>
      </c>
      <c r="N20" s="110"/>
      <c r="O20" s="110"/>
      <c r="P20" s="121"/>
      <c r="Q20" s="107"/>
      <c r="R20" s="122"/>
    </row>
    <row r="21" spans="1:18" s="12" customFormat="1" ht="15" customHeight="1">
      <c r="A21" s="100"/>
      <c r="B21" s="100" t="s">
        <v>573</v>
      </c>
      <c r="C21" s="102" t="s">
        <v>298</v>
      </c>
      <c r="D21" s="103">
        <f t="shared" si="0"/>
        <v>2.3</v>
      </c>
      <c r="E21" s="103"/>
      <c r="F21" s="108">
        <v>2.3</v>
      </c>
      <c r="G21" s="107"/>
      <c r="H21" s="107"/>
      <c r="I21" s="122">
        <v>0</v>
      </c>
      <c r="J21" s="100" t="s">
        <v>584</v>
      </c>
      <c r="K21" s="100"/>
      <c r="L21" s="120" t="s">
        <v>585</v>
      </c>
      <c r="M21" s="103">
        <f t="shared" si="1"/>
        <v>396.18</v>
      </c>
      <c r="N21" s="103">
        <f>SUM(N22:N48)</f>
        <v>62.98</v>
      </c>
      <c r="O21" s="103">
        <f>SUM(O22:O48)</f>
        <v>333.2</v>
      </c>
      <c r="P21" s="121"/>
      <c r="Q21" s="107"/>
      <c r="R21" s="122"/>
    </row>
    <row r="22" spans="1:18" s="12" customFormat="1" ht="15" customHeight="1">
      <c r="A22" s="100"/>
      <c r="B22" s="100" t="s">
        <v>563</v>
      </c>
      <c r="C22" s="102" t="s">
        <v>259</v>
      </c>
      <c r="D22" s="103">
        <f t="shared" si="0"/>
        <v>2.72</v>
      </c>
      <c r="E22" s="111">
        <v>2.72</v>
      </c>
      <c r="F22" s="105"/>
      <c r="G22" s="107"/>
      <c r="H22" s="107"/>
      <c r="I22" s="122">
        <v>0</v>
      </c>
      <c r="J22" s="100"/>
      <c r="K22" s="100" t="s">
        <v>558</v>
      </c>
      <c r="L22" s="120" t="s">
        <v>248</v>
      </c>
      <c r="M22" s="103">
        <f t="shared" si="1"/>
        <v>34.11</v>
      </c>
      <c r="N22" s="103">
        <v>17.3</v>
      </c>
      <c r="O22" s="110">
        <v>16.81</v>
      </c>
      <c r="P22" s="121"/>
      <c r="Q22" s="107"/>
      <c r="R22" s="122"/>
    </row>
    <row r="23" spans="1:18" s="12" customFormat="1" ht="15" customHeight="1">
      <c r="A23" s="100" t="s">
        <v>586</v>
      </c>
      <c r="B23" s="100"/>
      <c r="C23" s="102" t="s">
        <v>587</v>
      </c>
      <c r="D23" s="103">
        <f t="shared" si="0"/>
        <v>10.45</v>
      </c>
      <c r="E23" s="110">
        <f>SUM(E24:E30)</f>
        <v>0</v>
      </c>
      <c r="F23" s="110">
        <f>SUM(F24:F30)</f>
        <v>10.45</v>
      </c>
      <c r="G23" s="107">
        <f>SUM(G24:G30)</f>
        <v>0</v>
      </c>
      <c r="H23" s="107">
        <f>SUM(H24:H30)</f>
        <v>0</v>
      </c>
      <c r="I23" s="107">
        <f>SUM(I24:I30)</f>
        <v>0</v>
      </c>
      <c r="J23" s="100"/>
      <c r="K23" s="100" t="s">
        <v>560</v>
      </c>
      <c r="L23" s="120" t="s">
        <v>304</v>
      </c>
      <c r="M23" s="103">
        <f t="shared" si="1"/>
        <v>4.18</v>
      </c>
      <c r="N23" s="103"/>
      <c r="O23" s="110">
        <v>4.18</v>
      </c>
      <c r="P23" s="121"/>
      <c r="Q23" s="107"/>
      <c r="R23" s="122"/>
    </row>
    <row r="24" spans="1:18" s="12" customFormat="1" ht="15" customHeight="1">
      <c r="A24" s="100"/>
      <c r="B24" s="100" t="s">
        <v>558</v>
      </c>
      <c r="C24" s="102" t="s">
        <v>588</v>
      </c>
      <c r="D24" s="105">
        <f t="shared" si="0"/>
        <v>0</v>
      </c>
      <c r="E24" s="110"/>
      <c r="F24" s="110"/>
      <c r="G24" s="107"/>
      <c r="H24" s="107"/>
      <c r="I24" s="122">
        <v>0</v>
      </c>
      <c r="J24" s="100"/>
      <c r="K24" s="100" t="s">
        <v>562</v>
      </c>
      <c r="L24" s="123" t="s">
        <v>589</v>
      </c>
      <c r="M24" s="124">
        <f t="shared" si="1"/>
        <v>0</v>
      </c>
      <c r="N24" s="124"/>
      <c r="O24" s="125"/>
      <c r="P24" s="126"/>
      <c r="Q24" s="137"/>
      <c r="R24" s="138"/>
    </row>
    <row r="25" spans="1:18" s="12" customFormat="1" ht="15" customHeight="1">
      <c r="A25" s="112"/>
      <c r="B25" s="112" t="s">
        <v>560</v>
      </c>
      <c r="C25" s="113" t="s">
        <v>590</v>
      </c>
      <c r="D25" s="105">
        <f t="shared" si="0"/>
        <v>0</v>
      </c>
      <c r="E25" s="114"/>
      <c r="F25" s="114"/>
      <c r="G25" s="115"/>
      <c r="H25" s="115"/>
      <c r="I25" s="127">
        <v>0</v>
      </c>
      <c r="J25" s="128"/>
      <c r="K25" s="112" t="s">
        <v>575</v>
      </c>
      <c r="L25" s="120" t="s">
        <v>591</v>
      </c>
      <c r="M25" s="129">
        <f t="shared" si="1"/>
        <v>0</v>
      </c>
      <c r="N25" s="110"/>
      <c r="O25" s="110"/>
      <c r="P25" s="121"/>
      <c r="Q25" s="107"/>
      <c r="R25" s="122"/>
    </row>
    <row r="26" spans="1:18" s="12" customFormat="1" ht="15" customHeight="1">
      <c r="A26" s="112"/>
      <c r="B26" s="112" t="s">
        <v>562</v>
      </c>
      <c r="C26" s="113" t="s">
        <v>592</v>
      </c>
      <c r="D26" s="105">
        <f t="shared" si="0"/>
        <v>0</v>
      </c>
      <c r="E26" s="114"/>
      <c r="F26" s="114"/>
      <c r="G26" s="115"/>
      <c r="H26" s="115"/>
      <c r="I26" s="127">
        <v>0</v>
      </c>
      <c r="J26" s="130"/>
      <c r="K26" s="131" t="s">
        <v>578</v>
      </c>
      <c r="L26" s="120" t="s">
        <v>292</v>
      </c>
      <c r="M26" s="129">
        <f t="shared" si="1"/>
        <v>1.1</v>
      </c>
      <c r="N26" s="110"/>
      <c r="O26" s="132">
        <v>1.1</v>
      </c>
      <c r="P26" s="121"/>
      <c r="Q26" s="107"/>
      <c r="R26" s="122"/>
    </row>
    <row r="27" spans="1:18" s="12" customFormat="1" ht="15" customHeight="1">
      <c r="A27" s="112"/>
      <c r="B27" s="112" t="s">
        <v>578</v>
      </c>
      <c r="C27" s="113" t="s">
        <v>593</v>
      </c>
      <c r="D27" s="105">
        <f t="shared" si="0"/>
        <v>0</v>
      </c>
      <c r="E27" s="114"/>
      <c r="F27" s="114"/>
      <c r="G27" s="115"/>
      <c r="H27" s="115"/>
      <c r="I27" s="127">
        <v>0</v>
      </c>
      <c r="J27" s="130"/>
      <c r="K27" s="131" t="s">
        <v>565</v>
      </c>
      <c r="L27" s="120" t="s">
        <v>294</v>
      </c>
      <c r="M27" s="129">
        <f t="shared" si="1"/>
        <v>4.56</v>
      </c>
      <c r="N27" s="110"/>
      <c r="O27" s="132">
        <v>4.56</v>
      </c>
      <c r="P27" s="121"/>
      <c r="Q27" s="107"/>
      <c r="R27" s="122"/>
    </row>
    <row r="28" spans="1:18" s="12" customFormat="1" ht="15" customHeight="1">
      <c r="A28" s="112"/>
      <c r="B28" s="112" t="s">
        <v>565</v>
      </c>
      <c r="C28" s="113" t="s">
        <v>594</v>
      </c>
      <c r="D28" s="105">
        <f t="shared" si="0"/>
        <v>10.45</v>
      </c>
      <c r="E28" s="114"/>
      <c r="F28" s="114">
        <v>10.45</v>
      </c>
      <c r="G28" s="115"/>
      <c r="H28" s="115"/>
      <c r="I28" s="127">
        <v>0</v>
      </c>
      <c r="J28" s="130"/>
      <c r="K28" s="131" t="s">
        <v>569</v>
      </c>
      <c r="L28" s="120" t="s">
        <v>296</v>
      </c>
      <c r="M28" s="129">
        <f t="shared" si="1"/>
        <v>6.96</v>
      </c>
      <c r="N28" s="110"/>
      <c r="O28" s="132">
        <v>6.96</v>
      </c>
      <c r="P28" s="121"/>
      <c r="Q28" s="107"/>
      <c r="R28" s="122"/>
    </row>
    <row r="29" spans="1:18" s="12" customFormat="1" ht="15" customHeight="1">
      <c r="A29" s="112"/>
      <c r="B29" s="112" t="s">
        <v>569</v>
      </c>
      <c r="C29" s="113" t="s">
        <v>595</v>
      </c>
      <c r="D29" s="105">
        <f t="shared" si="0"/>
        <v>0</v>
      </c>
      <c r="E29" s="114"/>
      <c r="F29" s="114"/>
      <c r="G29" s="115"/>
      <c r="H29" s="115"/>
      <c r="I29" s="127">
        <v>0</v>
      </c>
      <c r="J29" s="130"/>
      <c r="K29" s="131" t="s">
        <v>571</v>
      </c>
      <c r="L29" s="120" t="s">
        <v>596</v>
      </c>
      <c r="M29" s="129">
        <f t="shared" si="1"/>
        <v>0</v>
      </c>
      <c r="N29" s="110"/>
      <c r="O29" s="110"/>
      <c r="P29" s="121"/>
      <c r="Q29" s="107"/>
      <c r="R29" s="122"/>
    </row>
    <row r="30" spans="1:18" s="12" customFormat="1" ht="15" customHeight="1">
      <c r="A30" s="112"/>
      <c r="B30" s="112" t="s">
        <v>563</v>
      </c>
      <c r="C30" s="113" t="s">
        <v>597</v>
      </c>
      <c r="D30" s="105">
        <f t="shared" si="0"/>
        <v>0</v>
      </c>
      <c r="E30" s="114"/>
      <c r="F30" s="114"/>
      <c r="G30" s="115"/>
      <c r="H30" s="115"/>
      <c r="I30" s="127">
        <v>0</v>
      </c>
      <c r="J30" s="130"/>
      <c r="K30" s="131" t="s">
        <v>573</v>
      </c>
      <c r="L30" s="120" t="s">
        <v>312</v>
      </c>
      <c r="M30" s="129">
        <f t="shared" si="1"/>
        <v>10.39</v>
      </c>
      <c r="N30" s="110"/>
      <c r="O30" s="110">
        <v>10.39</v>
      </c>
      <c r="P30" s="121"/>
      <c r="Q30" s="107"/>
      <c r="R30" s="122"/>
    </row>
    <row r="31" spans="1:18" s="12" customFormat="1" ht="15" customHeight="1">
      <c r="A31" s="112" t="s">
        <v>598</v>
      </c>
      <c r="B31" s="112"/>
      <c r="C31" s="113" t="s">
        <v>599</v>
      </c>
      <c r="D31" s="105">
        <f t="shared" si="0"/>
        <v>0</v>
      </c>
      <c r="E31" s="114">
        <f>SUM(E32:E37)</f>
        <v>0</v>
      </c>
      <c r="F31" s="114">
        <f>SUM(F32:F37)</f>
        <v>0</v>
      </c>
      <c r="G31" s="115">
        <f>SUM(G32:G37)</f>
        <v>0</v>
      </c>
      <c r="H31" s="115">
        <f>SUM(H32:H37)</f>
        <v>0</v>
      </c>
      <c r="I31" s="115">
        <f>SUM(I32:I37)</f>
        <v>0</v>
      </c>
      <c r="J31" s="130"/>
      <c r="K31" s="131" t="s">
        <v>577</v>
      </c>
      <c r="L31" s="120" t="s">
        <v>250</v>
      </c>
      <c r="M31" s="129">
        <f t="shared" si="1"/>
        <v>12.1</v>
      </c>
      <c r="N31" s="110">
        <v>8.5</v>
      </c>
      <c r="O31" s="110">
        <v>3.6</v>
      </c>
      <c r="P31" s="121"/>
      <c r="Q31" s="107"/>
      <c r="R31" s="122"/>
    </row>
    <row r="32" spans="1:18" s="12" customFormat="1" ht="15" customHeight="1">
      <c r="A32" s="112"/>
      <c r="B32" s="112" t="s">
        <v>558</v>
      </c>
      <c r="C32" s="113" t="s">
        <v>588</v>
      </c>
      <c r="D32" s="105">
        <f t="shared" si="0"/>
        <v>0</v>
      </c>
      <c r="E32" s="114"/>
      <c r="F32" s="114"/>
      <c r="G32" s="115"/>
      <c r="H32" s="115"/>
      <c r="I32" s="127">
        <v>0</v>
      </c>
      <c r="J32" s="130"/>
      <c r="K32" s="131" t="s">
        <v>579</v>
      </c>
      <c r="L32" s="120" t="s">
        <v>580</v>
      </c>
      <c r="M32" s="129">
        <f t="shared" si="1"/>
        <v>0</v>
      </c>
      <c r="N32" s="110"/>
      <c r="O32" s="110"/>
      <c r="P32" s="121"/>
      <c r="Q32" s="107"/>
      <c r="R32" s="122"/>
    </row>
    <row r="33" spans="1:18" s="12" customFormat="1" ht="15" customHeight="1">
      <c r="A33" s="112"/>
      <c r="B33" s="112" t="s">
        <v>560</v>
      </c>
      <c r="C33" s="113" t="s">
        <v>590</v>
      </c>
      <c r="D33" s="105">
        <f t="shared" si="0"/>
        <v>0</v>
      </c>
      <c r="E33" s="114"/>
      <c r="F33" s="114"/>
      <c r="G33" s="115"/>
      <c r="H33" s="115"/>
      <c r="I33" s="127">
        <v>0</v>
      </c>
      <c r="J33" s="130"/>
      <c r="K33" s="131" t="s">
        <v>399</v>
      </c>
      <c r="L33" s="120" t="s">
        <v>298</v>
      </c>
      <c r="M33" s="129">
        <f t="shared" si="1"/>
        <v>2.3</v>
      </c>
      <c r="N33" s="110"/>
      <c r="O33" s="110">
        <v>2.3</v>
      </c>
      <c r="P33" s="121"/>
      <c r="Q33" s="107"/>
      <c r="R33" s="122"/>
    </row>
    <row r="34" spans="1:18" s="12" customFormat="1" ht="15" customHeight="1">
      <c r="A34" s="112"/>
      <c r="B34" s="112" t="s">
        <v>562</v>
      </c>
      <c r="C34" s="113" t="s">
        <v>592</v>
      </c>
      <c r="D34" s="105">
        <f t="shared" si="0"/>
        <v>0</v>
      </c>
      <c r="E34" s="114"/>
      <c r="F34" s="114"/>
      <c r="G34" s="115"/>
      <c r="H34" s="115"/>
      <c r="I34" s="127">
        <v>0</v>
      </c>
      <c r="J34" s="130"/>
      <c r="K34" s="131" t="s">
        <v>581</v>
      </c>
      <c r="L34" s="120" t="s">
        <v>314</v>
      </c>
      <c r="M34" s="129">
        <f t="shared" si="1"/>
        <v>244.24</v>
      </c>
      <c r="N34" s="110"/>
      <c r="O34" s="110">
        <v>244.24</v>
      </c>
      <c r="P34" s="121"/>
      <c r="Q34" s="107"/>
      <c r="R34" s="122"/>
    </row>
    <row r="35" spans="1:18" s="12" customFormat="1" ht="15" customHeight="1">
      <c r="A35" s="112"/>
      <c r="B35" s="112" t="s">
        <v>575</v>
      </c>
      <c r="C35" s="113" t="s">
        <v>594</v>
      </c>
      <c r="D35" s="105">
        <f t="shared" si="0"/>
        <v>0</v>
      </c>
      <c r="E35" s="114"/>
      <c r="F35" s="114"/>
      <c r="G35" s="115"/>
      <c r="H35" s="115"/>
      <c r="I35" s="127">
        <v>0</v>
      </c>
      <c r="J35" s="130"/>
      <c r="K35" s="131" t="s">
        <v>356</v>
      </c>
      <c r="L35" s="120" t="s">
        <v>572</v>
      </c>
      <c r="M35" s="129">
        <f t="shared" si="1"/>
        <v>0</v>
      </c>
      <c r="N35" s="110"/>
      <c r="O35" s="110"/>
      <c r="P35" s="121"/>
      <c r="Q35" s="107"/>
      <c r="R35" s="122"/>
    </row>
    <row r="36" spans="1:18" s="12" customFormat="1" ht="15" customHeight="1">
      <c r="A36" s="112"/>
      <c r="B36" s="112" t="s">
        <v>578</v>
      </c>
      <c r="C36" s="113" t="s">
        <v>595</v>
      </c>
      <c r="D36" s="105">
        <f t="shared" si="0"/>
        <v>0</v>
      </c>
      <c r="E36" s="114"/>
      <c r="F36" s="114"/>
      <c r="G36" s="115"/>
      <c r="H36" s="115"/>
      <c r="I36" s="127">
        <v>0</v>
      </c>
      <c r="J36" s="130"/>
      <c r="K36" s="131" t="s">
        <v>600</v>
      </c>
      <c r="L36" s="120" t="s">
        <v>574</v>
      </c>
      <c r="M36" s="129">
        <f t="shared" si="1"/>
        <v>0</v>
      </c>
      <c r="N36" s="110"/>
      <c r="O36" s="110"/>
      <c r="P36" s="121"/>
      <c r="Q36" s="107"/>
      <c r="R36" s="122"/>
    </row>
    <row r="37" spans="1:18" s="12" customFormat="1" ht="15" customHeight="1">
      <c r="A37" s="112"/>
      <c r="B37" s="112" t="s">
        <v>563</v>
      </c>
      <c r="C37" s="113" t="s">
        <v>597</v>
      </c>
      <c r="D37" s="105">
        <f t="shared" si="0"/>
        <v>0</v>
      </c>
      <c r="E37" s="114"/>
      <c r="F37" s="114"/>
      <c r="G37" s="115"/>
      <c r="H37" s="115"/>
      <c r="I37" s="127">
        <v>0</v>
      </c>
      <c r="J37" s="130"/>
      <c r="K37" s="131" t="s">
        <v>601</v>
      </c>
      <c r="L37" s="120" t="s">
        <v>156</v>
      </c>
      <c r="M37" s="129">
        <f t="shared" si="1"/>
        <v>2.1</v>
      </c>
      <c r="N37" s="110">
        <v>2.1</v>
      </c>
      <c r="O37" s="110"/>
      <c r="P37" s="121"/>
      <c r="Q37" s="107"/>
      <c r="R37" s="122"/>
    </row>
    <row r="38" spans="1:18" s="12" customFormat="1" ht="15" customHeight="1">
      <c r="A38" s="112" t="s">
        <v>602</v>
      </c>
      <c r="B38" s="112"/>
      <c r="C38" s="113" t="s">
        <v>603</v>
      </c>
      <c r="D38" s="105">
        <f t="shared" si="0"/>
        <v>0</v>
      </c>
      <c r="E38" s="114"/>
      <c r="F38" s="114"/>
      <c r="G38" s="115"/>
      <c r="H38" s="115"/>
      <c r="I38" s="127">
        <v>0</v>
      </c>
      <c r="J38" s="130"/>
      <c r="K38" s="131" t="s">
        <v>604</v>
      </c>
      <c r="L38" s="120" t="s">
        <v>605</v>
      </c>
      <c r="M38" s="129">
        <f t="shared" si="1"/>
        <v>0</v>
      </c>
      <c r="N38" s="110"/>
      <c r="O38" s="110"/>
      <c r="P38" s="121"/>
      <c r="Q38" s="107"/>
      <c r="R38" s="122"/>
    </row>
    <row r="39" spans="1:18" s="12" customFormat="1" ht="15" customHeight="1">
      <c r="A39" s="112"/>
      <c r="B39" s="112" t="s">
        <v>558</v>
      </c>
      <c r="C39" s="113" t="s">
        <v>557</v>
      </c>
      <c r="D39" s="105">
        <f t="shared" si="0"/>
        <v>0</v>
      </c>
      <c r="E39" s="114"/>
      <c r="F39" s="114"/>
      <c r="G39" s="115"/>
      <c r="H39" s="115"/>
      <c r="I39" s="127">
        <v>0</v>
      </c>
      <c r="J39" s="130"/>
      <c r="K39" s="130" t="s">
        <v>606</v>
      </c>
      <c r="L39" s="133" t="s">
        <v>607</v>
      </c>
      <c r="M39" s="103">
        <f t="shared" si="1"/>
        <v>0</v>
      </c>
      <c r="N39" s="134"/>
      <c r="O39" s="108"/>
      <c r="P39" s="135"/>
      <c r="Q39" s="115"/>
      <c r="R39" s="139"/>
    </row>
    <row r="40" spans="1:18" s="12" customFormat="1" ht="15" customHeight="1">
      <c r="A40" s="112"/>
      <c r="B40" s="112" t="s">
        <v>560</v>
      </c>
      <c r="C40" s="113" t="s">
        <v>585</v>
      </c>
      <c r="D40" s="105">
        <f aca="true" t="shared" si="2" ref="D40:D71">SUM(E40:F40)</f>
        <v>0</v>
      </c>
      <c r="E40" s="114"/>
      <c r="F40" s="114"/>
      <c r="G40" s="115"/>
      <c r="H40" s="115"/>
      <c r="I40" s="127">
        <v>0</v>
      </c>
      <c r="J40" s="130"/>
      <c r="K40" s="130" t="s">
        <v>608</v>
      </c>
      <c r="L40" s="136" t="s">
        <v>609</v>
      </c>
      <c r="M40" s="103">
        <f aca="true" t="shared" si="3" ref="M40:M71">SUM(N40:O40)</f>
        <v>0</v>
      </c>
      <c r="N40" s="111"/>
      <c r="O40" s="108"/>
      <c r="P40" s="135"/>
      <c r="Q40" s="115"/>
      <c r="R40" s="139"/>
    </row>
    <row r="41" spans="1:18" s="12" customFormat="1" ht="15" customHeight="1">
      <c r="A41" s="112"/>
      <c r="B41" s="112" t="s">
        <v>563</v>
      </c>
      <c r="C41" s="113" t="s">
        <v>610</v>
      </c>
      <c r="D41" s="105">
        <f t="shared" si="2"/>
        <v>0</v>
      </c>
      <c r="E41" s="114"/>
      <c r="F41" s="114"/>
      <c r="G41" s="115"/>
      <c r="H41" s="115"/>
      <c r="I41" s="127">
        <v>0</v>
      </c>
      <c r="J41" s="130"/>
      <c r="K41" s="130" t="s">
        <v>611</v>
      </c>
      <c r="L41" s="136" t="s">
        <v>254</v>
      </c>
      <c r="M41" s="103">
        <f t="shared" si="3"/>
        <v>2</v>
      </c>
      <c r="N41" s="111">
        <v>2</v>
      </c>
      <c r="O41" s="108"/>
      <c r="P41" s="135"/>
      <c r="Q41" s="115"/>
      <c r="R41" s="139"/>
    </row>
    <row r="42" spans="1:18" s="12" customFormat="1" ht="15" customHeight="1">
      <c r="A42" s="112" t="s">
        <v>612</v>
      </c>
      <c r="B42" s="112"/>
      <c r="C42" s="113" t="s">
        <v>613</v>
      </c>
      <c r="D42" s="105">
        <f t="shared" si="2"/>
        <v>0</v>
      </c>
      <c r="E42" s="114"/>
      <c r="F42" s="114"/>
      <c r="G42" s="115"/>
      <c r="H42" s="115"/>
      <c r="I42" s="127">
        <v>0</v>
      </c>
      <c r="J42" s="130"/>
      <c r="K42" s="130" t="s">
        <v>614</v>
      </c>
      <c r="L42" s="136" t="s">
        <v>300</v>
      </c>
      <c r="M42" s="103">
        <f t="shared" si="3"/>
        <v>38.32</v>
      </c>
      <c r="N42" s="111"/>
      <c r="O42" s="108">
        <v>38.32</v>
      </c>
      <c r="P42" s="135"/>
      <c r="Q42" s="115"/>
      <c r="R42" s="139"/>
    </row>
    <row r="43" spans="1:18" s="12" customFormat="1" ht="15" customHeight="1">
      <c r="A43" s="112"/>
      <c r="B43" s="112" t="s">
        <v>558</v>
      </c>
      <c r="C43" s="113" t="s">
        <v>615</v>
      </c>
      <c r="D43" s="105">
        <f t="shared" si="2"/>
        <v>0</v>
      </c>
      <c r="E43" s="114"/>
      <c r="F43" s="114"/>
      <c r="G43" s="115"/>
      <c r="H43" s="115"/>
      <c r="I43" s="127">
        <v>0</v>
      </c>
      <c r="J43" s="130"/>
      <c r="K43" s="130" t="s">
        <v>616</v>
      </c>
      <c r="L43" s="136" t="s">
        <v>256</v>
      </c>
      <c r="M43" s="103">
        <f t="shared" si="3"/>
        <v>8.68</v>
      </c>
      <c r="N43" s="111">
        <v>8.68</v>
      </c>
      <c r="O43" s="108"/>
      <c r="P43" s="135"/>
      <c r="Q43" s="115"/>
      <c r="R43" s="139"/>
    </row>
    <row r="44" spans="1:18" s="12" customFormat="1" ht="15" customHeight="1">
      <c r="A44" s="112"/>
      <c r="B44" s="112" t="s">
        <v>560</v>
      </c>
      <c r="C44" s="113" t="s">
        <v>617</v>
      </c>
      <c r="D44" s="105">
        <f t="shared" si="2"/>
        <v>0</v>
      </c>
      <c r="E44" s="114"/>
      <c r="F44" s="114"/>
      <c r="G44" s="115"/>
      <c r="H44" s="115"/>
      <c r="I44" s="127">
        <v>0</v>
      </c>
      <c r="J44" s="130"/>
      <c r="K44" s="130" t="s">
        <v>618</v>
      </c>
      <c r="L44" s="136" t="s">
        <v>619</v>
      </c>
      <c r="M44" s="103">
        <f t="shared" si="3"/>
        <v>0</v>
      </c>
      <c r="N44" s="111"/>
      <c r="O44" s="108"/>
      <c r="P44" s="135"/>
      <c r="Q44" s="115"/>
      <c r="R44" s="139"/>
    </row>
    <row r="45" spans="1:18" s="12" customFormat="1" ht="15" customHeight="1">
      <c r="A45" s="112" t="s">
        <v>620</v>
      </c>
      <c r="B45" s="112"/>
      <c r="C45" s="113" t="s">
        <v>621</v>
      </c>
      <c r="D45" s="105">
        <f t="shared" si="2"/>
        <v>0</v>
      </c>
      <c r="E45" s="114"/>
      <c r="F45" s="114"/>
      <c r="G45" s="115"/>
      <c r="H45" s="115"/>
      <c r="I45" s="127">
        <v>0</v>
      </c>
      <c r="J45" s="130"/>
      <c r="K45" s="130" t="s">
        <v>622</v>
      </c>
      <c r="L45" s="136" t="s">
        <v>583</v>
      </c>
      <c r="M45" s="103">
        <f t="shared" si="3"/>
        <v>0</v>
      </c>
      <c r="N45" s="111"/>
      <c r="O45" s="108"/>
      <c r="P45" s="135"/>
      <c r="Q45" s="115"/>
      <c r="R45" s="139"/>
    </row>
    <row r="46" spans="1:18" s="12" customFormat="1" ht="15" customHeight="1">
      <c r="A46" s="112"/>
      <c r="B46" s="112" t="s">
        <v>558</v>
      </c>
      <c r="C46" s="113" t="s">
        <v>623</v>
      </c>
      <c r="D46" s="105">
        <f t="shared" si="2"/>
        <v>0</v>
      </c>
      <c r="E46" s="114"/>
      <c r="F46" s="114"/>
      <c r="G46" s="115"/>
      <c r="H46" s="115"/>
      <c r="I46" s="127">
        <v>0</v>
      </c>
      <c r="J46" s="130"/>
      <c r="K46" s="130" t="s">
        <v>624</v>
      </c>
      <c r="L46" s="136" t="s">
        <v>203</v>
      </c>
      <c r="M46" s="103">
        <f t="shared" si="3"/>
        <v>22.419999999999998</v>
      </c>
      <c r="N46" s="111">
        <v>21.68</v>
      </c>
      <c r="O46" s="108">
        <v>0.74</v>
      </c>
      <c r="P46" s="135"/>
      <c r="Q46" s="115"/>
      <c r="R46" s="139"/>
    </row>
    <row r="47" spans="1:18" s="12" customFormat="1" ht="15" customHeight="1">
      <c r="A47" s="112"/>
      <c r="B47" s="112" t="s">
        <v>560</v>
      </c>
      <c r="C47" s="113" t="s">
        <v>625</v>
      </c>
      <c r="D47" s="105">
        <f t="shared" si="2"/>
        <v>0</v>
      </c>
      <c r="E47" s="114"/>
      <c r="F47" s="114"/>
      <c r="G47" s="115"/>
      <c r="H47" s="115"/>
      <c r="I47" s="127">
        <v>0</v>
      </c>
      <c r="J47" s="130"/>
      <c r="K47" s="130" t="s">
        <v>626</v>
      </c>
      <c r="L47" s="136" t="s">
        <v>627</v>
      </c>
      <c r="M47" s="103">
        <f t="shared" si="3"/>
        <v>0</v>
      </c>
      <c r="N47" s="111"/>
      <c r="O47" s="108"/>
      <c r="P47" s="135"/>
      <c r="Q47" s="115"/>
      <c r="R47" s="139"/>
    </row>
    <row r="48" spans="1:18" s="12" customFormat="1" ht="15" customHeight="1">
      <c r="A48" s="112"/>
      <c r="B48" s="112" t="s">
        <v>563</v>
      </c>
      <c r="C48" s="113" t="s">
        <v>628</v>
      </c>
      <c r="D48" s="105">
        <f t="shared" si="2"/>
        <v>0</v>
      </c>
      <c r="E48" s="114"/>
      <c r="F48" s="114"/>
      <c r="G48" s="115"/>
      <c r="H48" s="115"/>
      <c r="I48" s="127">
        <v>0</v>
      </c>
      <c r="J48" s="130"/>
      <c r="K48" s="130" t="s">
        <v>563</v>
      </c>
      <c r="L48" s="136" t="s">
        <v>259</v>
      </c>
      <c r="M48" s="103">
        <f t="shared" si="3"/>
        <v>2.72</v>
      </c>
      <c r="N48" s="111">
        <v>2.72</v>
      </c>
      <c r="O48" s="108"/>
      <c r="P48" s="135"/>
      <c r="Q48" s="115"/>
      <c r="R48" s="139"/>
    </row>
    <row r="49" spans="1:18" s="12" customFormat="1" ht="15" customHeight="1">
      <c r="A49" s="112" t="s">
        <v>629</v>
      </c>
      <c r="B49" s="112"/>
      <c r="C49" s="113" t="s">
        <v>630</v>
      </c>
      <c r="D49" s="105">
        <f t="shared" si="2"/>
        <v>0</v>
      </c>
      <c r="E49" s="114"/>
      <c r="F49" s="114"/>
      <c r="G49" s="115"/>
      <c r="H49" s="115"/>
      <c r="I49" s="127">
        <v>0</v>
      </c>
      <c r="J49" s="130" t="s">
        <v>631</v>
      </c>
      <c r="K49" s="130"/>
      <c r="L49" s="136" t="s">
        <v>632</v>
      </c>
      <c r="M49" s="103">
        <f t="shared" si="3"/>
        <v>6.5600000000000005</v>
      </c>
      <c r="N49" s="103">
        <f>SUM(N50:N60)</f>
        <v>6.5600000000000005</v>
      </c>
      <c r="O49" s="103">
        <f>SUM(O50:O60)</f>
        <v>0</v>
      </c>
      <c r="P49" s="135"/>
      <c r="Q49" s="115"/>
      <c r="R49" s="139"/>
    </row>
    <row r="50" spans="1:18" s="12" customFormat="1" ht="15" customHeight="1">
      <c r="A50" s="112"/>
      <c r="B50" s="112" t="s">
        <v>558</v>
      </c>
      <c r="C50" s="113" t="s">
        <v>633</v>
      </c>
      <c r="D50" s="105">
        <f t="shared" si="2"/>
        <v>0</v>
      </c>
      <c r="E50" s="114"/>
      <c r="F50" s="114"/>
      <c r="G50" s="115"/>
      <c r="H50" s="115"/>
      <c r="I50" s="127">
        <v>0</v>
      </c>
      <c r="J50" s="130"/>
      <c r="K50" s="130" t="s">
        <v>558</v>
      </c>
      <c r="L50" s="136" t="s">
        <v>634</v>
      </c>
      <c r="M50" s="103">
        <f t="shared" si="3"/>
        <v>0</v>
      </c>
      <c r="N50" s="111"/>
      <c r="O50" s="108"/>
      <c r="P50" s="135"/>
      <c r="Q50" s="115"/>
      <c r="R50" s="139"/>
    </row>
    <row r="51" spans="1:18" s="12" customFormat="1" ht="15" customHeight="1">
      <c r="A51" s="112"/>
      <c r="B51" s="112" t="s">
        <v>560</v>
      </c>
      <c r="C51" s="113" t="s">
        <v>635</v>
      </c>
      <c r="D51" s="105">
        <f t="shared" si="2"/>
        <v>0</v>
      </c>
      <c r="E51" s="114"/>
      <c r="F51" s="114"/>
      <c r="G51" s="115"/>
      <c r="H51" s="115"/>
      <c r="I51" s="127">
        <v>0</v>
      </c>
      <c r="J51" s="130"/>
      <c r="K51" s="130" t="s">
        <v>560</v>
      </c>
      <c r="L51" s="136" t="s">
        <v>267</v>
      </c>
      <c r="M51" s="103">
        <f t="shared" si="3"/>
        <v>4.29</v>
      </c>
      <c r="N51" s="116">
        <v>4.29</v>
      </c>
      <c r="O51" s="108"/>
      <c r="P51" s="135"/>
      <c r="Q51" s="115"/>
      <c r="R51" s="139"/>
    </row>
    <row r="52" spans="1:18" s="12" customFormat="1" ht="15" customHeight="1">
      <c r="A52" s="112" t="s">
        <v>636</v>
      </c>
      <c r="B52" s="112"/>
      <c r="C52" s="113" t="s">
        <v>632</v>
      </c>
      <c r="D52" s="103">
        <f t="shared" si="2"/>
        <v>6.5600000000000005</v>
      </c>
      <c r="E52" s="103">
        <f>SUM(E53:E57)</f>
        <v>6.5600000000000005</v>
      </c>
      <c r="F52" s="105">
        <f>SUM(F53:F57)</f>
        <v>0</v>
      </c>
      <c r="G52" s="115"/>
      <c r="H52" s="115"/>
      <c r="I52" s="127">
        <v>0</v>
      </c>
      <c r="J52" s="130"/>
      <c r="K52" s="130" t="s">
        <v>562</v>
      </c>
      <c r="L52" s="136" t="s">
        <v>637</v>
      </c>
      <c r="M52" s="103">
        <f t="shared" si="3"/>
        <v>0</v>
      </c>
      <c r="N52" s="111"/>
      <c r="O52" s="108"/>
      <c r="P52" s="135"/>
      <c r="Q52" s="115"/>
      <c r="R52" s="139"/>
    </row>
    <row r="53" spans="1:18" s="12" customFormat="1" ht="15" customHeight="1">
      <c r="A53" s="112"/>
      <c r="B53" s="112" t="s">
        <v>558</v>
      </c>
      <c r="C53" s="113" t="s">
        <v>638</v>
      </c>
      <c r="D53" s="103">
        <f t="shared" si="2"/>
        <v>2.27</v>
      </c>
      <c r="E53" s="103">
        <v>2.27</v>
      </c>
      <c r="F53" s="105"/>
      <c r="G53" s="115"/>
      <c r="H53" s="115"/>
      <c r="I53" s="127">
        <v>0</v>
      </c>
      <c r="J53" s="130"/>
      <c r="K53" s="130" t="s">
        <v>575</v>
      </c>
      <c r="L53" s="136" t="s">
        <v>639</v>
      </c>
      <c r="M53" s="103">
        <f t="shared" si="3"/>
        <v>0</v>
      </c>
      <c r="N53" s="111"/>
      <c r="O53" s="108"/>
      <c r="P53" s="135"/>
      <c r="Q53" s="115"/>
      <c r="R53" s="139"/>
    </row>
    <row r="54" spans="1:18" s="12" customFormat="1" ht="15" customHeight="1">
      <c r="A54" s="112"/>
      <c r="B54" s="112" t="s">
        <v>560</v>
      </c>
      <c r="C54" s="113" t="s">
        <v>640</v>
      </c>
      <c r="D54" s="103">
        <f t="shared" si="2"/>
        <v>0</v>
      </c>
      <c r="E54" s="114"/>
      <c r="F54" s="114"/>
      <c r="G54" s="115"/>
      <c r="H54" s="115"/>
      <c r="I54" s="127">
        <v>0</v>
      </c>
      <c r="J54" s="130"/>
      <c r="K54" s="130" t="s">
        <v>578</v>
      </c>
      <c r="L54" s="136" t="s">
        <v>274</v>
      </c>
      <c r="M54" s="103">
        <f t="shared" si="3"/>
        <v>2.27</v>
      </c>
      <c r="N54" s="116">
        <v>2.27</v>
      </c>
      <c r="O54" s="108"/>
      <c r="P54" s="135"/>
      <c r="Q54" s="115"/>
      <c r="R54" s="139"/>
    </row>
    <row r="55" spans="1:18" s="12" customFormat="1" ht="15" customHeight="1">
      <c r="A55" s="112"/>
      <c r="B55" s="112" t="s">
        <v>562</v>
      </c>
      <c r="C55" s="113" t="s">
        <v>641</v>
      </c>
      <c r="D55" s="103">
        <f t="shared" si="2"/>
        <v>0</v>
      </c>
      <c r="E55" s="114"/>
      <c r="F55" s="114"/>
      <c r="G55" s="115"/>
      <c r="H55" s="115"/>
      <c r="I55" s="127">
        <v>0</v>
      </c>
      <c r="J55" s="130"/>
      <c r="K55" s="130" t="s">
        <v>565</v>
      </c>
      <c r="L55" s="136" t="s">
        <v>642</v>
      </c>
      <c r="M55" s="103">
        <f t="shared" si="3"/>
        <v>0</v>
      </c>
      <c r="N55" s="111"/>
      <c r="O55" s="108"/>
      <c r="P55" s="135"/>
      <c r="Q55" s="115"/>
      <c r="R55" s="139"/>
    </row>
    <row r="56" spans="1:18" s="12" customFormat="1" ht="15" customHeight="1">
      <c r="A56" s="112"/>
      <c r="B56" s="112" t="s">
        <v>578</v>
      </c>
      <c r="C56" s="113" t="s">
        <v>643</v>
      </c>
      <c r="D56" s="103">
        <f t="shared" si="2"/>
        <v>4.29</v>
      </c>
      <c r="E56" s="116">
        <v>4.29</v>
      </c>
      <c r="F56" s="105"/>
      <c r="G56" s="115"/>
      <c r="H56" s="115"/>
      <c r="I56" s="127">
        <v>0</v>
      </c>
      <c r="J56" s="130"/>
      <c r="K56" s="130" t="s">
        <v>569</v>
      </c>
      <c r="L56" s="136" t="s">
        <v>644</v>
      </c>
      <c r="M56" s="103">
        <f t="shared" si="3"/>
        <v>0</v>
      </c>
      <c r="N56" s="111"/>
      <c r="O56" s="108"/>
      <c r="P56" s="135"/>
      <c r="Q56" s="115"/>
      <c r="R56" s="139"/>
    </row>
    <row r="57" spans="1:18" s="12" customFormat="1" ht="15" customHeight="1">
      <c r="A57" s="112"/>
      <c r="B57" s="112" t="s">
        <v>563</v>
      </c>
      <c r="C57" s="113" t="s">
        <v>645</v>
      </c>
      <c r="D57" s="105">
        <f t="shared" si="2"/>
        <v>0</v>
      </c>
      <c r="E57" s="114"/>
      <c r="F57" s="114"/>
      <c r="G57" s="115"/>
      <c r="H57" s="115"/>
      <c r="I57" s="127">
        <v>0</v>
      </c>
      <c r="J57" s="130"/>
      <c r="K57" s="130" t="s">
        <v>571</v>
      </c>
      <c r="L57" s="136" t="s">
        <v>640</v>
      </c>
      <c r="M57" s="103">
        <f t="shared" si="3"/>
        <v>0</v>
      </c>
      <c r="N57" s="111"/>
      <c r="O57" s="108"/>
      <c r="P57" s="135"/>
      <c r="Q57" s="115"/>
      <c r="R57" s="139"/>
    </row>
    <row r="58" spans="1:18" s="12" customFormat="1" ht="15" customHeight="1">
      <c r="A58" s="112" t="s">
        <v>646</v>
      </c>
      <c r="B58" s="112"/>
      <c r="C58" s="113" t="s">
        <v>647</v>
      </c>
      <c r="D58" s="105">
        <f t="shared" si="2"/>
        <v>0</v>
      </c>
      <c r="E58" s="114"/>
      <c r="F58" s="114"/>
      <c r="G58" s="115"/>
      <c r="H58" s="115"/>
      <c r="I58" s="127">
        <v>0</v>
      </c>
      <c r="J58" s="130"/>
      <c r="K58" s="130" t="s">
        <v>573</v>
      </c>
      <c r="L58" s="136" t="s">
        <v>648</v>
      </c>
      <c r="M58" s="103">
        <f t="shared" si="3"/>
        <v>0</v>
      </c>
      <c r="N58" s="111"/>
      <c r="O58" s="108"/>
      <c r="P58" s="135"/>
      <c r="Q58" s="115"/>
      <c r="R58" s="139"/>
    </row>
    <row r="59" spans="1:18" s="12" customFormat="1" ht="15" customHeight="1">
      <c r="A59" s="112"/>
      <c r="B59" s="112" t="s">
        <v>560</v>
      </c>
      <c r="C59" s="113" t="s">
        <v>649</v>
      </c>
      <c r="D59" s="105">
        <f t="shared" si="2"/>
        <v>0</v>
      </c>
      <c r="E59" s="114"/>
      <c r="F59" s="114"/>
      <c r="G59" s="115"/>
      <c r="H59" s="115"/>
      <c r="I59" s="127">
        <v>0</v>
      </c>
      <c r="J59" s="130"/>
      <c r="K59" s="130" t="s">
        <v>372</v>
      </c>
      <c r="L59" s="136" t="s">
        <v>641</v>
      </c>
      <c r="M59" s="103">
        <f t="shared" si="3"/>
        <v>0</v>
      </c>
      <c r="N59" s="111"/>
      <c r="O59" s="108"/>
      <c r="P59" s="135"/>
      <c r="Q59" s="115"/>
      <c r="R59" s="139"/>
    </row>
    <row r="60" spans="1:18" s="12" customFormat="1" ht="15" customHeight="1">
      <c r="A60" s="112"/>
      <c r="B60" s="112" t="s">
        <v>562</v>
      </c>
      <c r="C60" s="113" t="s">
        <v>650</v>
      </c>
      <c r="D60" s="105">
        <f t="shared" si="2"/>
        <v>0</v>
      </c>
      <c r="E60" s="114"/>
      <c r="F60" s="114"/>
      <c r="G60" s="115"/>
      <c r="H60" s="115"/>
      <c r="I60" s="127">
        <v>0</v>
      </c>
      <c r="J60" s="130"/>
      <c r="K60" s="130" t="s">
        <v>563</v>
      </c>
      <c r="L60" s="136" t="s">
        <v>651</v>
      </c>
      <c r="M60" s="103">
        <f t="shared" si="3"/>
        <v>0</v>
      </c>
      <c r="N60" s="111"/>
      <c r="O60" s="108"/>
      <c r="P60" s="135"/>
      <c r="Q60" s="115"/>
      <c r="R60" s="139"/>
    </row>
    <row r="61" spans="1:18" s="12" customFormat="1" ht="15" customHeight="1">
      <c r="A61" s="112" t="s">
        <v>652</v>
      </c>
      <c r="B61" s="112"/>
      <c r="C61" s="113" t="s">
        <v>653</v>
      </c>
      <c r="D61" s="105">
        <f t="shared" si="2"/>
        <v>0</v>
      </c>
      <c r="E61" s="114"/>
      <c r="F61" s="114"/>
      <c r="G61" s="115"/>
      <c r="H61" s="115"/>
      <c r="I61" s="127">
        <v>0</v>
      </c>
      <c r="J61" s="130" t="s">
        <v>654</v>
      </c>
      <c r="K61" s="130"/>
      <c r="L61" s="136" t="s">
        <v>653</v>
      </c>
      <c r="M61" s="103">
        <f t="shared" si="3"/>
        <v>0</v>
      </c>
      <c r="N61" s="111"/>
      <c r="O61" s="108"/>
      <c r="P61" s="135"/>
      <c r="Q61" s="115"/>
      <c r="R61" s="139"/>
    </row>
    <row r="62" spans="1:18" s="12" customFormat="1" ht="15" customHeight="1">
      <c r="A62" s="112"/>
      <c r="B62" s="112" t="s">
        <v>558</v>
      </c>
      <c r="C62" s="113" t="s">
        <v>655</v>
      </c>
      <c r="D62" s="105">
        <f t="shared" si="2"/>
        <v>0</v>
      </c>
      <c r="E62" s="114"/>
      <c r="F62" s="114"/>
      <c r="G62" s="115"/>
      <c r="H62" s="115"/>
      <c r="I62" s="127">
        <v>0</v>
      </c>
      <c r="J62" s="130"/>
      <c r="K62" s="130" t="s">
        <v>558</v>
      </c>
      <c r="L62" s="136" t="s">
        <v>655</v>
      </c>
      <c r="M62" s="103">
        <f t="shared" si="3"/>
        <v>0</v>
      </c>
      <c r="N62" s="111"/>
      <c r="O62" s="108"/>
      <c r="P62" s="135"/>
      <c r="Q62" s="115"/>
      <c r="R62" s="139"/>
    </row>
    <row r="63" spans="1:18" s="12" customFormat="1" ht="15" customHeight="1">
      <c r="A63" s="112"/>
      <c r="B63" s="112" t="s">
        <v>560</v>
      </c>
      <c r="C63" s="113" t="s">
        <v>656</v>
      </c>
      <c r="D63" s="105">
        <f t="shared" si="2"/>
        <v>0</v>
      </c>
      <c r="E63" s="114"/>
      <c r="F63" s="114"/>
      <c r="G63" s="115"/>
      <c r="H63" s="115"/>
      <c r="I63" s="127">
        <v>0</v>
      </c>
      <c r="J63" s="130"/>
      <c r="K63" s="130" t="s">
        <v>560</v>
      </c>
      <c r="L63" s="136" t="s">
        <v>656</v>
      </c>
      <c r="M63" s="103">
        <f t="shared" si="3"/>
        <v>0</v>
      </c>
      <c r="N63" s="111"/>
      <c r="O63" s="108"/>
      <c r="P63" s="135"/>
      <c r="Q63" s="115"/>
      <c r="R63" s="139"/>
    </row>
    <row r="64" spans="1:18" s="12" customFormat="1" ht="15" customHeight="1">
      <c r="A64" s="112"/>
      <c r="B64" s="112" t="s">
        <v>562</v>
      </c>
      <c r="C64" s="113" t="s">
        <v>657</v>
      </c>
      <c r="D64" s="105">
        <f t="shared" si="2"/>
        <v>0</v>
      </c>
      <c r="E64" s="114"/>
      <c r="F64" s="114"/>
      <c r="G64" s="115"/>
      <c r="H64" s="115"/>
      <c r="I64" s="127">
        <v>0</v>
      </c>
      <c r="J64" s="130"/>
      <c r="K64" s="130" t="s">
        <v>562</v>
      </c>
      <c r="L64" s="136" t="s">
        <v>657</v>
      </c>
      <c r="M64" s="103">
        <f t="shared" si="3"/>
        <v>0</v>
      </c>
      <c r="N64" s="111"/>
      <c r="O64" s="108"/>
      <c r="P64" s="135"/>
      <c r="Q64" s="115"/>
      <c r="R64" s="139"/>
    </row>
    <row r="65" spans="1:18" s="12" customFormat="1" ht="15" customHeight="1">
      <c r="A65" s="112"/>
      <c r="B65" s="112" t="s">
        <v>575</v>
      </c>
      <c r="C65" s="113" t="s">
        <v>658</v>
      </c>
      <c r="D65" s="105">
        <f t="shared" si="2"/>
        <v>0</v>
      </c>
      <c r="E65" s="114"/>
      <c r="F65" s="114"/>
      <c r="G65" s="115"/>
      <c r="H65" s="115"/>
      <c r="I65" s="127">
        <v>0</v>
      </c>
      <c r="J65" s="130"/>
      <c r="K65" s="130" t="s">
        <v>575</v>
      </c>
      <c r="L65" s="136" t="s">
        <v>658</v>
      </c>
      <c r="M65" s="103">
        <f t="shared" si="3"/>
        <v>0</v>
      </c>
      <c r="N65" s="111"/>
      <c r="O65" s="108"/>
      <c r="P65" s="135"/>
      <c r="Q65" s="115"/>
      <c r="R65" s="139"/>
    </row>
    <row r="66" spans="1:18" s="12" customFormat="1" ht="15" customHeight="1">
      <c r="A66" s="112" t="s">
        <v>659</v>
      </c>
      <c r="B66" s="112"/>
      <c r="C66" s="113" t="s">
        <v>660</v>
      </c>
      <c r="D66" s="105">
        <f t="shared" si="2"/>
        <v>0</v>
      </c>
      <c r="E66" s="114"/>
      <c r="F66" s="114"/>
      <c r="G66" s="115"/>
      <c r="H66" s="115"/>
      <c r="I66" s="127">
        <v>0</v>
      </c>
      <c r="J66" s="130"/>
      <c r="K66" s="130" t="s">
        <v>578</v>
      </c>
      <c r="L66" s="136" t="s">
        <v>661</v>
      </c>
      <c r="M66" s="103">
        <f t="shared" si="3"/>
        <v>0</v>
      </c>
      <c r="N66" s="111"/>
      <c r="O66" s="108"/>
      <c r="P66" s="135"/>
      <c r="Q66" s="115"/>
      <c r="R66" s="139"/>
    </row>
    <row r="67" spans="1:18" s="12" customFormat="1" ht="15" customHeight="1">
      <c r="A67" s="112"/>
      <c r="B67" s="112" t="s">
        <v>558</v>
      </c>
      <c r="C67" s="113" t="s">
        <v>661</v>
      </c>
      <c r="D67" s="105">
        <f t="shared" si="2"/>
        <v>0</v>
      </c>
      <c r="E67" s="114"/>
      <c r="F67" s="114"/>
      <c r="G67" s="115"/>
      <c r="H67" s="115"/>
      <c r="I67" s="127">
        <v>0</v>
      </c>
      <c r="J67" s="130" t="s">
        <v>662</v>
      </c>
      <c r="K67" s="130"/>
      <c r="L67" s="136" t="s">
        <v>663</v>
      </c>
      <c r="M67" s="103">
        <f t="shared" si="3"/>
        <v>0</v>
      </c>
      <c r="N67" s="111"/>
      <c r="O67" s="108"/>
      <c r="P67" s="135"/>
      <c r="Q67" s="115"/>
      <c r="R67" s="139"/>
    </row>
    <row r="68" spans="1:18" s="12" customFormat="1" ht="15" customHeight="1">
      <c r="A68" s="112"/>
      <c r="B68" s="112" t="s">
        <v>560</v>
      </c>
      <c r="C68" s="113" t="s">
        <v>664</v>
      </c>
      <c r="D68" s="105">
        <f t="shared" si="2"/>
        <v>0</v>
      </c>
      <c r="E68" s="114"/>
      <c r="F68" s="114"/>
      <c r="G68" s="115"/>
      <c r="H68" s="115"/>
      <c r="I68" s="127">
        <v>0</v>
      </c>
      <c r="J68" s="130"/>
      <c r="K68" s="130" t="s">
        <v>558</v>
      </c>
      <c r="L68" s="136" t="s">
        <v>588</v>
      </c>
      <c r="M68" s="103">
        <f t="shared" si="3"/>
        <v>0</v>
      </c>
      <c r="N68" s="111"/>
      <c r="O68" s="108"/>
      <c r="P68" s="135"/>
      <c r="Q68" s="115"/>
      <c r="R68" s="139"/>
    </row>
    <row r="69" spans="1:18" s="12" customFormat="1" ht="15" customHeight="1">
      <c r="A69" s="112" t="s">
        <v>665</v>
      </c>
      <c r="B69" s="112"/>
      <c r="C69" s="113" t="s">
        <v>666</v>
      </c>
      <c r="D69" s="105">
        <f t="shared" si="2"/>
        <v>0</v>
      </c>
      <c r="E69" s="114"/>
      <c r="F69" s="114"/>
      <c r="G69" s="115"/>
      <c r="H69" s="115"/>
      <c r="I69" s="127">
        <v>0</v>
      </c>
      <c r="J69" s="130"/>
      <c r="K69" s="130" t="s">
        <v>560</v>
      </c>
      <c r="L69" s="136" t="s">
        <v>308</v>
      </c>
      <c r="M69" s="103">
        <f t="shared" si="3"/>
        <v>0</v>
      </c>
      <c r="N69" s="111"/>
      <c r="O69" s="108"/>
      <c r="P69" s="135"/>
      <c r="Q69" s="115"/>
      <c r="R69" s="139"/>
    </row>
    <row r="70" spans="1:18" s="12" customFormat="1" ht="15" customHeight="1">
      <c r="A70" s="112"/>
      <c r="B70" s="112" t="s">
        <v>558</v>
      </c>
      <c r="C70" s="113" t="s">
        <v>667</v>
      </c>
      <c r="D70" s="105">
        <f t="shared" si="2"/>
        <v>0</v>
      </c>
      <c r="E70" s="114"/>
      <c r="F70" s="114"/>
      <c r="G70" s="115"/>
      <c r="H70" s="115"/>
      <c r="I70" s="127">
        <v>0</v>
      </c>
      <c r="J70" s="130"/>
      <c r="K70" s="130" t="s">
        <v>562</v>
      </c>
      <c r="L70" s="136" t="s">
        <v>668</v>
      </c>
      <c r="M70" s="103">
        <f t="shared" si="3"/>
        <v>0</v>
      </c>
      <c r="N70" s="111"/>
      <c r="O70" s="108"/>
      <c r="P70" s="135"/>
      <c r="Q70" s="115"/>
      <c r="R70" s="139"/>
    </row>
    <row r="71" spans="1:18" s="12" customFormat="1" ht="15" customHeight="1">
      <c r="A71" s="112"/>
      <c r="B71" s="112" t="s">
        <v>560</v>
      </c>
      <c r="C71" s="113" t="s">
        <v>669</v>
      </c>
      <c r="D71" s="105">
        <f t="shared" si="2"/>
        <v>0</v>
      </c>
      <c r="E71" s="114"/>
      <c r="F71" s="114"/>
      <c r="G71" s="115"/>
      <c r="H71" s="115"/>
      <c r="I71" s="127">
        <v>0</v>
      </c>
      <c r="J71" s="130"/>
      <c r="K71" s="130" t="s">
        <v>578</v>
      </c>
      <c r="L71" s="136" t="s">
        <v>590</v>
      </c>
      <c r="M71" s="103">
        <f t="shared" si="3"/>
        <v>0</v>
      </c>
      <c r="N71" s="111"/>
      <c r="O71" s="108"/>
      <c r="P71" s="135"/>
      <c r="Q71" s="115"/>
      <c r="R71" s="139"/>
    </row>
    <row r="72" spans="1:18" s="12" customFormat="1" ht="15" customHeight="1">
      <c r="A72" s="112"/>
      <c r="B72" s="112" t="s">
        <v>562</v>
      </c>
      <c r="C72" s="113" t="s">
        <v>670</v>
      </c>
      <c r="D72" s="105">
        <f aca="true" t="shared" si="4" ref="D72:D113">SUM(E72:F72)</f>
        <v>0</v>
      </c>
      <c r="E72" s="114"/>
      <c r="F72" s="114"/>
      <c r="G72" s="115"/>
      <c r="H72" s="115"/>
      <c r="I72" s="127">
        <v>0</v>
      </c>
      <c r="J72" s="130"/>
      <c r="K72" s="130" t="s">
        <v>565</v>
      </c>
      <c r="L72" s="136" t="s">
        <v>595</v>
      </c>
      <c r="M72" s="103">
        <f aca="true" t="shared" si="5" ref="M72:M113">SUM(N72:O72)</f>
        <v>0</v>
      </c>
      <c r="N72" s="111"/>
      <c r="O72" s="108"/>
      <c r="P72" s="135"/>
      <c r="Q72" s="115"/>
      <c r="R72" s="139"/>
    </row>
    <row r="73" spans="1:18" s="12" customFormat="1" ht="15" customHeight="1">
      <c r="A73" s="112"/>
      <c r="B73" s="112" t="s">
        <v>575</v>
      </c>
      <c r="C73" s="113" t="s">
        <v>671</v>
      </c>
      <c r="D73" s="105">
        <f t="shared" si="4"/>
        <v>0</v>
      </c>
      <c r="E73" s="114"/>
      <c r="F73" s="114"/>
      <c r="G73" s="115"/>
      <c r="H73" s="115"/>
      <c r="I73" s="127">
        <v>0</v>
      </c>
      <c r="J73" s="130"/>
      <c r="K73" s="130" t="s">
        <v>569</v>
      </c>
      <c r="L73" s="136" t="s">
        <v>672</v>
      </c>
      <c r="M73" s="103">
        <f t="shared" si="5"/>
        <v>0</v>
      </c>
      <c r="N73" s="111"/>
      <c r="O73" s="108"/>
      <c r="P73" s="135"/>
      <c r="Q73" s="115"/>
      <c r="R73" s="139"/>
    </row>
    <row r="74" spans="1:18" s="12" customFormat="1" ht="15" customHeight="1">
      <c r="A74" s="112"/>
      <c r="B74" s="112" t="s">
        <v>578</v>
      </c>
      <c r="C74" s="113" t="s">
        <v>673</v>
      </c>
      <c r="D74" s="105">
        <f t="shared" si="4"/>
        <v>0</v>
      </c>
      <c r="E74" s="114"/>
      <c r="F74" s="114"/>
      <c r="G74" s="115"/>
      <c r="H74" s="115"/>
      <c r="I74" s="127">
        <v>0</v>
      </c>
      <c r="J74" s="130"/>
      <c r="K74" s="130" t="s">
        <v>571</v>
      </c>
      <c r="L74" s="136" t="s">
        <v>674</v>
      </c>
      <c r="M74" s="103">
        <f t="shared" si="5"/>
        <v>0</v>
      </c>
      <c r="N74" s="111"/>
      <c r="O74" s="108"/>
      <c r="P74" s="135"/>
      <c r="Q74" s="115"/>
      <c r="R74" s="139"/>
    </row>
    <row r="75" spans="1:18" s="12" customFormat="1" ht="15" customHeight="1">
      <c r="A75" s="112"/>
      <c r="B75" s="112" t="s">
        <v>565</v>
      </c>
      <c r="C75" s="113" t="s">
        <v>675</v>
      </c>
      <c r="D75" s="105">
        <f t="shared" si="4"/>
        <v>0</v>
      </c>
      <c r="E75" s="114"/>
      <c r="F75" s="114"/>
      <c r="G75" s="115"/>
      <c r="H75" s="115"/>
      <c r="I75" s="127">
        <v>0</v>
      </c>
      <c r="J75" s="130"/>
      <c r="K75" s="130" t="s">
        <v>399</v>
      </c>
      <c r="L75" s="136" t="s">
        <v>592</v>
      </c>
      <c r="M75" s="103">
        <f t="shared" si="5"/>
        <v>0</v>
      </c>
      <c r="N75" s="111"/>
      <c r="O75" s="108"/>
      <c r="P75" s="135"/>
      <c r="Q75" s="115"/>
      <c r="R75" s="139"/>
    </row>
    <row r="76" spans="1:18" s="12" customFormat="1" ht="15" customHeight="1">
      <c r="A76" s="112" t="s">
        <v>676</v>
      </c>
      <c r="B76" s="112"/>
      <c r="C76" s="113" t="s">
        <v>677</v>
      </c>
      <c r="D76" s="105">
        <f t="shared" si="4"/>
        <v>0</v>
      </c>
      <c r="E76" s="114"/>
      <c r="F76" s="114"/>
      <c r="G76" s="115"/>
      <c r="H76" s="115"/>
      <c r="I76" s="127">
        <v>0</v>
      </c>
      <c r="J76" s="130"/>
      <c r="K76" s="130" t="s">
        <v>678</v>
      </c>
      <c r="L76" s="136" t="s">
        <v>679</v>
      </c>
      <c r="M76" s="103">
        <f t="shared" si="5"/>
        <v>0</v>
      </c>
      <c r="N76" s="111"/>
      <c r="O76" s="108"/>
      <c r="P76" s="135"/>
      <c r="Q76" s="115"/>
      <c r="R76" s="139"/>
    </row>
    <row r="77" spans="1:18" s="12" customFormat="1" ht="15" customHeight="1">
      <c r="A77" s="112"/>
      <c r="B77" s="112" t="s">
        <v>558</v>
      </c>
      <c r="C77" s="113" t="s">
        <v>680</v>
      </c>
      <c r="D77" s="105">
        <f t="shared" si="4"/>
        <v>0</v>
      </c>
      <c r="E77" s="114"/>
      <c r="F77" s="114"/>
      <c r="G77" s="115"/>
      <c r="H77" s="115"/>
      <c r="I77" s="127">
        <v>0</v>
      </c>
      <c r="J77" s="130"/>
      <c r="K77" s="130" t="s">
        <v>681</v>
      </c>
      <c r="L77" s="136" t="s">
        <v>682</v>
      </c>
      <c r="M77" s="103">
        <f t="shared" si="5"/>
        <v>0</v>
      </c>
      <c r="N77" s="111"/>
      <c r="O77" s="108"/>
      <c r="P77" s="135"/>
      <c r="Q77" s="115"/>
      <c r="R77" s="139"/>
    </row>
    <row r="78" spans="1:18" s="12" customFormat="1" ht="15" customHeight="1">
      <c r="A78" s="112"/>
      <c r="B78" s="112" t="s">
        <v>560</v>
      </c>
      <c r="C78" s="113" t="s">
        <v>683</v>
      </c>
      <c r="D78" s="105">
        <f t="shared" si="4"/>
        <v>0</v>
      </c>
      <c r="E78" s="114"/>
      <c r="F78" s="114"/>
      <c r="G78" s="115"/>
      <c r="H78" s="115"/>
      <c r="I78" s="127">
        <v>0</v>
      </c>
      <c r="J78" s="130"/>
      <c r="K78" s="130" t="s">
        <v>684</v>
      </c>
      <c r="L78" s="136" t="s">
        <v>685</v>
      </c>
      <c r="M78" s="103">
        <f t="shared" si="5"/>
        <v>0</v>
      </c>
      <c r="N78" s="111"/>
      <c r="O78" s="108"/>
      <c r="P78" s="135"/>
      <c r="Q78" s="115"/>
      <c r="R78" s="139"/>
    </row>
    <row r="79" spans="1:18" s="12" customFormat="1" ht="15" customHeight="1">
      <c r="A79" s="112" t="s">
        <v>686</v>
      </c>
      <c r="B79" s="112"/>
      <c r="C79" s="113" t="s">
        <v>87</v>
      </c>
      <c r="D79" s="105">
        <f t="shared" si="4"/>
        <v>0</v>
      </c>
      <c r="E79" s="114"/>
      <c r="F79" s="114"/>
      <c r="G79" s="115"/>
      <c r="H79" s="115"/>
      <c r="I79" s="127">
        <v>0</v>
      </c>
      <c r="J79" s="130"/>
      <c r="K79" s="130" t="s">
        <v>563</v>
      </c>
      <c r="L79" s="136" t="s">
        <v>687</v>
      </c>
      <c r="M79" s="103">
        <f t="shared" si="5"/>
        <v>0</v>
      </c>
      <c r="N79" s="111"/>
      <c r="O79" s="108"/>
      <c r="P79" s="135"/>
      <c r="Q79" s="115"/>
      <c r="R79" s="139"/>
    </row>
    <row r="80" spans="1:18" s="12" customFormat="1" ht="15" customHeight="1">
      <c r="A80" s="112"/>
      <c r="B80" s="112" t="s">
        <v>565</v>
      </c>
      <c r="C80" s="113" t="s">
        <v>688</v>
      </c>
      <c r="D80" s="105">
        <f t="shared" si="4"/>
        <v>0</v>
      </c>
      <c r="E80" s="114"/>
      <c r="F80" s="114"/>
      <c r="G80" s="115"/>
      <c r="H80" s="115"/>
      <c r="I80" s="127">
        <v>0</v>
      </c>
      <c r="J80" s="130" t="s">
        <v>689</v>
      </c>
      <c r="K80" s="130"/>
      <c r="L80" s="136" t="s">
        <v>690</v>
      </c>
      <c r="M80" s="103">
        <f t="shared" si="5"/>
        <v>10.45</v>
      </c>
      <c r="N80" s="103">
        <f>SUM(N81:N96)</f>
        <v>0</v>
      </c>
      <c r="O80" s="103">
        <f>SUM(O81:O96)</f>
        <v>10.45</v>
      </c>
      <c r="P80" s="135"/>
      <c r="Q80" s="115"/>
      <c r="R80" s="139"/>
    </row>
    <row r="81" spans="1:18" s="12" customFormat="1" ht="15" customHeight="1">
      <c r="A81" s="112"/>
      <c r="B81" s="112" t="s">
        <v>569</v>
      </c>
      <c r="C81" s="113" t="s">
        <v>691</v>
      </c>
      <c r="D81" s="105">
        <f t="shared" si="4"/>
        <v>0</v>
      </c>
      <c r="E81" s="114"/>
      <c r="F81" s="114"/>
      <c r="G81" s="115"/>
      <c r="H81" s="115"/>
      <c r="I81" s="127">
        <v>0</v>
      </c>
      <c r="J81" s="130"/>
      <c r="K81" s="130" t="s">
        <v>558</v>
      </c>
      <c r="L81" s="136" t="s">
        <v>588</v>
      </c>
      <c r="M81" s="103">
        <f t="shared" si="5"/>
        <v>0</v>
      </c>
      <c r="N81" s="111"/>
      <c r="O81" s="108"/>
      <c r="P81" s="135"/>
      <c r="Q81" s="115"/>
      <c r="R81" s="139"/>
    </row>
    <row r="82" spans="1:18" s="12" customFormat="1" ht="15" customHeight="1">
      <c r="A82" s="112"/>
      <c r="B82" s="112" t="s">
        <v>571</v>
      </c>
      <c r="C82" s="113" t="s">
        <v>692</v>
      </c>
      <c r="D82" s="105">
        <f t="shared" si="4"/>
        <v>0</v>
      </c>
      <c r="E82" s="114"/>
      <c r="F82" s="114"/>
      <c r="G82" s="115"/>
      <c r="H82" s="115"/>
      <c r="I82" s="127">
        <v>0</v>
      </c>
      <c r="J82" s="130"/>
      <c r="K82" s="130" t="s">
        <v>560</v>
      </c>
      <c r="L82" s="136" t="s">
        <v>308</v>
      </c>
      <c r="M82" s="103">
        <f t="shared" si="5"/>
        <v>10.45</v>
      </c>
      <c r="N82" s="111"/>
      <c r="O82" s="108">
        <v>10.45</v>
      </c>
      <c r="P82" s="135"/>
      <c r="Q82" s="115"/>
      <c r="R82" s="139"/>
    </row>
    <row r="83" spans="1:18" s="12" customFormat="1" ht="15" customHeight="1">
      <c r="A83" s="112"/>
      <c r="B83" s="112" t="s">
        <v>563</v>
      </c>
      <c r="C83" s="113" t="s">
        <v>87</v>
      </c>
      <c r="D83" s="105">
        <f t="shared" si="4"/>
        <v>0</v>
      </c>
      <c r="E83" s="114"/>
      <c r="F83" s="114"/>
      <c r="G83" s="115"/>
      <c r="H83" s="115"/>
      <c r="I83" s="127">
        <v>0</v>
      </c>
      <c r="J83" s="130"/>
      <c r="K83" s="130" t="s">
        <v>562</v>
      </c>
      <c r="L83" s="136" t="s">
        <v>668</v>
      </c>
      <c r="M83" s="103">
        <f t="shared" si="5"/>
        <v>0</v>
      </c>
      <c r="N83" s="111"/>
      <c r="O83" s="108"/>
      <c r="P83" s="135"/>
      <c r="Q83" s="115"/>
      <c r="R83" s="139"/>
    </row>
    <row r="84" spans="1:18" s="12" customFormat="1" ht="15" customHeight="1">
      <c r="A84" s="131"/>
      <c r="B84" s="131"/>
      <c r="C84" s="131"/>
      <c r="D84" s="105">
        <f t="shared" si="4"/>
        <v>0</v>
      </c>
      <c r="E84" s="140"/>
      <c r="F84" s="140"/>
      <c r="G84" s="131"/>
      <c r="H84" s="131"/>
      <c r="I84" s="141"/>
      <c r="J84" s="130"/>
      <c r="K84" s="130" t="s">
        <v>578</v>
      </c>
      <c r="L84" s="136" t="s">
        <v>590</v>
      </c>
      <c r="M84" s="103">
        <f t="shared" si="5"/>
        <v>0</v>
      </c>
      <c r="N84" s="111"/>
      <c r="O84" s="108"/>
      <c r="P84" s="135"/>
      <c r="Q84" s="115"/>
      <c r="R84" s="139"/>
    </row>
    <row r="85" spans="1:18" s="12" customFormat="1" ht="15" customHeight="1">
      <c r="A85" s="131"/>
      <c r="B85" s="131"/>
      <c r="C85" s="131"/>
      <c r="D85" s="105">
        <f t="shared" si="4"/>
        <v>0</v>
      </c>
      <c r="E85" s="140"/>
      <c r="F85" s="140"/>
      <c r="G85" s="131"/>
      <c r="H85" s="131"/>
      <c r="I85" s="141"/>
      <c r="J85" s="130"/>
      <c r="K85" s="130" t="s">
        <v>565</v>
      </c>
      <c r="L85" s="136" t="s">
        <v>595</v>
      </c>
      <c r="M85" s="103">
        <f t="shared" si="5"/>
        <v>0</v>
      </c>
      <c r="N85" s="111"/>
      <c r="O85" s="108"/>
      <c r="P85" s="135"/>
      <c r="Q85" s="115"/>
      <c r="R85" s="139"/>
    </row>
    <row r="86" spans="1:18" s="12" customFormat="1" ht="15" customHeight="1">
      <c r="A86" s="131"/>
      <c r="B86" s="131"/>
      <c r="C86" s="131"/>
      <c r="D86" s="105">
        <f t="shared" si="4"/>
        <v>0</v>
      </c>
      <c r="E86" s="140"/>
      <c r="F86" s="140"/>
      <c r="G86" s="131"/>
      <c r="H86" s="131"/>
      <c r="I86" s="141"/>
      <c r="J86" s="130"/>
      <c r="K86" s="130" t="s">
        <v>569</v>
      </c>
      <c r="L86" s="136" t="s">
        <v>672</v>
      </c>
      <c r="M86" s="103">
        <f t="shared" si="5"/>
        <v>0</v>
      </c>
      <c r="N86" s="111"/>
      <c r="O86" s="108"/>
      <c r="P86" s="135"/>
      <c r="Q86" s="115"/>
      <c r="R86" s="139"/>
    </row>
    <row r="87" spans="1:18" s="12" customFormat="1" ht="15" customHeight="1">
      <c r="A87" s="131"/>
      <c r="B87" s="131"/>
      <c r="C87" s="131"/>
      <c r="D87" s="105">
        <f t="shared" si="4"/>
        <v>0</v>
      </c>
      <c r="E87" s="140"/>
      <c r="F87" s="140"/>
      <c r="G87" s="131"/>
      <c r="H87" s="131"/>
      <c r="I87" s="141"/>
      <c r="J87" s="130"/>
      <c r="K87" s="130" t="s">
        <v>571</v>
      </c>
      <c r="L87" s="136" t="s">
        <v>674</v>
      </c>
      <c r="M87" s="103">
        <f t="shared" si="5"/>
        <v>0</v>
      </c>
      <c r="N87" s="111"/>
      <c r="O87" s="108"/>
      <c r="P87" s="135"/>
      <c r="Q87" s="115"/>
      <c r="R87" s="139"/>
    </row>
    <row r="88" spans="1:18" s="12" customFormat="1" ht="15" customHeight="1">
      <c r="A88" s="131"/>
      <c r="B88" s="131"/>
      <c r="C88" s="131"/>
      <c r="D88" s="105">
        <f t="shared" si="4"/>
        <v>0</v>
      </c>
      <c r="E88" s="140"/>
      <c r="F88" s="140"/>
      <c r="G88" s="131"/>
      <c r="H88" s="131"/>
      <c r="I88" s="141"/>
      <c r="J88" s="130"/>
      <c r="K88" s="130" t="s">
        <v>573</v>
      </c>
      <c r="L88" s="136" t="s">
        <v>693</v>
      </c>
      <c r="M88" s="103">
        <f t="shared" si="5"/>
        <v>0</v>
      </c>
      <c r="N88" s="111"/>
      <c r="O88" s="108"/>
      <c r="P88" s="135"/>
      <c r="Q88" s="115"/>
      <c r="R88" s="139"/>
    </row>
    <row r="89" spans="1:18" s="12" customFormat="1" ht="15" customHeight="1">
      <c r="A89" s="131"/>
      <c r="B89" s="131"/>
      <c r="C89" s="131"/>
      <c r="D89" s="105">
        <f t="shared" si="4"/>
        <v>0</v>
      </c>
      <c r="E89" s="140"/>
      <c r="F89" s="140"/>
      <c r="G89" s="131"/>
      <c r="H89" s="131"/>
      <c r="I89" s="141"/>
      <c r="J89" s="130"/>
      <c r="K89" s="130" t="s">
        <v>372</v>
      </c>
      <c r="L89" s="136" t="s">
        <v>694</v>
      </c>
      <c r="M89" s="103">
        <f t="shared" si="5"/>
        <v>0</v>
      </c>
      <c r="N89" s="111"/>
      <c r="O89" s="108"/>
      <c r="P89" s="135"/>
      <c r="Q89" s="115"/>
      <c r="R89" s="139"/>
    </row>
    <row r="90" spans="1:18" s="12" customFormat="1" ht="15" customHeight="1">
      <c r="A90" s="131"/>
      <c r="B90" s="131"/>
      <c r="C90" s="131"/>
      <c r="D90" s="105">
        <f t="shared" si="4"/>
        <v>0</v>
      </c>
      <c r="E90" s="140"/>
      <c r="F90" s="140"/>
      <c r="G90" s="131"/>
      <c r="H90" s="131"/>
      <c r="I90" s="141"/>
      <c r="J90" s="130"/>
      <c r="K90" s="130" t="s">
        <v>577</v>
      </c>
      <c r="L90" s="136" t="s">
        <v>695</v>
      </c>
      <c r="M90" s="103">
        <f t="shared" si="5"/>
        <v>0</v>
      </c>
      <c r="N90" s="111"/>
      <c r="O90" s="108"/>
      <c r="P90" s="135"/>
      <c r="Q90" s="115"/>
      <c r="R90" s="139"/>
    </row>
    <row r="91" spans="1:18" s="12" customFormat="1" ht="15" customHeight="1">
      <c r="A91" s="131"/>
      <c r="B91" s="131"/>
      <c r="C91" s="131"/>
      <c r="D91" s="105">
        <f t="shared" si="4"/>
        <v>0</v>
      </c>
      <c r="E91" s="140"/>
      <c r="F91" s="140"/>
      <c r="G91" s="131"/>
      <c r="H91" s="131"/>
      <c r="I91" s="141"/>
      <c r="J91" s="130"/>
      <c r="K91" s="130" t="s">
        <v>579</v>
      </c>
      <c r="L91" s="136" t="s">
        <v>696</v>
      </c>
      <c r="M91" s="103">
        <f t="shared" si="5"/>
        <v>0</v>
      </c>
      <c r="N91" s="111"/>
      <c r="O91" s="108"/>
      <c r="P91" s="135"/>
      <c r="Q91" s="115"/>
      <c r="R91" s="139"/>
    </row>
    <row r="92" spans="1:18" s="12" customFormat="1" ht="15" customHeight="1">
      <c r="A92" s="131"/>
      <c r="B92" s="131"/>
      <c r="C92" s="131"/>
      <c r="D92" s="105">
        <f t="shared" si="4"/>
        <v>0</v>
      </c>
      <c r="E92" s="140"/>
      <c r="F92" s="140"/>
      <c r="G92" s="131"/>
      <c r="H92" s="131"/>
      <c r="I92" s="141"/>
      <c r="J92" s="130"/>
      <c r="K92" s="130" t="s">
        <v>399</v>
      </c>
      <c r="L92" s="136" t="s">
        <v>592</v>
      </c>
      <c r="M92" s="103">
        <f t="shared" si="5"/>
        <v>0</v>
      </c>
      <c r="N92" s="111"/>
      <c r="O92" s="108"/>
      <c r="P92" s="135"/>
      <c r="Q92" s="115"/>
      <c r="R92" s="139"/>
    </row>
    <row r="93" spans="1:18" s="12" customFormat="1" ht="15" customHeight="1">
      <c r="A93" s="131"/>
      <c r="B93" s="131"/>
      <c r="C93" s="131"/>
      <c r="D93" s="105">
        <f t="shared" si="4"/>
        <v>0</v>
      </c>
      <c r="E93" s="140"/>
      <c r="F93" s="140"/>
      <c r="G93" s="131"/>
      <c r="H93" s="131"/>
      <c r="I93" s="141"/>
      <c r="J93" s="130"/>
      <c r="K93" s="130" t="s">
        <v>678</v>
      </c>
      <c r="L93" s="136" t="s">
        <v>679</v>
      </c>
      <c r="M93" s="103">
        <f t="shared" si="5"/>
        <v>0</v>
      </c>
      <c r="N93" s="111"/>
      <c r="O93" s="108"/>
      <c r="P93" s="135"/>
      <c r="Q93" s="115"/>
      <c r="R93" s="139"/>
    </row>
    <row r="94" spans="1:18" s="12" customFormat="1" ht="15" customHeight="1">
      <c r="A94" s="131"/>
      <c r="B94" s="131"/>
      <c r="C94" s="131"/>
      <c r="D94" s="105">
        <f t="shared" si="4"/>
        <v>0</v>
      </c>
      <c r="E94" s="140"/>
      <c r="F94" s="140"/>
      <c r="G94" s="131"/>
      <c r="H94" s="131"/>
      <c r="I94" s="141"/>
      <c r="J94" s="130"/>
      <c r="K94" s="130" t="s">
        <v>681</v>
      </c>
      <c r="L94" s="136" t="s">
        <v>682</v>
      </c>
      <c r="M94" s="103">
        <f t="shared" si="5"/>
        <v>0</v>
      </c>
      <c r="N94" s="111"/>
      <c r="O94" s="108"/>
      <c r="P94" s="135"/>
      <c r="Q94" s="115"/>
      <c r="R94" s="139"/>
    </row>
    <row r="95" spans="1:18" s="12" customFormat="1" ht="15" customHeight="1">
      <c r="A95" s="131"/>
      <c r="B95" s="131"/>
      <c r="C95" s="131"/>
      <c r="D95" s="105">
        <f t="shared" si="4"/>
        <v>0</v>
      </c>
      <c r="E95" s="140"/>
      <c r="F95" s="140"/>
      <c r="G95" s="131"/>
      <c r="H95" s="131"/>
      <c r="I95" s="141"/>
      <c r="J95" s="130"/>
      <c r="K95" s="130" t="s">
        <v>684</v>
      </c>
      <c r="L95" s="136" t="s">
        <v>685</v>
      </c>
      <c r="M95" s="103">
        <f t="shared" si="5"/>
        <v>0</v>
      </c>
      <c r="N95" s="111"/>
      <c r="O95" s="108"/>
      <c r="P95" s="135"/>
      <c r="Q95" s="115"/>
      <c r="R95" s="139"/>
    </row>
    <row r="96" spans="1:18" s="12" customFormat="1" ht="15" customHeight="1">
      <c r="A96" s="131"/>
      <c r="B96" s="131"/>
      <c r="C96" s="131"/>
      <c r="D96" s="105">
        <f t="shared" si="4"/>
        <v>0</v>
      </c>
      <c r="E96" s="140"/>
      <c r="F96" s="140"/>
      <c r="G96" s="131"/>
      <c r="H96" s="131"/>
      <c r="I96" s="141"/>
      <c r="J96" s="130"/>
      <c r="K96" s="130" t="s">
        <v>563</v>
      </c>
      <c r="L96" s="136" t="s">
        <v>597</v>
      </c>
      <c r="M96" s="103">
        <f t="shared" si="5"/>
        <v>0</v>
      </c>
      <c r="N96" s="111"/>
      <c r="O96" s="108"/>
      <c r="P96" s="135"/>
      <c r="Q96" s="115"/>
      <c r="R96" s="139"/>
    </row>
    <row r="97" spans="1:18" s="12" customFormat="1" ht="15" customHeight="1">
      <c r="A97" s="131"/>
      <c r="B97" s="131"/>
      <c r="C97" s="131"/>
      <c r="D97" s="105">
        <f t="shared" si="4"/>
        <v>0</v>
      </c>
      <c r="E97" s="140"/>
      <c r="F97" s="140"/>
      <c r="G97" s="131"/>
      <c r="H97" s="131"/>
      <c r="I97" s="141"/>
      <c r="J97" s="130" t="s">
        <v>697</v>
      </c>
      <c r="K97" s="130"/>
      <c r="L97" s="136" t="s">
        <v>698</v>
      </c>
      <c r="M97" s="103">
        <f t="shared" si="5"/>
        <v>0</v>
      </c>
      <c r="N97" s="111"/>
      <c r="O97" s="108"/>
      <c r="P97" s="135"/>
      <c r="Q97" s="115"/>
      <c r="R97" s="139"/>
    </row>
    <row r="98" spans="1:18" s="12" customFormat="1" ht="15" customHeight="1">
      <c r="A98" s="131"/>
      <c r="B98" s="131"/>
      <c r="C98" s="131"/>
      <c r="D98" s="105">
        <f t="shared" si="4"/>
        <v>0</v>
      </c>
      <c r="E98" s="140"/>
      <c r="F98" s="140"/>
      <c r="G98" s="131"/>
      <c r="H98" s="131"/>
      <c r="I98" s="141"/>
      <c r="J98" s="130"/>
      <c r="K98" s="130" t="s">
        <v>558</v>
      </c>
      <c r="L98" s="136" t="s">
        <v>699</v>
      </c>
      <c r="M98" s="103">
        <f t="shared" si="5"/>
        <v>0</v>
      </c>
      <c r="N98" s="111"/>
      <c r="O98" s="108"/>
      <c r="P98" s="135"/>
      <c r="Q98" s="115"/>
      <c r="R98" s="139"/>
    </row>
    <row r="99" spans="1:18" s="12" customFormat="1" ht="15" customHeight="1">
      <c r="A99" s="131"/>
      <c r="B99" s="131"/>
      <c r="C99" s="131"/>
      <c r="D99" s="105">
        <f t="shared" si="4"/>
        <v>0</v>
      </c>
      <c r="E99" s="140"/>
      <c r="F99" s="140"/>
      <c r="G99" s="131"/>
      <c r="H99" s="131"/>
      <c r="I99" s="141"/>
      <c r="J99" s="130"/>
      <c r="K99" s="130" t="s">
        <v>563</v>
      </c>
      <c r="L99" s="136" t="s">
        <v>628</v>
      </c>
      <c r="M99" s="103">
        <f t="shared" si="5"/>
        <v>0</v>
      </c>
      <c r="N99" s="111"/>
      <c r="O99" s="108"/>
      <c r="P99" s="135"/>
      <c r="Q99" s="115"/>
      <c r="R99" s="139"/>
    </row>
    <row r="100" spans="1:18" s="12" customFormat="1" ht="15" customHeight="1">
      <c r="A100" s="131"/>
      <c r="B100" s="131"/>
      <c r="C100" s="131"/>
      <c r="D100" s="105">
        <f t="shared" si="4"/>
        <v>0</v>
      </c>
      <c r="E100" s="140"/>
      <c r="F100" s="140"/>
      <c r="G100" s="131"/>
      <c r="H100" s="131"/>
      <c r="I100" s="141"/>
      <c r="J100" s="130" t="s">
        <v>700</v>
      </c>
      <c r="K100" s="130"/>
      <c r="L100" s="136" t="s">
        <v>621</v>
      </c>
      <c r="M100" s="103">
        <f t="shared" si="5"/>
        <v>0</v>
      </c>
      <c r="N100" s="111"/>
      <c r="O100" s="108"/>
      <c r="P100" s="135"/>
      <c r="Q100" s="115"/>
      <c r="R100" s="139"/>
    </row>
    <row r="101" spans="1:18" s="12" customFormat="1" ht="15" customHeight="1">
      <c r="A101" s="131"/>
      <c r="B101" s="131"/>
      <c r="C101" s="131"/>
      <c r="D101" s="105">
        <f t="shared" si="4"/>
        <v>0</v>
      </c>
      <c r="E101" s="140"/>
      <c r="F101" s="140"/>
      <c r="G101" s="131"/>
      <c r="H101" s="131"/>
      <c r="I101" s="141"/>
      <c r="J101" s="130"/>
      <c r="K101" s="130" t="s">
        <v>558</v>
      </c>
      <c r="L101" s="136" t="s">
        <v>699</v>
      </c>
      <c r="M101" s="103">
        <f t="shared" si="5"/>
        <v>0</v>
      </c>
      <c r="N101" s="111"/>
      <c r="O101" s="108"/>
      <c r="P101" s="135"/>
      <c r="Q101" s="115"/>
      <c r="R101" s="139"/>
    </row>
    <row r="102" spans="1:18" s="12" customFormat="1" ht="15" customHeight="1">
      <c r="A102" s="131"/>
      <c r="B102" s="131"/>
      <c r="C102" s="131"/>
      <c r="D102" s="105">
        <f t="shared" si="4"/>
        <v>0</v>
      </c>
      <c r="E102" s="140"/>
      <c r="F102" s="140"/>
      <c r="G102" s="131"/>
      <c r="H102" s="131"/>
      <c r="I102" s="141"/>
      <c r="J102" s="130"/>
      <c r="K102" s="130" t="s">
        <v>562</v>
      </c>
      <c r="L102" s="136" t="s">
        <v>701</v>
      </c>
      <c r="M102" s="103">
        <f t="shared" si="5"/>
        <v>0</v>
      </c>
      <c r="N102" s="111"/>
      <c r="O102" s="108"/>
      <c r="P102" s="135"/>
      <c r="Q102" s="115"/>
      <c r="R102" s="139"/>
    </row>
    <row r="103" spans="1:18" s="12" customFormat="1" ht="15" customHeight="1">
      <c r="A103" s="131"/>
      <c r="B103" s="131"/>
      <c r="C103" s="131"/>
      <c r="D103" s="105">
        <f t="shared" si="4"/>
        <v>0</v>
      </c>
      <c r="E103" s="140"/>
      <c r="F103" s="140"/>
      <c r="G103" s="131"/>
      <c r="H103" s="131"/>
      <c r="I103" s="141"/>
      <c r="J103" s="130"/>
      <c r="K103" s="130" t="s">
        <v>575</v>
      </c>
      <c r="L103" s="136" t="s">
        <v>623</v>
      </c>
      <c r="M103" s="103">
        <f t="shared" si="5"/>
        <v>0</v>
      </c>
      <c r="N103" s="111"/>
      <c r="O103" s="108"/>
      <c r="P103" s="135"/>
      <c r="Q103" s="115"/>
      <c r="R103" s="139"/>
    </row>
    <row r="104" spans="1:18" s="12" customFormat="1" ht="15" customHeight="1">
      <c r="A104" s="131"/>
      <c r="B104" s="131"/>
      <c r="C104" s="131"/>
      <c r="D104" s="105">
        <f t="shared" si="4"/>
        <v>0</v>
      </c>
      <c r="E104" s="140"/>
      <c r="F104" s="140"/>
      <c r="G104" s="131"/>
      <c r="H104" s="131"/>
      <c r="I104" s="141"/>
      <c r="J104" s="130"/>
      <c r="K104" s="130" t="s">
        <v>578</v>
      </c>
      <c r="L104" s="136" t="s">
        <v>625</v>
      </c>
      <c r="M104" s="103">
        <f t="shared" si="5"/>
        <v>0</v>
      </c>
      <c r="N104" s="111"/>
      <c r="O104" s="108"/>
      <c r="P104" s="135"/>
      <c r="Q104" s="115"/>
      <c r="R104" s="139"/>
    </row>
    <row r="105" spans="1:18" s="12" customFormat="1" ht="15" customHeight="1">
      <c r="A105" s="131"/>
      <c r="B105" s="131"/>
      <c r="C105" s="131"/>
      <c r="D105" s="105">
        <f t="shared" si="4"/>
        <v>0</v>
      </c>
      <c r="E105" s="140"/>
      <c r="F105" s="140"/>
      <c r="G105" s="131"/>
      <c r="H105" s="131"/>
      <c r="I105" s="141"/>
      <c r="J105" s="130"/>
      <c r="K105" s="130" t="s">
        <v>563</v>
      </c>
      <c r="L105" s="136" t="s">
        <v>628</v>
      </c>
      <c r="M105" s="103">
        <f t="shared" si="5"/>
        <v>0</v>
      </c>
      <c r="N105" s="111"/>
      <c r="O105" s="108"/>
      <c r="P105" s="135"/>
      <c r="Q105" s="115"/>
      <c r="R105" s="139"/>
    </row>
    <row r="106" spans="1:18" s="12" customFormat="1" ht="15" customHeight="1">
      <c r="A106" s="131"/>
      <c r="B106" s="131"/>
      <c r="C106" s="131"/>
      <c r="D106" s="105">
        <f t="shared" si="4"/>
        <v>0</v>
      </c>
      <c r="E106" s="140"/>
      <c r="F106" s="140"/>
      <c r="G106" s="131"/>
      <c r="H106" s="131"/>
      <c r="I106" s="141"/>
      <c r="J106" s="130" t="s">
        <v>702</v>
      </c>
      <c r="K106" s="130"/>
      <c r="L106" s="136" t="s">
        <v>647</v>
      </c>
      <c r="M106" s="103">
        <f t="shared" si="5"/>
        <v>0</v>
      </c>
      <c r="N106" s="111"/>
      <c r="O106" s="108"/>
      <c r="P106" s="135"/>
      <c r="Q106" s="115"/>
      <c r="R106" s="139"/>
    </row>
    <row r="107" spans="1:18" s="12" customFormat="1" ht="15" customHeight="1">
      <c r="A107" s="131"/>
      <c r="B107" s="131"/>
      <c r="C107" s="131"/>
      <c r="D107" s="105">
        <f t="shared" si="4"/>
        <v>0</v>
      </c>
      <c r="E107" s="140"/>
      <c r="F107" s="140"/>
      <c r="G107" s="131"/>
      <c r="H107" s="131"/>
      <c r="I107" s="141"/>
      <c r="J107" s="130"/>
      <c r="K107" s="130" t="s">
        <v>560</v>
      </c>
      <c r="L107" s="136" t="s">
        <v>649</v>
      </c>
      <c r="M107" s="103">
        <f t="shared" si="5"/>
        <v>0</v>
      </c>
      <c r="N107" s="111"/>
      <c r="O107" s="108"/>
      <c r="P107" s="135"/>
      <c r="Q107" s="115"/>
      <c r="R107" s="139"/>
    </row>
    <row r="108" spans="1:18" s="12" customFormat="1" ht="15" customHeight="1">
      <c r="A108" s="131"/>
      <c r="B108" s="131"/>
      <c r="C108" s="131"/>
      <c r="D108" s="105">
        <f t="shared" si="4"/>
        <v>0</v>
      </c>
      <c r="E108" s="140"/>
      <c r="F108" s="140"/>
      <c r="G108" s="131"/>
      <c r="H108" s="131"/>
      <c r="I108" s="141"/>
      <c r="J108" s="130"/>
      <c r="K108" s="130" t="s">
        <v>562</v>
      </c>
      <c r="L108" s="136" t="s">
        <v>650</v>
      </c>
      <c r="M108" s="103">
        <f t="shared" si="5"/>
        <v>0</v>
      </c>
      <c r="N108" s="111"/>
      <c r="O108" s="108"/>
      <c r="P108" s="135"/>
      <c r="Q108" s="115"/>
      <c r="R108" s="139"/>
    </row>
    <row r="109" spans="1:18" s="12" customFormat="1" ht="15" customHeight="1">
      <c r="A109" s="131"/>
      <c r="B109" s="131"/>
      <c r="C109" s="131"/>
      <c r="D109" s="105">
        <f t="shared" si="4"/>
        <v>0</v>
      </c>
      <c r="E109" s="140"/>
      <c r="F109" s="140"/>
      <c r="G109" s="131"/>
      <c r="H109" s="131"/>
      <c r="I109" s="141"/>
      <c r="J109" s="130" t="s">
        <v>703</v>
      </c>
      <c r="K109" s="130"/>
      <c r="L109" s="136" t="s">
        <v>87</v>
      </c>
      <c r="M109" s="103">
        <f t="shared" si="5"/>
        <v>0</v>
      </c>
      <c r="N109" s="111"/>
      <c r="O109" s="108"/>
      <c r="P109" s="135"/>
      <c r="Q109" s="115"/>
      <c r="R109" s="139"/>
    </row>
    <row r="110" spans="1:18" s="12" customFormat="1" ht="15" customHeight="1">
      <c r="A110" s="131"/>
      <c r="B110" s="131"/>
      <c r="C110" s="131"/>
      <c r="D110" s="105">
        <f t="shared" si="4"/>
        <v>0</v>
      </c>
      <c r="E110" s="140"/>
      <c r="F110" s="140"/>
      <c r="G110" s="131"/>
      <c r="H110" s="131"/>
      <c r="I110" s="141"/>
      <c r="J110" s="130"/>
      <c r="K110" s="130" t="s">
        <v>565</v>
      </c>
      <c r="L110" s="136" t="s">
        <v>688</v>
      </c>
      <c r="M110" s="103">
        <f t="shared" si="5"/>
        <v>0</v>
      </c>
      <c r="N110" s="111"/>
      <c r="O110" s="108"/>
      <c r="P110" s="135"/>
      <c r="Q110" s="115"/>
      <c r="R110" s="139"/>
    </row>
    <row r="111" spans="1:18" s="12" customFormat="1" ht="15" customHeight="1">
      <c r="A111" s="131"/>
      <c r="B111" s="131"/>
      <c r="C111" s="131"/>
      <c r="D111" s="105">
        <f t="shared" si="4"/>
        <v>0</v>
      </c>
      <c r="E111" s="140"/>
      <c r="F111" s="140"/>
      <c r="G111" s="131"/>
      <c r="H111" s="131"/>
      <c r="I111" s="141"/>
      <c r="J111" s="130"/>
      <c r="K111" s="130" t="s">
        <v>569</v>
      </c>
      <c r="L111" s="136" t="s">
        <v>691</v>
      </c>
      <c r="M111" s="103">
        <f t="shared" si="5"/>
        <v>0</v>
      </c>
      <c r="N111" s="111"/>
      <c r="O111" s="108"/>
      <c r="P111" s="135"/>
      <c r="Q111" s="115"/>
      <c r="R111" s="139"/>
    </row>
    <row r="112" spans="1:18" s="12" customFormat="1" ht="15" customHeight="1">
      <c r="A112" s="131"/>
      <c r="B112" s="131"/>
      <c r="C112" s="131"/>
      <c r="D112" s="105">
        <f t="shared" si="4"/>
        <v>0</v>
      </c>
      <c r="E112" s="140"/>
      <c r="F112" s="140"/>
      <c r="G112" s="131"/>
      <c r="H112" s="131"/>
      <c r="I112" s="141"/>
      <c r="J112" s="130"/>
      <c r="K112" s="130" t="s">
        <v>571</v>
      </c>
      <c r="L112" s="136" t="s">
        <v>692</v>
      </c>
      <c r="M112" s="103">
        <f t="shared" si="5"/>
        <v>0</v>
      </c>
      <c r="N112" s="111"/>
      <c r="O112" s="108"/>
      <c r="P112" s="135"/>
      <c r="Q112" s="115"/>
      <c r="R112" s="139"/>
    </row>
    <row r="113" spans="1:18" s="12" customFormat="1" ht="15" customHeight="1">
      <c r="A113" s="131"/>
      <c r="B113" s="131"/>
      <c r="C113" s="131"/>
      <c r="D113" s="105">
        <f t="shared" si="4"/>
        <v>0</v>
      </c>
      <c r="E113" s="140"/>
      <c r="F113" s="140"/>
      <c r="G113" s="131"/>
      <c r="H113" s="131"/>
      <c r="I113" s="141"/>
      <c r="J113" s="130"/>
      <c r="K113" s="130" t="s">
        <v>563</v>
      </c>
      <c r="L113" s="136" t="s">
        <v>87</v>
      </c>
      <c r="M113" s="103">
        <f t="shared" si="5"/>
        <v>0</v>
      </c>
      <c r="N113" s="111"/>
      <c r="O113" s="108"/>
      <c r="P113" s="135"/>
      <c r="Q113" s="115"/>
      <c r="R113" s="139"/>
    </row>
    <row r="114" spans="1:18" s="12" customFormat="1" ht="15" customHeight="1">
      <c r="A114" s="131"/>
      <c r="B114" s="131"/>
      <c r="C114" s="131" t="s">
        <v>704</v>
      </c>
      <c r="D114" s="103">
        <f aca="true" t="shared" si="6" ref="D114:I114">SUM(D7+D12+D23+D31+D38+D42+D45+D49+D52+D58+D61+D66+D69+D76+D79)</f>
        <v>1141.43</v>
      </c>
      <c r="E114" s="103">
        <f t="shared" si="6"/>
        <v>797.78</v>
      </c>
      <c r="F114" s="103">
        <f t="shared" si="6"/>
        <v>343.65</v>
      </c>
      <c r="G114" s="106">
        <f t="shared" si="6"/>
        <v>0</v>
      </c>
      <c r="H114" s="106">
        <f t="shared" si="6"/>
        <v>0</v>
      </c>
      <c r="I114" s="106">
        <f t="shared" si="6"/>
        <v>0</v>
      </c>
      <c r="J114" s="130" t="s">
        <v>705</v>
      </c>
      <c r="K114" s="142"/>
      <c r="L114" s="143"/>
      <c r="M114" s="103">
        <f aca="true" t="shared" si="7" ref="M114:O114">SUM(M7+M21+M49+M61+M67+M80+M97+M100+M106+M109)</f>
        <v>1141.4299999999998</v>
      </c>
      <c r="N114" s="103">
        <f t="shared" si="7"/>
        <v>797.7799999999999</v>
      </c>
      <c r="O114" s="103">
        <f t="shared" si="7"/>
        <v>343.65</v>
      </c>
      <c r="P114" s="135"/>
      <c r="Q114" s="127"/>
      <c r="R114" s="139"/>
    </row>
    <row r="115" spans="1:18" s="12" customFormat="1" ht="0" customHeight="1" hidden="1">
      <c r="A115" s="91"/>
      <c r="B115" s="91"/>
      <c r="C115" s="92"/>
      <c r="D115" s="92"/>
      <c r="E115" s="92"/>
      <c r="F115" s="92"/>
      <c r="G115" s="92"/>
      <c r="H115" s="92"/>
      <c r="I115" s="92"/>
      <c r="J115" s="91"/>
      <c r="K115" s="91"/>
      <c r="L115" s="92"/>
      <c r="M115" s="92"/>
      <c r="N115" s="92"/>
      <c r="O115" s="92"/>
      <c r="P115" s="92"/>
      <c r="Q115" s="92"/>
      <c r="R115" s="92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13888888888889" right="0.7513888888888889" top="0.2125" bottom="0.2125" header="0.5" footer="0.5"/>
  <pageSetup horizontalDpi="600" verticalDpi="600" orientation="landscape" paperSize="9"/>
  <ignoredErrors>
    <ignoredError sqref="D57:I114 F56:I56 D56 D54:I55 F53:I53 D53 G52:I52 D52 D29:I51 G28:I28 D28:E28 D23:I27 F22:I22 D22 G21:I21 D21:E21 D20:I20 F19:I19 D19 D18 F18:I18 G17:I17 D17 D14:I16 G13:I13 D13 D11:I12 F10:I10 D10 F9:I9 D9 F8:I8 D8 D7:I7 M7:O114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G13" sqref="G13"/>
    </sheetView>
  </sheetViews>
  <sheetFormatPr defaultColWidth="10.28125" defaultRowHeight="12.75"/>
  <cols>
    <col min="1" max="1" width="47.57421875" style="56" bestFit="1" customWidth="1"/>
    <col min="2" max="2" width="17.8515625" style="56" customWidth="1"/>
    <col min="3" max="3" width="20.00390625" style="56" customWidth="1"/>
    <col min="4" max="4" width="26.00390625" style="56" customWidth="1"/>
    <col min="5" max="16384" width="10.28125" style="56" customWidth="1"/>
  </cols>
  <sheetData>
    <row r="1" s="53" customFormat="1" ht="15" customHeight="1">
      <c r="D1" s="3" t="s">
        <v>706</v>
      </c>
    </row>
    <row r="2" spans="1:4" s="54" customFormat="1" ht="39" customHeight="1">
      <c r="A2" s="57" t="s">
        <v>707</v>
      </c>
      <c r="B2" s="57"/>
      <c r="C2" s="57"/>
      <c r="D2" s="57"/>
    </row>
    <row r="3" spans="1:4" s="53" customFormat="1" ht="19.5" customHeight="1">
      <c r="A3" s="58" t="s">
        <v>2</v>
      </c>
      <c r="B3" s="71"/>
      <c r="C3" s="71"/>
      <c r="D3" s="72" t="s">
        <v>152</v>
      </c>
    </row>
    <row r="4" spans="1:4" s="55" customFormat="1" ht="33" customHeight="1">
      <c r="A4" s="73" t="s">
        <v>708</v>
      </c>
      <c r="B4" s="74" t="s">
        <v>709</v>
      </c>
      <c r="C4" s="75" t="s">
        <v>7</v>
      </c>
      <c r="D4" s="74" t="s">
        <v>710</v>
      </c>
    </row>
    <row r="5" spans="1:4" s="55" customFormat="1" ht="19.5" customHeight="1">
      <c r="A5" s="76" t="s">
        <v>711</v>
      </c>
      <c r="B5" s="77"/>
      <c r="C5" s="77"/>
      <c r="D5" s="78"/>
    </row>
    <row r="6" spans="1:4" s="55" customFormat="1" ht="19.5" customHeight="1">
      <c r="A6" s="79" t="s">
        <v>712</v>
      </c>
      <c r="B6" s="77"/>
      <c r="C6" s="77"/>
      <c r="D6" s="80"/>
    </row>
    <row r="7" spans="1:4" s="55" customFormat="1" ht="19.5" customHeight="1">
      <c r="A7" s="79" t="s">
        <v>713</v>
      </c>
      <c r="B7" s="77"/>
      <c r="C7" s="77"/>
      <c r="D7" s="80"/>
    </row>
    <row r="8" spans="1:4" s="55" customFormat="1" ht="19.5" customHeight="1">
      <c r="A8" s="79" t="s">
        <v>714</v>
      </c>
      <c r="B8" s="77"/>
      <c r="C8" s="77"/>
      <c r="D8" s="80"/>
    </row>
    <row r="9" spans="1:4" s="55" customFormat="1" ht="19.5" customHeight="1">
      <c r="A9" s="79" t="s">
        <v>715</v>
      </c>
      <c r="B9" s="77"/>
      <c r="C9" s="81"/>
      <c r="D9" s="80"/>
    </row>
    <row r="10" spans="1:4" s="55" customFormat="1" ht="19.5" customHeight="1">
      <c r="A10" s="79" t="s">
        <v>716</v>
      </c>
      <c r="B10" s="77"/>
      <c r="C10" s="77"/>
      <c r="D10" s="80"/>
    </row>
    <row r="11" spans="1:4" s="55" customFormat="1" ht="19.5" customHeight="1">
      <c r="A11" s="79" t="s">
        <v>717</v>
      </c>
      <c r="B11" s="77"/>
      <c r="C11" s="77"/>
      <c r="D11" s="80"/>
    </row>
    <row r="12" spans="1:4" s="55" customFormat="1" ht="19.5" customHeight="1">
      <c r="A12" s="79" t="s">
        <v>718</v>
      </c>
      <c r="B12" s="77"/>
      <c r="C12" s="77"/>
      <c r="D12" s="80"/>
    </row>
    <row r="13" spans="1:4" s="55" customFormat="1" ht="19.5" customHeight="1">
      <c r="A13" s="79" t="s">
        <v>719</v>
      </c>
      <c r="B13" s="77"/>
      <c r="C13" s="77"/>
      <c r="D13" s="80"/>
    </row>
    <row r="14" spans="1:4" s="55" customFormat="1" ht="19.5" customHeight="1">
      <c r="A14" s="79" t="s">
        <v>720</v>
      </c>
      <c r="B14" s="77"/>
      <c r="C14" s="77"/>
      <c r="D14" s="80"/>
    </row>
    <row r="15" spans="1:4" s="55" customFormat="1" ht="19.5" customHeight="1">
      <c r="A15" s="79" t="s">
        <v>721</v>
      </c>
      <c r="B15" s="77"/>
      <c r="C15" s="81"/>
      <c r="D15" s="80"/>
    </row>
    <row r="16" spans="1:4" s="55" customFormat="1" ht="19.5" customHeight="1">
      <c r="A16" s="79" t="s">
        <v>722</v>
      </c>
      <c r="B16" s="77"/>
      <c r="C16" s="77"/>
      <c r="D16" s="80"/>
    </row>
    <row r="17" spans="1:4" s="55" customFormat="1" ht="19.5" customHeight="1">
      <c r="A17" s="79" t="s">
        <v>723</v>
      </c>
      <c r="B17" s="77"/>
      <c r="C17" s="77"/>
      <c r="D17" s="80"/>
    </row>
    <row r="18" spans="1:4" s="55" customFormat="1" ht="19.5" customHeight="1">
      <c r="A18" s="79" t="s">
        <v>724</v>
      </c>
      <c r="B18" s="77"/>
      <c r="C18" s="81"/>
      <c r="D18" s="80"/>
    </row>
    <row r="19" spans="1:4" s="55" customFormat="1" ht="19.5" customHeight="1">
      <c r="A19" s="79" t="s">
        <v>725</v>
      </c>
      <c r="B19" s="77"/>
      <c r="C19" s="77"/>
      <c r="D19" s="80"/>
    </row>
    <row r="20" spans="1:4" s="55" customFormat="1" ht="19.5" customHeight="1">
      <c r="A20" s="79" t="s">
        <v>726</v>
      </c>
      <c r="B20" s="77"/>
      <c r="C20" s="81"/>
      <c r="D20" s="80"/>
    </row>
    <row r="21" spans="1:4" s="55" customFormat="1" ht="19.5" customHeight="1">
      <c r="A21" s="79" t="s">
        <v>727</v>
      </c>
      <c r="B21" s="77"/>
      <c r="C21" s="81"/>
      <c r="D21" s="80"/>
    </row>
    <row r="22" spans="1:4" s="55" customFormat="1" ht="19.5" customHeight="1">
      <c r="A22" s="79" t="s">
        <v>728</v>
      </c>
      <c r="B22" s="77"/>
      <c r="C22" s="81"/>
      <c r="D22" s="80"/>
    </row>
    <row r="23" spans="1:4" s="55" customFormat="1" ht="19.5" customHeight="1">
      <c r="A23" s="79" t="s">
        <v>729</v>
      </c>
      <c r="B23" s="77"/>
      <c r="C23" s="81"/>
      <c r="D23" s="80"/>
    </row>
    <row r="24" spans="1:4" s="55" customFormat="1" ht="19.5" customHeight="1">
      <c r="A24" s="79" t="s">
        <v>730</v>
      </c>
      <c r="B24" s="77"/>
      <c r="C24" s="77"/>
      <c r="D24" s="80"/>
    </row>
    <row r="25" spans="1:4" s="55" customFormat="1" ht="19.5" customHeight="1">
      <c r="A25" s="79" t="s">
        <v>731</v>
      </c>
      <c r="B25" s="77"/>
      <c r="C25" s="77"/>
      <c r="D25" s="80"/>
    </row>
    <row r="26" spans="1:4" s="55" customFormat="1" ht="19.5" customHeight="1">
      <c r="A26" s="79" t="s">
        <v>732</v>
      </c>
      <c r="B26" s="77"/>
      <c r="C26" s="77"/>
      <c r="D26" s="80"/>
    </row>
    <row r="27" spans="1:4" s="55" customFormat="1" ht="19.5" customHeight="1">
      <c r="A27" s="79" t="s">
        <v>733</v>
      </c>
      <c r="B27" s="77"/>
      <c r="C27" s="81"/>
      <c r="D27" s="80"/>
    </row>
    <row r="28" spans="1:4" s="55" customFormat="1" ht="19.5" customHeight="1">
      <c r="A28" s="79" t="s">
        <v>734</v>
      </c>
      <c r="B28" s="77"/>
      <c r="C28" s="77"/>
      <c r="D28" s="80"/>
    </row>
    <row r="29" spans="1:4" s="55" customFormat="1" ht="19.5" customHeight="1">
      <c r="A29" s="82" t="s">
        <v>735</v>
      </c>
      <c r="B29" s="77"/>
      <c r="C29" s="81"/>
      <c r="D29" s="80"/>
    </row>
    <row r="30" spans="1:4" s="55" customFormat="1" ht="19.5" customHeight="1">
      <c r="A30" s="79" t="s">
        <v>736</v>
      </c>
      <c r="B30" s="77"/>
      <c r="C30" s="81"/>
      <c r="D30" s="80"/>
    </row>
    <row r="31" spans="1:4" s="55" customFormat="1" ht="19.5" customHeight="1">
      <c r="A31" s="79" t="s">
        <v>737</v>
      </c>
      <c r="B31" s="77"/>
      <c r="C31" s="81"/>
      <c r="D31" s="80"/>
    </row>
    <row r="32" spans="1:4" s="55" customFormat="1" ht="19.5" customHeight="1">
      <c r="A32" s="79" t="s">
        <v>738</v>
      </c>
      <c r="B32" s="77"/>
      <c r="C32" s="77"/>
      <c r="D32" s="80"/>
    </row>
    <row r="33" spans="1:4" s="55" customFormat="1" ht="19.5" customHeight="1">
      <c r="A33" s="79" t="s">
        <v>739</v>
      </c>
      <c r="B33" s="77"/>
      <c r="C33" s="81"/>
      <c r="D33" s="80"/>
    </row>
    <row r="34" spans="1:4" s="55" customFormat="1" ht="19.5" customHeight="1">
      <c r="A34" s="79" t="s">
        <v>740</v>
      </c>
      <c r="B34" s="77"/>
      <c r="C34" s="81"/>
      <c r="D34" s="80"/>
    </row>
    <row r="35" spans="1:4" s="55" customFormat="1" ht="19.5" customHeight="1">
      <c r="A35" s="79" t="s">
        <v>741</v>
      </c>
      <c r="B35" s="77"/>
      <c r="C35" s="81"/>
      <c r="D35" s="80"/>
    </row>
    <row r="36" spans="1:4" s="55" customFormat="1" ht="19.5" customHeight="1">
      <c r="A36" s="79" t="s">
        <v>742</v>
      </c>
      <c r="B36" s="77"/>
      <c r="C36" s="81"/>
      <c r="D36" s="80"/>
    </row>
    <row r="37" spans="1:4" s="55" customFormat="1" ht="19.5" customHeight="1">
      <c r="A37" s="79" t="s">
        <v>743</v>
      </c>
      <c r="B37" s="77"/>
      <c r="C37" s="81"/>
      <c r="D37" s="80"/>
    </row>
    <row r="38" spans="1:4" s="55" customFormat="1" ht="19.5" customHeight="1">
      <c r="A38" s="79" t="s">
        <v>744</v>
      </c>
      <c r="B38" s="77"/>
      <c r="C38" s="77"/>
      <c r="D38" s="80"/>
    </row>
    <row r="39" spans="1:4" s="55" customFormat="1" ht="19.5" customHeight="1">
      <c r="A39" s="79" t="s">
        <v>745</v>
      </c>
      <c r="B39" s="77"/>
      <c r="C39" s="77"/>
      <c r="D39" s="80"/>
    </row>
    <row r="40" spans="1:4" s="55" customFormat="1" ht="19.5" customHeight="1">
      <c r="A40" s="79" t="s">
        <v>746</v>
      </c>
      <c r="B40" s="77"/>
      <c r="C40" s="77"/>
      <c r="D40" s="80"/>
    </row>
    <row r="41" spans="1:4" s="55" customFormat="1" ht="19.5" customHeight="1">
      <c r="A41" s="79" t="s">
        <v>747</v>
      </c>
      <c r="B41" s="77"/>
      <c r="C41" s="77"/>
      <c r="D41" s="80"/>
    </row>
    <row r="42" spans="1:4" s="55" customFormat="1" ht="19.5" customHeight="1">
      <c r="A42" s="79" t="s">
        <v>748</v>
      </c>
      <c r="B42" s="83"/>
      <c r="C42" s="77"/>
      <c r="D42" s="80"/>
    </row>
    <row r="43" spans="1:4" s="55" customFormat="1" ht="19.5" customHeight="1">
      <c r="A43" s="79" t="s">
        <v>749</v>
      </c>
      <c r="B43" s="84"/>
      <c r="C43" s="77"/>
      <c r="D43" s="80"/>
    </row>
    <row r="44" spans="1:4" s="55" customFormat="1" ht="19.5" customHeight="1">
      <c r="A44" s="79" t="s">
        <v>750</v>
      </c>
      <c r="B44" s="77"/>
      <c r="C44" s="81"/>
      <c r="D44" s="80"/>
    </row>
    <row r="45" spans="1:4" s="55" customFormat="1" ht="19.5" customHeight="1">
      <c r="A45" s="79" t="s">
        <v>751</v>
      </c>
      <c r="B45" s="85"/>
      <c r="C45" s="81"/>
      <c r="D45" s="80"/>
    </row>
    <row r="46" spans="1:4" s="55" customFormat="1" ht="19.5" customHeight="1">
      <c r="A46" s="79" t="s">
        <v>752</v>
      </c>
      <c r="B46" s="83"/>
      <c r="C46" s="77"/>
      <c r="D46" s="80"/>
    </row>
    <row r="47" spans="1:4" s="55" customFormat="1" ht="19.5" customHeight="1">
      <c r="A47" s="79" t="s">
        <v>753</v>
      </c>
      <c r="B47" s="83"/>
      <c r="C47" s="77"/>
      <c r="D47" s="80"/>
    </row>
    <row r="48" spans="1:4" s="55" customFormat="1" ht="19.5" customHeight="1">
      <c r="A48" s="79" t="s">
        <v>754</v>
      </c>
      <c r="B48" s="77"/>
      <c r="C48" s="81"/>
      <c r="D48" s="80"/>
    </row>
    <row r="49" spans="1:4" s="55" customFormat="1" ht="19.5" customHeight="1">
      <c r="A49" s="79" t="s">
        <v>755</v>
      </c>
      <c r="B49" s="83"/>
      <c r="C49" s="77"/>
      <c r="D49" s="80"/>
    </row>
    <row r="50" spans="1:4" s="55" customFormat="1" ht="19.5" customHeight="1">
      <c r="A50" s="79" t="s">
        <v>756</v>
      </c>
      <c r="B50" s="77"/>
      <c r="C50" s="77"/>
      <c r="D50" s="80"/>
    </row>
    <row r="51" spans="1:4" s="55" customFormat="1" ht="19.5" customHeight="1">
      <c r="A51" s="86" t="s">
        <v>757</v>
      </c>
      <c r="B51" s="77"/>
      <c r="C51" s="77"/>
      <c r="D51" s="80"/>
    </row>
    <row r="52" spans="1:4" s="55" customFormat="1" ht="19.5" customHeight="1">
      <c r="A52" s="79" t="s">
        <v>758</v>
      </c>
      <c r="B52" s="77"/>
      <c r="C52" s="77"/>
      <c r="D52" s="80"/>
    </row>
    <row r="53" spans="1:4" s="55" customFormat="1" ht="19.5" customHeight="1">
      <c r="A53" s="87" t="s">
        <v>49</v>
      </c>
      <c r="B53" s="77"/>
      <c r="C53" s="77"/>
      <c r="D53" s="80"/>
    </row>
    <row r="54" spans="1:4" s="55" customFormat="1" ht="19.5" customHeight="1">
      <c r="A54" s="88" t="s">
        <v>71</v>
      </c>
      <c r="B54" s="81"/>
      <c r="C54" s="77"/>
      <c r="D54" s="80"/>
    </row>
    <row r="55" spans="1:4" s="55" customFormat="1" ht="19.5" customHeight="1">
      <c r="A55" s="88" t="s">
        <v>759</v>
      </c>
      <c r="B55" s="81"/>
      <c r="C55" s="81"/>
      <c r="D55" s="80"/>
    </row>
    <row r="56" spans="1:4" s="55" customFormat="1" ht="19.5" customHeight="1">
      <c r="A56" s="88" t="s">
        <v>760</v>
      </c>
      <c r="B56" s="77"/>
      <c r="C56" s="77"/>
      <c r="D56" s="80"/>
    </row>
    <row r="57" spans="1:4" s="55" customFormat="1" ht="19.5" customHeight="1">
      <c r="A57" s="87" t="s">
        <v>138</v>
      </c>
      <c r="B57" s="77"/>
      <c r="C57" s="77"/>
      <c r="D57" s="80"/>
    </row>
    <row r="58" s="55" customFormat="1" ht="19.5" customHeight="1">
      <c r="A58" s="70" t="s">
        <v>454</v>
      </c>
    </row>
    <row r="59" s="55" customFormat="1" ht="19.5" customHeight="1"/>
    <row r="60" s="55" customFormat="1" ht="19.5" customHeight="1"/>
    <row r="61" s="55" customFormat="1" ht="19.5" customHeight="1"/>
    <row r="62" s="55" customFormat="1" ht="19.5" customHeight="1"/>
    <row r="63" s="55" customFormat="1" ht="19.5" customHeight="1"/>
    <row r="64" s="55" customFormat="1" ht="19.5" customHeight="1"/>
    <row r="65" s="55" customFormat="1" ht="19.5" customHeight="1"/>
    <row r="66" s="55" customFormat="1" ht="19.5" customHeight="1"/>
    <row r="67" s="55" customFormat="1" ht="19.5" customHeight="1"/>
    <row r="68" s="55" customFormat="1" ht="19.5" customHeight="1"/>
    <row r="69" s="55" customFormat="1" ht="19.5" customHeight="1"/>
    <row r="70" s="55" customFormat="1" ht="19.5" customHeight="1"/>
    <row r="71" s="55" customFormat="1" ht="19.5" customHeight="1"/>
    <row r="72" s="55" customFormat="1" ht="19.5" customHeight="1"/>
    <row r="73" s="55" customFormat="1" ht="19.5" customHeight="1"/>
    <row r="74" s="55" customFormat="1" ht="19.5" customHeight="1"/>
    <row r="75" s="55" customFormat="1" ht="19.5" customHeight="1"/>
    <row r="76" s="55" customFormat="1" ht="19.5" customHeight="1"/>
    <row r="77" s="55" customFormat="1" ht="19.5" customHeight="1"/>
    <row r="78" s="55" customFormat="1" ht="19.5" customHeight="1"/>
    <row r="79" s="55" customFormat="1" ht="19.5" customHeight="1"/>
    <row r="80" s="55" customFormat="1" ht="19.5" customHeight="1"/>
    <row r="81" s="55" customFormat="1" ht="19.5" customHeight="1"/>
    <row r="82" s="55" customFormat="1" ht="19.5" customHeight="1"/>
    <row r="83" s="55" customFormat="1" ht="19.5" customHeight="1"/>
    <row r="84" s="55" customFormat="1" ht="19.5" customHeight="1"/>
    <row r="85" s="55" customFormat="1" ht="19.5" customHeight="1"/>
    <row r="86" s="55" customFormat="1" ht="19.5" customHeight="1"/>
    <row r="87" s="55" customFormat="1" ht="19.5" customHeight="1"/>
    <row r="88" s="55" customFormat="1" ht="19.5" customHeight="1"/>
    <row r="89" s="55" customFormat="1" ht="19.5" customHeight="1"/>
    <row r="90" s="55" customFormat="1" ht="19.5" customHeight="1"/>
    <row r="91" s="55" customFormat="1" ht="19.5" customHeight="1"/>
    <row r="92" s="55" customFormat="1" ht="19.5" customHeight="1"/>
    <row r="93" s="55" customFormat="1" ht="19.5" customHeight="1"/>
    <row r="94" s="55" customFormat="1" ht="19.5" customHeight="1"/>
    <row r="95" s="55" customFormat="1" ht="19.5" customHeight="1"/>
    <row r="96" s="55" customFormat="1" ht="19.5" customHeight="1"/>
    <row r="97" s="55" customFormat="1" ht="19.5" customHeight="1"/>
    <row r="98" s="55" customFormat="1" ht="19.5" customHeight="1"/>
    <row r="99" s="55" customFormat="1" ht="19.5" customHeight="1"/>
    <row r="100" s="55" customFormat="1" ht="19.5" customHeight="1"/>
    <row r="101" s="55" customFormat="1" ht="19.5" customHeight="1"/>
    <row r="102" s="55" customFormat="1" ht="19.5" customHeight="1"/>
    <row r="103" s="55" customFormat="1" ht="19.5" customHeight="1"/>
    <row r="104" s="55" customFormat="1" ht="19.5" customHeight="1"/>
    <row r="105" s="55" customFormat="1" ht="19.5" customHeight="1"/>
    <row r="106" s="55" customFormat="1" ht="19.5" customHeight="1"/>
    <row r="107" s="55" customFormat="1" ht="19.5" customHeight="1"/>
    <row r="108" s="55" customFormat="1" ht="19.5" customHeight="1"/>
    <row r="109" s="55" customFormat="1" ht="19.5" customHeight="1"/>
    <row r="110" s="55" customFormat="1" ht="19.5" customHeight="1"/>
    <row r="111" s="55" customFormat="1" ht="19.5" customHeight="1"/>
    <row r="112" s="55" customFormat="1" ht="19.5" customHeight="1"/>
    <row r="113" s="55" customFormat="1" ht="19.5" customHeight="1"/>
    <row r="114" s="55" customFormat="1" ht="19.5" customHeight="1"/>
    <row r="115" s="55" customFormat="1" ht="19.5" customHeight="1"/>
    <row r="116" s="55" customFormat="1" ht="19.5" customHeight="1"/>
    <row r="117" s="55" customFormat="1" ht="19.5" customHeight="1"/>
    <row r="118" s="55" customFormat="1" ht="19.5" customHeight="1"/>
    <row r="119" s="55" customFormat="1" ht="19.5" customHeight="1"/>
    <row r="120" s="55" customFormat="1" ht="19.5" customHeight="1"/>
    <row r="121" s="55" customFormat="1" ht="19.5" customHeight="1"/>
    <row r="122" s="55" customFormat="1" ht="19.5" customHeight="1"/>
    <row r="123" s="56" customFormat="1" ht="19.5" customHeight="1"/>
    <row r="124" s="56" customFormat="1" ht="19.5" customHeight="1"/>
    <row r="125" s="56" customFormat="1" ht="19.5" customHeight="1"/>
    <row r="126" s="56" customFormat="1" ht="19.5" customHeight="1"/>
    <row r="127" s="56" customFormat="1" ht="19.5" customHeight="1"/>
    <row r="128" s="56" customFormat="1" ht="19.5" customHeight="1"/>
    <row r="129" s="56" customFormat="1" ht="19.5" customHeight="1"/>
    <row r="130" s="56" customFormat="1" ht="19.5" customHeight="1"/>
    <row r="131" s="56" customFormat="1" ht="19.5" customHeight="1"/>
    <row r="132" s="56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13888888888889" right="0.7513888888888889" top="0.2125" bottom="0.2125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F15" sqref="F15"/>
    </sheetView>
  </sheetViews>
  <sheetFormatPr defaultColWidth="10.28125" defaultRowHeight="12.75"/>
  <cols>
    <col min="1" max="1" width="55.8515625" style="56" customWidth="1"/>
    <col min="2" max="3" width="20.140625" style="56" customWidth="1"/>
    <col min="4" max="4" width="33.57421875" style="56" customWidth="1"/>
    <col min="5" max="16384" width="10.28125" style="56" customWidth="1"/>
  </cols>
  <sheetData>
    <row r="1" s="53" customFormat="1" ht="15" customHeight="1">
      <c r="D1" s="3" t="s">
        <v>761</v>
      </c>
    </row>
    <row r="2" spans="1:4" s="54" customFormat="1" ht="39" customHeight="1">
      <c r="A2" s="57" t="s">
        <v>762</v>
      </c>
      <c r="B2" s="57"/>
      <c r="C2" s="57"/>
      <c r="D2" s="57"/>
    </row>
    <row r="3" spans="1:4" s="53" customFormat="1" ht="19.5" customHeight="1">
      <c r="A3" s="58" t="s">
        <v>2</v>
      </c>
      <c r="B3" s="59"/>
      <c r="C3" s="59"/>
      <c r="D3" s="60" t="s">
        <v>152</v>
      </c>
    </row>
    <row r="4" spans="1:4" s="55" customFormat="1" ht="19.5" customHeight="1">
      <c r="A4" s="61" t="s">
        <v>534</v>
      </c>
      <c r="B4" s="62" t="s">
        <v>709</v>
      </c>
      <c r="C4" s="63" t="s">
        <v>7</v>
      </c>
      <c r="D4" s="62" t="s">
        <v>710</v>
      </c>
    </row>
    <row r="5" spans="1:4" s="55" customFormat="1" ht="19.5" customHeight="1">
      <c r="A5" s="64" t="s">
        <v>763</v>
      </c>
      <c r="B5" s="65"/>
      <c r="C5" s="65"/>
      <c r="D5" s="66"/>
    </row>
    <row r="6" spans="1:4" s="55" customFormat="1" ht="19.5" customHeight="1">
      <c r="A6" s="64" t="s">
        <v>764</v>
      </c>
      <c r="B6" s="65"/>
      <c r="C6" s="65"/>
      <c r="D6" s="66"/>
    </row>
    <row r="7" spans="1:4" s="55" customFormat="1" ht="19.5" customHeight="1">
      <c r="A7" s="64" t="s">
        <v>765</v>
      </c>
      <c r="B7" s="65"/>
      <c r="C7" s="65"/>
      <c r="D7" s="66"/>
    </row>
    <row r="8" spans="1:4" s="55" customFormat="1" ht="19.5" customHeight="1">
      <c r="A8" s="64" t="s">
        <v>766</v>
      </c>
      <c r="B8" s="67"/>
      <c r="C8" s="67"/>
      <c r="D8" s="66"/>
    </row>
    <row r="9" spans="1:4" s="55" customFormat="1" ht="19.5" customHeight="1">
      <c r="A9" s="64" t="s">
        <v>767</v>
      </c>
      <c r="B9" s="67"/>
      <c r="C9" s="67"/>
      <c r="D9" s="66"/>
    </row>
    <row r="10" spans="1:4" s="55" customFormat="1" ht="19.5" customHeight="1">
      <c r="A10" s="64" t="s">
        <v>768</v>
      </c>
      <c r="B10" s="65"/>
      <c r="C10" s="65"/>
      <c r="D10" s="66"/>
    </row>
    <row r="11" spans="1:4" s="55" customFormat="1" ht="19.5" customHeight="1">
      <c r="A11" s="68" t="s">
        <v>50</v>
      </c>
      <c r="B11" s="65"/>
      <c r="C11" s="65"/>
      <c r="D11" s="66"/>
    </row>
    <row r="12" spans="1:4" s="55" customFormat="1" ht="19.5" customHeight="1">
      <c r="A12" s="69" t="s">
        <v>769</v>
      </c>
      <c r="B12" s="67"/>
      <c r="C12" s="65"/>
      <c r="D12" s="66"/>
    </row>
    <row r="13" spans="1:4" s="55" customFormat="1" ht="19.5" customHeight="1">
      <c r="A13" s="69" t="s">
        <v>671</v>
      </c>
      <c r="B13" s="65"/>
      <c r="C13" s="65"/>
      <c r="D13" s="66"/>
    </row>
    <row r="14" spans="1:4" s="55" customFormat="1" ht="19.5" customHeight="1">
      <c r="A14" s="69" t="s">
        <v>770</v>
      </c>
      <c r="B14" s="65"/>
      <c r="C14" s="67"/>
      <c r="D14" s="66"/>
    </row>
    <row r="15" spans="1:4" s="55" customFormat="1" ht="19.5" customHeight="1">
      <c r="A15" s="68" t="s">
        <v>771</v>
      </c>
      <c r="B15" s="65"/>
      <c r="C15" s="65"/>
      <c r="D15" s="66"/>
    </row>
    <row r="16" s="55" customFormat="1" ht="19.5" customHeight="1">
      <c r="A16" s="70" t="s">
        <v>454</v>
      </c>
    </row>
    <row r="17" s="55" customFormat="1" ht="19.5" customHeight="1"/>
    <row r="18" s="55" customFormat="1" ht="19.5" customHeight="1"/>
    <row r="19" s="55" customFormat="1" ht="19.5" customHeight="1"/>
    <row r="20" s="55" customFormat="1" ht="19.5" customHeight="1"/>
    <row r="21" s="55" customFormat="1" ht="19.5" customHeight="1"/>
    <row r="22" s="55" customFormat="1" ht="19.5" customHeight="1"/>
    <row r="23" s="55" customFormat="1" ht="19.5" customHeight="1"/>
    <row r="24" s="55" customFormat="1" ht="19.5" customHeight="1"/>
    <row r="25" s="55" customFormat="1" ht="19.5" customHeight="1"/>
    <row r="26" s="55" customFormat="1" ht="19.5" customHeight="1"/>
    <row r="27" s="55" customFormat="1" ht="19.5" customHeight="1"/>
    <row r="28" s="55" customFormat="1" ht="19.5" customHeight="1"/>
    <row r="29" s="55" customFormat="1" ht="19.5" customHeight="1"/>
    <row r="30" s="55" customFormat="1" ht="19.5" customHeight="1"/>
    <row r="31" s="55" customFormat="1" ht="19.5" customHeight="1"/>
    <row r="32" s="55" customFormat="1" ht="19.5" customHeight="1"/>
    <row r="33" s="55" customFormat="1" ht="19.5" customHeight="1"/>
    <row r="34" s="55" customFormat="1" ht="19.5" customHeight="1"/>
    <row r="35" s="55" customFormat="1" ht="19.5" customHeight="1"/>
    <row r="36" s="55" customFormat="1" ht="19.5" customHeight="1"/>
    <row r="37" s="55" customFormat="1" ht="19.5" customHeight="1"/>
    <row r="38" s="55" customFormat="1" ht="19.5" customHeight="1"/>
    <row r="39" s="55" customFormat="1" ht="19.5" customHeight="1"/>
    <row r="40" s="55" customFormat="1" ht="19.5" customHeight="1"/>
    <row r="41" s="55" customFormat="1" ht="19.5" customHeight="1"/>
    <row r="42" s="55" customFormat="1" ht="19.5" customHeight="1"/>
    <row r="43" s="55" customFormat="1" ht="19.5" customHeight="1"/>
    <row r="44" s="55" customFormat="1" ht="19.5" customHeight="1"/>
    <row r="45" s="55" customFormat="1" ht="19.5" customHeight="1"/>
    <row r="46" s="55" customFormat="1" ht="19.5" customHeight="1"/>
    <row r="47" s="55" customFormat="1" ht="19.5" customHeight="1"/>
    <row r="48" s="55" customFormat="1" ht="19.5" customHeight="1"/>
    <row r="49" s="55" customFormat="1" ht="19.5" customHeight="1"/>
    <row r="50" s="55" customFormat="1" ht="19.5" customHeight="1"/>
    <row r="51" s="55" customFormat="1" ht="19.5" customHeight="1"/>
    <row r="52" s="55" customFormat="1" ht="19.5" customHeight="1"/>
    <row r="53" s="55" customFormat="1" ht="19.5" customHeight="1"/>
    <row r="54" s="55" customFormat="1" ht="19.5" customHeight="1"/>
    <row r="55" s="55" customFormat="1" ht="19.5" customHeight="1"/>
    <row r="56" s="55" customFormat="1" ht="19.5" customHeight="1"/>
    <row r="57" s="55" customFormat="1" ht="19.5" customHeight="1"/>
    <row r="58" s="55" customFormat="1" ht="19.5" customHeight="1"/>
    <row r="59" s="55" customFormat="1" ht="19.5" customHeight="1"/>
    <row r="60" s="55" customFormat="1" ht="19.5" customHeight="1"/>
    <row r="61" s="55" customFormat="1" ht="19.5" customHeight="1"/>
    <row r="62" s="55" customFormat="1" ht="19.5" customHeight="1"/>
    <row r="63" s="55" customFormat="1" ht="19.5" customHeight="1"/>
    <row r="64" s="55" customFormat="1" ht="19.5" customHeight="1"/>
    <row r="65" s="55" customFormat="1" ht="19.5" customHeight="1"/>
    <row r="66" s="55" customFormat="1" ht="19.5" customHeight="1"/>
    <row r="67" s="55" customFormat="1" ht="19.5" customHeight="1"/>
    <row r="68" s="55" customFormat="1" ht="19.5" customHeight="1"/>
    <row r="69" s="55" customFormat="1" ht="19.5" customHeight="1"/>
    <row r="70" s="55" customFormat="1" ht="19.5" customHeight="1"/>
    <row r="71" s="55" customFormat="1" ht="19.5" customHeight="1"/>
    <row r="72" s="55" customFormat="1" ht="19.5" customHeight="1"/>
    <row r="73" s="55" customFormat="1" ht="19.5" customHeight="1"/>
    <row r="74" s="55" customFormat="1" ht="19.5" customHeight="1"/>
    <row r="75" s="55" customFormat="1" ht="19.5" customHeight="1"/>
    <row r="76" s="55" customFormat="1" ht="19.5" customHeight="1"/>
    <row r="77" s="55" customFormat="1" ht="19.5" customHeight="1"/>
    <row r="78" s="55" customFormat="1" ht="19.5" customHeight="1"/>
    <row r="79" s="55" customFormat="1" ht="19.5" customHeight="1"/>
    <row r="80" s="55" customFormat="1" ht="19.5" customHeight="1"/>
    <row r="81" s="55" customFormat="1" ht="19.5" customHeight="1"/>
    <row r="82" s="55" customFormat="1" ht="19.5" customHeight="1"/>
    <row r="83" s="55" customFormat="1" ht="19.5" customHeight="1"/>
    <row r="84" s="55" customFormat="1" ht="19.5" customHeight="1"/>
    <row r="85" s="55" customFormat="1" ht="19.5" customHeight="1"/>
    <row r="86" s="55" customFormat="1" ht="19.5" customHeight="1"/>
    <row r="87" s="55" customFormat="1" ht="19.5" customHeight="1"/>
    <row r="88" s="55" customFormat="1" ht="19.5" customHeight="1"/>
    <row r="89" s="55" customFormat="1" ht="19.5" customHeight="1"/>
    <row r="90" s="55" customFormat="1" ht="19.5" customHeight="1"/>
    <row r="91" s="55" customFormat="1" ht="19.5" customHeight="1"/>
    <row r="92" s="55" customFormat="1" ht="19.5" customHeight="1"/>
    <row r="93" s="55" customFormat="1" ht="19.5" customHeight="1"/>
    <row r="94" s="55" customFormat="1" ht="19.5" customHeight="1"/>
    <row r="95" s="55" customFormat="1" ht="19.5" customHeight="1"/>
    <row r="96" s="55" customFormat="1" ht="19.5" customHeight="1"/>
    <row r="97" s="55" customFormat="1" ht="19.5" customHeight="1"/>
    <row r="98" s="55" customFormat="1" ht="19.5" customHeight="1"/>
    <row r="99" s="55" customFormat="1" ht="19.5" customHeight="1"/>
    <row r="100" s="55" customFormat="1" ht="19.5" customHeight="1"/>
    <row r="101" s="55" customFormat="1" ht="19.5" customHeight="1"/>
    <row r="102" s="55" customFormat="1" ht="19.5" customHeight="1"/>
    <row r="103" s="55" customFormat="1" ht="19.5" customHeight="1"/>
    <row r="104" s="55" customFormat="1" ht="19.5" customHeight="1"/>
    <row r="105" s="55" customFormat="1" ht="19.5" customHeight="1"/>
    <row r="106" s="55" customFormat="1" ht="19.5" customHeight="1"/>
    <row r="107" s="55" customFormat="1" ht="19.5" customHeight="1"/>
    <row r="108" s="55" customFormat="1" ht="19.5" customHeight="1"/>
    <row r="109" s="55" customFormat="1" ht="19.5" customHeight="1"/>
    <row r="110" s="55" customFormat="1" ht="19.5" customHeight="1"/>
    <row r="111" s="55" customFormat="1" ht="19.5" customHeight="1"/>
    <row r="112" s="55" customFormat="1" ht="19.5" customHeight="1"/>
    <row r="113" s="55" customFormat="1" ht="19.5" customHeight="1"/>
    <row r="114" s="55" customFormat="1" ht="19.5" customHeight="1"/>
    <row r="115" s="55" customFormat="1" ht="19.5" customHeight="1"/>
    <row r="116" s="55" customFormat="1" ht="19.5" customHeight="1"/>
    <row r="117" s="55" customFormat="1" ht="19.5" customHeight="1"/>
    <row r="118" s="55" customFormat="1" ht="19.5" customHeight="1"/>
    <row r="119" s="55" customFormat="1" ht="19.5" customHeight="1"/>
    <row r="120" s="55" customFormat="1" ht="19.5" customHeight="1"/>
    <row r="121" s="55" customFormat="1" ht="19.5" customHeight="1"/>
    <row r="122" s="55" customFormat="1" ht="19.5" customHeight="1"/>
    <row r="123" s="56" customFormat="1" ht="19.5" customHeight="1"/>
    <row r="124" s="56" customFormat="1" ht="19.5" customHeight="1"/>
    <row r="125" s="56" customFormat="1" ht="19.5" customHeight="1"/>
    <row r="126" s="56" customFormat="1" ht="19.5" customHeight="1"/>
    <row r="127" s="56" customFormat="1" ht="19.5" customHeight="1"/>
    <row r="128" s="56" customFormat="1" ht="19.5" customHeight="1"/>
    <row r="129" s="56" customFormat="1" ht="19.5" customHeight="1"/>
    <row r="130" s="56" customFormat="1" ht="19.5" customHeight="1"/>
    <row r="131" s="56" customFormat="1" ht="19.5" customHeight="1"/>
    <row r="132" s="56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A40" sqref="A40"/>
    </sheetView>
  </sheetViews>
  <sheetFormatPr defaultColWidth="8.00390625" defaultRowHeight="13.5" customHeight="1"/>
  <cols>
    <col min="1" max="1" width="11.00390625" style="28" customWidth="1"/>
    <col min="2" max="2" width="22.140625" style="28" customWidth="1"/>
    <col min="3" max="3" width="10.00390625" style="28" customWidth="1"/>
    <col min="4" max="4" width="8.28125" style="28" customWidth="1"/>
    <col min="5" max="5" width="7.57421875" style="28" customWidth="1"/>
    <col min="6" max="6" width="8.7109375" style="26" customWidth="1"/>
    <col min="7" max="7" width="8.8515625" style="28" customWidth="1"/>
    <col min="8" max="8" width="6.7109375" style="28" customWidth="1"/>
    <col min="9" max="9" width="7.28125" style="28" customWidth="1"/>
    <col min="10" max="10" width="6.140625" style="28" customWidth="1"/>
    <col min="11" max="11" width="5.421875" style="28" customWidth="1"/>
    <col min="12" max="12" width="5.7109375" style="28" customWidth="1"/>
    <col min="13" max="13" width="5.57421875" style="28" customWidth="1"/>
    <col min="14" max="14" width="6.8515625" style="28" customWidth="1"/>
    <col min="15" max="15" width="7.00390625" style="28" customWidth="1"/>
    <col min="16" max="16" width="6.28125" style="28" customWidth="1"/>
    <col min="17" max="17" width="5.8515625" style="28" customWidth="1"/>
    <col min="18" max="18" width="7.57421875" style="28" customWidth="1"/>
    <col min="19" max="16384" width="8.00390625" style="26" customWidth="1"/>
  </cols>
  <sheetData>
    <row r="1" spans="1:18" s="26" customFormat="1" ht="15" customHeight="1">
      <c r="A1" s="29" t="s">
        <v>772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6" customFormat="1" ht="39" customHeight="1">
      <c r="A2" s="31" t="s">
        <v>773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6" customFormat="1" ht="19.5" customHeight="1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52" t="s">
        <v>774</v>
      </c>
    </row>
    <row r="4" spans="1:18" s="27" customFormat="1" ht="19.5" customHeight="1">
      <c r="A4" s="36" t="s">
        <v>775</v>
      </c>
      <c r="B4" s="37"/>
      <c r="C4" s="38" t="s">
        <v>776</v>
      </c>
      <c r="D4" s="39" t="s">
        <v>777</v>
      </c>
      <c r="E4" s="39"/>
      <c r="F4" s="40"/>
      <c r="G4" s="37"/>
      <c r="H4" s="39" t="s">
        <v>778</v>
      </c>
      <c r="I4" s="39"/>
      <c r="J4" s="37"/>
      <c r="K4" s="39" t="s">
        <v>779</v>
      </c>
      <c r="L4" s="39"/>
      <c r="M4" s="39"/>
      <c r="N4" s="39"/>
      <c r="O4" s="39"/>
      <c r="P4" s="39"/>
      <c r="Q4" s="39"/>
      <c r="R4" s="37"/>
    </row>
    <row r="5" spans="1:18" s="27" customFormat="1" ht="19.5" customHeight="1">
      <c r="A5" s="41" t="s">
        <v>780</v>
      </c>
      <c r="B5" s="42" t="s">
        <v>781</v>
      </c>
      <c r="C5" s="42"/>
      <c r="D5" s="42" t="s">
        <v>63</v>
      </c>
      <c r="E5" s="43" t="s">
        <v>782</v>
      </c>
      <c r="F5" s="44"/>
      <c r="G5" s="42" t="s">
        <v>783</v>
      </c>
      <c r="H5" s="42" t="s">
        <v>63</v>
      </c>
      <c r="I5" s="42" t="s">
        <v>784</v>
      </c>
      <c r="J5" s="42" t="s">
        <v>785</v>
      </c>
      <c r="K5" s="42" t="s">
        <v>63</v>
      </c>
      <c r="L5" s="42" t="s">
        <v>786</v>
      </c>
      <c r="M5" s="42" t="s">
        <v>787</v>
      </c>
      <c r="N5" s="42" t="s">
        <v>788</v>
      </c>
      <c r="O5" s="42" t="s">
        <v>789</v>
      </c>
      <c r="P5" s="42" t="s">
        <v>790</v>
      </c>
      <c r="Q5" s="42" t="s">
        <v>791</v>
      </c>
      <c r="R5" s="42" t="s">
        <v>792</v>
      </c>
    </row>
    <row r="6" spans="1:18" s="26" customFormat="1" ht="19.5" customHeight="1">
      <c r="A6" s="45"/>
      <c r="B6" s="46"/>
      <c r="C6" s="46"/>
      <c r="D6" s="47"/>
      <c r="E6" s="46" t="s">
        <v>793</v>
      </c>
      <c r="F6" s="46" t="s">
        <v>794</v>
      </c>
      <c r="G6" s="46"/>
      <c r="H6" s="46"/>
      <c r="I6" s="46"/>
      <c r="J6" s="46"/>
      <c r="K6" s="47"/>
      <c r="L6" s="46"/>
      <c r="M6" s="46"/>
      <c r="N6" s="46"/>
      <c r="O6" s="46"/>
      <c r="P6" s="46"/>
      <c r="Q6" s="46"/>
      <c r="R6" s="46"/>
    </row>
    <row r="7" spans="1:18" s="26" customFormat="1" ht="15" customHeight="1">
      <c r="A7" s="48">
        <v>360001</v>
      </c>
      <c r="B7" s="49" t="s">
        <v>75</v>
      </c>
      <c r="C7" s="50"/>
      <c r="D7" s="50">
        <f>SUM(E7:F7)</f>
        <v>44</v>
      </c>
      <c r="E7" s="50">
        <v>22</v>
      </c>
      <c r="F7" s="51">
        <v>22</v>
      </c>
      <c r="G7" s="50"/>
      <c r="H7" s="50">
        <f>SUM(I7:J7)</f>
        <v>2</v>
      </c>
      <c r="I7" s="50"/>
      <c r="J7" s="50">
        <v>2</v>
      </c>
      <c r="K7" s="50"/>
      <c r="L7" s="50"/>
      <c r="M7" s="50"/>
      <c r="N7" s="50"/>
      <c r="O7" s="50"/>
      <c r="P7" s="50"/>
      <c r="Q7" s="50"/>
      <c r="R7" s="50"/>
    </row>
    <row r="8" spans="1:18" s="26" customFormat="1" ht="15" customHeight="1">
      <c r="A8" s="48"/>
      <c r="B8" s="49"/>
      <c r="C8" s="50"/>
      <c r="D8" s="50"/>
      <c r="E8" s="50"/>
      <c r="F8" s="5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s="26" customFormat="1" ht="15" customHeight="1">
      <c r="A9" s="48"/>
      <c r="B9" s="49"/>
      <c r="C9" s="50"/>
      <c r="D9" s="50"/>
      <c r="E9" s="50"/>
      <c r="F9" s="5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s="26" customFormat="1" ht="15" customHeight="1">
      <c r="A10" s="48"/>
      <c r="B10" s="49"/>
      <c r="C10" s="50"/>
      <c r="D10" s="50"/>
      <c r="E10" s="50"/>
      <c r="F10" s="51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</sheetData>
  <sheetProtection/>
  <mergeCells count="23">
    <mergeCell ref="A1:R1"/>
    <mergeCell ref="A2:R2"/>
    <mergeCell ref="A4:B4"/>
    <mergeCell ref="D4:G4"/>
    <mergeCell ref="H4:J4"/>
    <mergeCell ref="K4:R4"/>
    <mergeCell ref="E5:F5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" right="0" top="1" bottom="1" header="0.5" footer="0.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7"/>
  <sheetViews>
    <sheetView zoomScale="130" zoomScaleNormal="130" zoomScaleSheetLayoutView="100" workbookViewId="0" topLeftCell="A28">
      <selection activeCell="B3" sqref="B3:I3"/>
    </sheetView>
  </sheetViews>
  <sheetFormatPr defaultColWidth="10.28125" defaultRowHeight="12.75"/>
  <cols>
    <col min="1" max="1" width="16.00390625" style="11" customWidth="1"/>
    <col min="2" max="9" width="15.28125" style="11" customWidth="1"/>
    <col min="10" max="16384" width="10.28125" style="11" customWidth="1"/>
  </cols>
  <sheetData>
    <row r="1" s="11" customFormat="1" ht="15" customHeight="1">
      <c r="I1" s="3" t="s">
        <v>795</v>
      </c>
    </row>
    <row r="2" spans="1:256" s="12" customFormat="1" ht="39" customHeight="1">
      <c r="A2" s="14" t="s">
        <v>796</v>
      </c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3" customFormat="1" ht="34.5" customHeight="1">
      <c r="A3" s="16" t="s">
        <v>797</v>
      </c>
      <c r="B3" s="17" t="s">
        <v>75</v>
      </c>
      <c r="C3" s="17"/>
      <c r="D3" s="17"/>
      <c r="E3" s="17"/>
      <c r="F3" s="17"/>
      <c r="G3" s="17"/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2" customFormat="1" ht="24" customHeight="1">
      <c r="A4" s="16" t="s">
        <v>798</v>
      </c>
      <c r="B4" s="18" t="s">
        <v>799</v>
      </c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2" customFormat="1" ht="24" customHeight="1">
      <c r="A5" s="16"/>
      <c r="B5" s="18" t="s">
        <v>800</v>
      </c>
      <c r="C5" s="18"/>
      <c r="D5" s="18"/>
      <c r="E5" s="18"/>
      <c r="F5" s="18"/>
      <c r="G5" s="18" t="s">
        <v>801</v>
      </c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2" customFormat="1" ht="24" customHeight="1">
      <c r="A6" s="16"/>
      <c r="B6" s="18" t="s">
        <v>802</v>
      </c>
      <c r="C6" s="18"/>
      <c r="D6" s="18"/>
      <c r="E6" s="18"/>
      <c r="F6" s="18"/>
      <c r="G6" s="18" t="s">
        <v>803</v>
      </c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2" customFormat="1" ht="24" customHeight="1">
      <c r="A7" s="16"/>
      <c r="B7" s="19" t="s">
        <v>804</v>
      </c>
      <c r="C7" s="19"/>
      <c r="D7" s="19"/>
      <c r="E7" s="19"/>
      <c r="F7" s="19"/>
      <c r="G7" s="18" t="s">
        <v>805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2" customFormat="1" ht="24" customHeight="1">
      <c r="A8" s="16"/>
      <c r="B8" s="18" t="s">
        <v>806</v>
      </c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2" customFormat="1" ht="24" customHeight="1">
      <c r="A9" s="16"/>
      <c r="B9" s="19" t="s">
        <v>807</v>
      </c>
      <c r="C9" s="19"/>
      <c r="D9" s="19"/>
      <c r="E9" s="19"/>
      <c r="F9" s="19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" customFormat="1" ht="30" customHeight="1">
      <c r="A10" s="16" t="s">
        <v>808</v>
      </c>
      <c r="B10" s="20" t="s">
        <v>809</v>
      </c>
      <c r="C10" s="20"/>
      <c r="D10" s="20"/>
      <c r="E10" s="20"/>
      <c r="F10" s="20"/>
      <c r="G10" s="20"/>
      <c r="H10" s="20"/>
      <c r="I10" s="2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30" customHeight="1">
      <c r="A11" s="16"/>
      <c r="B11" s="20"/>
      <c r="C11" s="20"/>
      <c r="D11" s="20"/>
      <c r="E11" s="20"/>
      <c r="F11" s="20"/>
      <c r="G11" s="20"/>
      <c r="H11" s="20"/>
      <c r="I11" s="2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2" customFormat="1" ht="30" customHeight="1">
      <c r="A12" s="16"/>
      <c r="B12" s="20"/>
      <c r="C12" s="20"/>
      <c r="D12" s="20"/>
      <c r="E12" s="20"/>
      <c r="F12" s="20"/>
      <c r="G12" s="20"/>
      <c r="H12" s="20"/>
      <c r="I12" s="2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2" customFormat="1" ht="30" customHeight="1">
      <c r="A13" s="16"/>
      <c r="B13" s="20"/>
      <c r="C13" s="20"/>
      <c r="D13" s="20"/>
      <c r="E13" s="20"/>
      <c r="F13" s="20"/>
      <c r="G13" s="20"/>
      <c r="H13" s="20"/>
      <c r="I13" s="2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2" customFormat="1" ht="30" customHeight="1">
      <c r="A14" s="16"/>
      <c r="B14" s="20"/>
      <c r="C14" s="20"/>
      <c r="D14" s="20"/>
      <c r="E14" s="20"/>
      <c r="F14" s="20"/>
      <c r="G14" s="20"/>
      <c r="H14" s="20"/>
      <c r="I14" s="2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2" customFormat="1" ht="30" customHeight="1">
      <c r="A15" s="16"/>
      <c r="B15" s="20"/>
      <c r="C15" s="20"/>
      <c r="D15" s="20"/>
      <c r="E15" s="20"/>
      <c r="F15" s="20"/>
      <c r="G15" s="20"/>
      <c r="H15" s="20"/>
      <c r="I15" s="2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2" customFormat="1" ht="30" customHeight="1">
      <c r="A16" s="16"/>
      <c r="B16" s="20"/>
      <c r="C16" s="20"/>
      <c r="D16" s="20"/>
      <c r="E16" s="20"/>
      <c r="F16" s="20"/>
      <c r="G16" s="20"/>
      <c r="H16" s="20"/>
      <c r="I16" s="2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2" customFormat="1" ht="30" customHeight="1">
      <c r="A17" s="16"/>
      <c r="B17" s="20"/>
      <c r="C17" s="20"/>
      <c r="D17" s="20"/>
      <c r="E17" s="20"/>
      <c r="F17" s="20"/>
      <c r="G17" s="20"/>
      <c r="H17" s="20"/>
      <c r="I17" s="2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2" customFormat="1" ht="30" customHeight="1">
      <c r="A18" s="16"/>
      <c r="B18" s="20"/>
      <c r="C18" s="20"/>
      <c r="D18" s="20"/>
      <c r="E18" s="20"/>
      <c r="F18" s="20"/>
      <c r="G18" s="20"/>
      <c r="H18" s="20"/>
      <c r="I18" s="2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2" customFormat="1" ht="27.75" customHeight="1">
      <c r="A19" s="16" t="s">
        <v>810</v>
      </c>
      <c r="B19" s="20" t="s">
        <v>811</v>
      </c>
      <c r="C19" s="20"/>
      <c r="D19" s="20"/>
      <c r="E19" s="20"/>
      <c r="F19" s="20"/>
      <c r="G19" s="20"/>
      <c r="H19" s="20"/>
      <c r="I19" s="2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2" customFormat="1" ht="27.75" customHeight="1">
      <c r="A20" s="16"/>
      <c r="B20" s="20"/>
      <c r="C20" s="20"/>
      <c r="D20" s="20"/>
      <c r="E20" s="20"/>
      <c r="F20" s="20"/>
      <c r="G20" s="20"/>
      <c r="H20" s="20"/>
      <c r="I20" s="2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2" customFormat="1" ht="27.75" customHeight="1">
      <c r="A21" s="16"/>
      <c r="B21" s="20"/>
      <c r="C21" s="20"/>
      <c r="D21" s="20"/>
      <c r="E21" s="20"/>
      <c r="F21" s="20"/>
      <c r="G21" s="20"/>
      <c r="H21" s="20"/>
      <c r="I21" s="2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2" customFormat="1" ht="27.75" customHeight="1">
      <c r="A22" s="16"/>
      <c r="B22" s="20"/>
      <c r="C22" s="20"/>
      <c r="D22" s="20"/>
      <c r="E22" s="20"/>
      <c r="F22" s="20"/>
      <c r="G22" s="20"/>
      <c r="H22" s="20"/>
      <c r="I22" s="2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2" customFormat="1" ht="27.75" customHeight="1">
      <c r="A23" s="16"/>
      <c r="B23" s="20"/>
      <c r="C23" s="20"/>
      <c r="D23" s="20"/>
      <c r="E23" s="20"/>
      <c r="F23" s="20"/>
      <c r="G23" s="20"/>
      <c r="H23" s="20"/>
      <c r="I23" s="2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2" customFormat="1" ht="27.75" customHeight="1">
      <c r="A24" s="16"/>
      <c r="B24" s="20"/>
      <c r="C24" s="20"/>
      <c r="D24" s="20"/>
      <c r="E24" s="20"/>
      <c r="F24" s="20"/>
      <c r="G24" s="20"/>
      <c r="H24" s="20"/>
      <c r="I24" s="2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2" customFormat="1" ht="27.75" customHeight="1">
      <c r="A25" s="16"/>
      <c r="B25" s="20"/>
      <c r="C25" s="20"/>
      <c r="D25" s="20"/>
      <c r="E25" s="20"/>
      <c r="F25" s="20"/>
      <c r="G25" s="20"/>
      <c r="H25" s="20"/>
      <c r="I25" s="2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2" customFormat="1" ht="27.75" customHeight="1">
      <c r="A26" s="16"/>
      <c r="B26" s="20"/>
      <c r="C26" s="20"/>
      <c r="D26" s="20"/>
      <c r="E26" s="20"/>
      <c r="F26" s="20"/>
      <c r="G26" s="20"/>
      <c r="H26" s="20"/>
      <c r="I26" s="2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2" customFormat="1" ht="27.75" customHeight="1">
      <c r="A27" s="16" t="s">
        <v>812</v>
      </c>
      <c r="B27" s="21" t="s">
        <v>330</v>
      </c>
      <c r="C27" s="20" t="s">
        <v>813</v>
      </c>
      <c r="D27" s="22"/>
      <c r="E27" s="22"/>
      <c r="F27" s="22"/>
      <c r="G27" s="22"/>
      <c r="H27" s="22"/>
      <c r="I27" s="2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2" customFormat="1" ht="27.75" customHeight="1">
      <c r="A28" s="16"/>
      <c r="B28" s="21"/>
      <c r="C28" s="22"/>
      <c r="D28" s="22"/>
      <c r="E28" s="22"/>
      <c r="F28" s="22"/>
      <c r="G28" s="22"/>
      <c r="H28" s="22"/>
      <c r="I28" s="22"/>
      <c r="J28" s="11"/>
      <c r="K28" s="11"/>
      <c r="L28" s="11"/>
      <c r="M28" s="2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2" customFormat="1" ht="27.75" customHeight="1">
      <c r="A29" s="16"/>
      <c r="B29" s="21"/>
      <c r="C29" s="22"/>
      <c r="D29" s="22"/>
      <c r="E29" s="22"/>
      <c r="F29" s="22"/>
      <c r="G29" s="22"/>
      <c r="H29" s="22"/>
      <c r="I29" s="2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2" customFormat="1" ht="27.75" customHeight="1">
      <c r="A30" s="16"/>
      <c r="B30" s="21"/>
      <c r="C30" s="22"/>
      <c r="D30" s="22"/>
      <c r="E30" s="22"/>
      <c r="F30" s="22"/>
      <c r="G30" s="22"/>
      <c r="H30" s="22"/>
      <c r="I30" s="2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2" customFormat="1" ht="27.75" customHeight="1">
      <c r="A31" s="16"/>
      <c r="B31" s="21" t="s">
        <v>351</v>
      </c>
      <c r="C31" s="23" t="s">
        <v>814</v>
      </c>
      <c r="D31" s="24"/>
      <c r="E31" s="24"/>
      <c r="F31" s="24"/>
      <c r="G31" s="24"/>
      <c r="H31" s="24"/>
      <c r="I31" s="24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2" customFormat="1" ht="27.75" customHeight="1">
      <c r="A32" s="16"/>
      <c r="B32" s="21"/>
      <c r="C32" s="24"/>
      <c r="D32" s="24"/>
      <c r="E32" s="24"/>
      <c r="F32" s="24"/>
      <c r="G32" s="24"/>
      <c r="H32" s="24"/>
      <c r="I32" s="24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27.75" customHeight="1">
      <c r="A33" s="16"/>
      <c r="B33" s="21"/>
      <c r="C33" s="24"/>
      <c r="D33" s="24"/>
      <c r="E33" s="24"/>
      <c r="F33" s="24"/>
      <c r="G33" s="24"/>
      <c r="H33" s="24"/>
      <c r="I33" s="2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27.75" customHeight="1">
      <c r="A34" s="16"/>
      <c r="B34" s="21"/>
      <c r="C34" s="24"/>
      <c r="D34" s="24"/>
      <c r="E34" s="24"/>
      <c r="F34" s="24"/>
      <c r="G34" s="24"/>
      <c r="H34" s="24"/>
      <c r="I34" s="24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2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2" customFormat="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2" customFormat="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39305555555555555" right="0.39305555555555555" top="0.7868055555555555" bottom="0.7868055555555555" header="0.5" footer="0.5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F6" sqref="F6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815</v>
      </c>
    </row>
    <row r="2" s="2" customFormat="1" ht="39" customHeight="1">
      <c r="A2" s="4" t="s">
        <v>816</v>
      </c>
    </row>
    <row r="3" s="2" customFormat="1" ht="39" customHeight="1">
      <c r="A3" s="5" t="s">
        <v>2</v>
      </c>
    </row>
    <row r="4" s="10" customFormat="1" ht="34.5" customHeight="1">
      <c r="A4" s="6" t="s">
        <v>817</v>
      </c>
    </row>
    <row r="5" s="10" customFormat="1" ht="34.5" customHeight="1">
      <c r="A5" s="7"/>
    </row>
    <row r="6" s="10" customFormat="1" ht="34.5" customHeight="1">
      <c r="A6" s="8" t="s">
        <v>818</v>
      </c>
    </row>
    <row r="7" s="10" customFormat="1" ht="34.5" customHeight="1">
      <c r="A7" s="7"/>
    </row>
    <row r="8" s="10" customFormat="1" ht="34.5" customHeight="1">
      <c r="A8" s="8" t="s">
        <v>819</v>
      </c>
    </row>
    <row r="9" s="10" customFormat="1" ht="34.5" customHeight="1">
      <c r="A9" s="7"/>
    </row>
    <row r="10" s="10" customFormat="1" ht="34.5" customHeight="1">
      <c r="A10" s="8" t="s">
        <v>820</v>
      </c>
    </row>
    <row r="11" s="10" customFormat="1" ht="34.5" customHeight="1">
      <c r="A11" s="7"/>
    </row>
    <row r="12" s="10" customFormat="1" ht="34.5" customHeight="1">
      <c r="A12" s="8" t="s">
        <v>821</v>
      </c>
    </row>
    <row r="13" s="10" customFormat="1" ht="34.5" customHeight="1">
      <c r="A13" s="7"/>
    </row>
    <row r="14" s="10" customFormat="1" ht="34.5" customHeight="1">
      <c r="A14" s="8" t="s">
        <v>822</v>
      </c>
    </row>
    <row r="15" s="10" customFormat="1" ht="34.5" customHeight="1">
      <c r="A15" s="9"/>
    </row>
    <row r="16" s="10" customFormat="1" ht="34.5" customHeight="1">
      <c r="A16" s="8" t="s">
        <v>823</v>
      </c>
    </row>
    <row r="17" s="10" customFormat="1" ht="34.5" customHeight="1">
      <c r="A17" s="7"/>
    </row>
    <row r="18" s="10" customFormat="1" ht="34.5" customHeight="1">
      <c r="A18" s="8" t="s">
        <v>824</v>
      </c>
    </row>
    <row r="19" s="10" customFormat="1" ht="34.5" customHeight="1">
      <c r="A19" s="7"/>
    </row>
    <row r="20" s="1" customFormat="1" ht="34.5" customHeight="1">
      <c r="A20" s="1" t="s">
        <v>454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6">
      <selection activeCell="J16" sqref="J16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825</v>
      </c>
    </row>
    <row r="2" s="2" customFormat="1" ht="39" customHeight="1">
      <c r="A2" s="4" t="s">
        <v>826</v>
      </c>
    </row>
    <row r="3" s="2" customFormat="1" ht="39" customHeight="1">
      <c r="A3" s="5" t="s">
        <v>2</v>
      </c>
    </row>
    <row r="4" s="1" customFormat="1" ht="34.5" customHeight="1">
      <c r="A4" s="6" t="s">
        <v>817</v>
      </c>
    </row>
    <row r="5" s="1" customFormat="1" ht="34.5" customHeight="1">
      <c r="A5" s="7"/>
    </row>
    <row r="6" s="1" customFormat="1" ht="34.5" customHeight="1">
      <c r="A6" s="8" t="s">
        <v>818</v>
      </c>
    </row>
    <row r="7" s="1" customFormat="1" ht="34.5" customHeight="1">
      <c r="A7" s="7"/>
    </row>
    <row r="8" s="1" customFormat="1" ht="34.5" customHeight="1">
      <c r="A8" s="8" t="s">
        <v>819</v>
      </c>
    </row>
    <row r="9" s="1" customFormat="1" ht="34.5" customHeight="1">
      <c r="A9" s="7"/>
    </row>
    <row r="10" s="1" customFormat="1" ht="34.5" customHeight="1">
      <c r="A10" s="8" t="s">
        <v>820</v>
      </c>
    </row>
    <row r="11" s="1" customFormat="1" ht="34.5" customHeight="1">
      <c r="A11" s="7"/>
    </row>
    <row r="12" s="1" customFormat="1" ht="34.5" customHeight="1">
      <c r="A12" s="8" t="s">
        <v>821</v>
      </c>
    </row>
    <row r="13" s="1" customFormat="1" ht="34.5" customHeight="1">
      <c r="A13" s="7"/>
    </row>
    <row r="14" s="1" customFormat="1" ht="34.5" customHeight="1">
      <c r="A14" s="8" t="s">
        <v>822</v>
      </c>
    </row>
    <row r="15" s="1" customFormat="1" ht="34.5" customHeight="1">
      <c r="A15" s="9"/>
    </row>
    <row r="16" s="1" customFormat="1" ht="34.5" customHeight="1">
      <c r="A16" s="8" t="s">
        <v>823</v>
      </c>
    </row>
    <row r="17" s="1" customFormat="1" ht="34.5" customHeight="1">
      <c r="A17" s="7"/>
    </row>
    <row r="18" s="1" customFormat="1" ht="34.5" customHeight="1">
      <c r="A18" s="8" t="s">
        <v>824</v>
      </c>
    </row>
    <row r="19" s="1" customFormat="1" ht="34.5" customHeight="1">
      <c r="A19" s="7"/>
    </row>
    <row r="20" s="1" customFormat="1" ht="34.5" customHeight="1">
      <c r="A20" s="1" t="s">
        <v>454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Zeros="0" workbookViewId="0" topLeftCell="A1">
      <selection activeCell="C7" sqref="C7:F31"/>
    </sheetView>
  </sheetViews>
  <sheetFormatPr defaultColWidth="8.8515625" defaultRowHeight="14.25" customHeight="1"/>
  <cols>
    <col min="1" max="1" width="14.28125" style="192" customWidth="1"/>
    <col min="2" max="2" width="30.28125" style="192" customWidth="1"/>
    <col min="3" max="4" width="11.7109375" style="192" customWidth="1"/>
    <col min="5" max="5" width="12.57421875" style="192" customWidth="1"/>
    <col min="6" max="6" width="14.00390625" style="192" customWidth="1"/>
    <col min="7" max="7" width="11.140625" style="192" customWidth="1"/>
    <col min="8" max="8" width="11.57421875" style="192" customWidth="1"/>
    <col min="9" max="9" width="12.8515625" style="192" customWidth="1"/>
    <col min="10" max="10" width="8.421875" style="192" customWidth="1"/>
    <col min="11" max="11" width="14.28125" style="192" customWidth="1"/>
    <col min="12" max="12" width="14.140625" style="192" customWidth="1"/>
    <col min="13" max="13" width="11.7109375" style="192" customWidth="1"/>
    <col min="14" max="14" width="14.00390625" style="192" customWidth="1"/>
    <col min="15" max="15" width="9.28125" style="192" customWidth="1"/>
    <col min="16" max="16384" width="9.140625" style="192" bestFit="1" customWidth="1"/>
  </cols>
  <sheetData>
    <row r="1" spans="1:15" ht="15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O1" s="236" t="s">
        <v>76</v>
      </c>
    </row>
    <row r="2" spans="1:15" ht="28.5" customHeight="1">
      <c r="A2" s="393" t="s">
        <v>77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5" customHeight="1">
      <c r="A3" s="189" t="s">
        <v>2</v>
      </c>
      <c r="B3" s="394"/>
      <c r="C3" s="239"/>
      <c r="D3" s="239"/>
      <c r="E3" s="239"/>
      <c r="F3" s="239"/>
      <c r="G3" s="239"/>
      <c r="H3" s="239"/>
      <c r="I3" s="239"/>
      <c r="J3" s="239"/>
      <c r="K3" s="239"/>
      <c r="L3" s="256"/>
      <c r="M3" s="256"/>
      <c r="O3" s="296" t="s">
        <v>3</v>
      </c>
    </row>
    <row r="4" spans="1:15" ht="17.25" customHeight="1">
      <c r="A4" s="193" t="s">
        <v>78</v>
      </c>
      <c r="B4" s="193" t="s">
        <v>79</v>
      </c>
      <c r="C4" s="395" t="s">
        <v>61</v>
      </c>
      <c r="D4" s="200" t="s">
        <v>64</v>
      </c>
      <c r="E4" s="201"/>
      <c r="F4" s="201"/>
      <c r="G4" s="396" t="s">
        <v>65</v>
      </c>
      <c r="H4" s="396" t="s">
        <v>66</v>
      </c>
      <c r="I4" s="311" t="s">
        <v>80</v>
      </c>
      <c r="J4" s="244" t="s">
        <v>68</v>
      </c>
      <c r="K4" s="311"/>
      <c r="L4" s="311"/>
      <c r="M4" s="311"/>
      <c r="N4" s="311"/>
      <c r="O4" s="311"/>
    </row>
    <row r="5" spans="1:15" ht="33" customHeight="1">
      <c r="A5" s="216"/>
      <c r="B5" s="216"/>
      <c r="C5" s="397"/>
      <c r="D5" s="196" t="s">
        <v>63</v>
      </c>
      <c r="E5" s="196" t="s">
        <v>81</v>
      </c>
      <c r="F5" s="200" t="s">
        <v>82</v>
      </c>
      <c r="G5" s="244"/>
      <c r="H5" s="244"/>
      <c r="I5" s="244"/>
      <c r="J5" s="244" t="s">
        <v>63</v>
      </c>
      <c r="K5" s="412" t="s">
        <v>83</v>
      </c>
      <c r="L5" s="412" t="s">
        <v>84</v>
      </c>
      <c r="M5" s="412" t="s">
        <v>85</v>
      </c>
      <c r="N5" s="412" t="s">
        <v>86</v>
      </c>
      <c r="O5" s="412" t="s">
        <v>87</v>
      </c>
    </row>
    <row r="6" spans="1:15" ht="16.5" customHeight="1">
      <c r="A6" s="196">
        <v>1</v>
      </c>
      <c r="B6" s="196">
        <v>2</v>
      </c>
      <c r="C6" s="196">
        <v>3</v>
      </c>
      <c r="D6" s="196">
        <v>4</v>
      </c>
      <c r="E6" s="196">
        <v>5</v>
      </c>
      <c r="F6" s="200">
        <v>6</v>
      </c>
      <c r="G6" s="244">
        <v>7</v>
      </c>
      <c r="H6" s="244">
        <v>8</v>
      </c>
      <c r="I6" s="244">
        <v>9</v>
      </c>
      <c r="J6" s="244">
        <v>10</v>
      </c>
      <c r="K6" s="244">
        <v>11</v>
      </c>
      <c r="L6" s="244">
        <v>12</v>
      </c>
      <c r="M6" s="244">
        <v>13</v>
      </c>
      <c r="N6" s="244">
        <v>14</v>
      </c>
      <c r="O6" s="244">
        <v>15</v>
      </c>
    </row>
    <row r="7" spans="1:15" ht="16.5" customHeight="1">
      <c r="A7" s="365" t="s">
        <v>88</v>
      </c>
      <c r="B7" s="365" t="s">
        <v>89</v>
      </c>
      <c r="C7" s="398">
        <f>SUM(E7:H7)</f>
        <v>945.93</v>
      </c>
      <c r="D7" s="399">
        <f>SUM(E7:F7)</f>
        <v>945.93</v>
      </c>
      <c r="E7" s="400">
        <f aca="true" t="shared" si="0" ref="E7:N7">SUM(E8)</f>
        <v>602.28</v>
      </c>
      <c r="F7" s="401">
        <f t="shared" si="0"/>
        <v>343.65</v>
      </c>
      <c r="G7" s="244">
        <f t="shared" si="0"/>
        <v>0</v>
      </c>
      <c r="H7" s="244">
        <f t="shared" si="0"/>
        <v>0</v>
      </c>
      <c r="I7" s="244">
        <f>SUM(J7:N7)</f>
        <v>0</v>
      </c>
      <c r="J7" s="244">
        <f t="shared" si="0"/>
        <v>0</v>
      </c>
      <c r="K7" s="244">
        <f t="shared" si="0"/>
        <v>0</v>
      </c>
      <c r="L7" s="244">
        <f t="shared" si="0"/>
        <v>0</v>
      </c>
      <c r="M7" s="244">
        <f t="shared" si="0"/>
        <v>0</v>
      </c>
      <c r="N7" s="244">
        <f t="shared" si="0"/>
        <v>0</v>
      </c>
      <c r="O7" s="275"/>
    </row>
    <row r="8" spans="1:15" ht="16.5" customHeight="1">
      <c r="A8" s="365" t="s">
        <v>90</v>
      </c>
      <c r="B8" s="365" t="s">
        <v>91</v>
      </c>
      <c r="C8" s="398">
        <f aca="true" t="shared" si="1" ref="C8:C26">SUM(E8:H8)</f>
        <v>945.93</v>
      </c>
      <c r="D8" s="399">
        <f aca="true" t="shared" si="2" ref="D8:D26">SUM(E8:F8)</f>
        <v>945.93</v>
      </c>
      <c r="E8" s="400">
        <f aca="true" t="shared" si="3" ref="E8:N8">SUM(E9:E10)</f>
        <v>602.28</v>
      </c>
      <c r="F8" s="401">
        <f t="shared" si="3"/>
        <v>343.65</v>
      </c>
      <c r="G8" s="244">
        <f t="shared" si="3"/>
        <v>0</v>
      </c>
      <c r="H8" s="244">
        <f t="shared" si="3"/>
        <v>0</v>
      </c>
      <c r="I8" s="244">
        <f aca="true" t="shared" si="4" ref="I8:I26">SUM(J8:N8)</f>
        <v>0</v>
      </c>
      <c r="J8" s="244">
        <f t="shared" si="3"/>
        <v>0</v>
      </c>
      <c r="K8" s="244">
        <f t="shared" si="3"/>
        <v>0</v>
      </c>
      <c r="L8" s="244">
        <f t="shared" si="3"/>
        <v>0</v>
      </c>
      <c r="M8" s="244">
        <f t="shared" si="3"/>
        <v>0</v>
      </c>
      <c r="N8" s="244">
        <f t="shared" si="3"/>
        <v>0</v>
      </c>
      <c r="O8" s="275"/>
    </row>
    <row r="9" spans="1:15" ht="16.5" customHeight="1">
      <c r="A9" s="365" t="s">
        <v>92</v>
      </c>
      <c r="B9" s="365" t="s">
        <v>93</v>
      </c>
      <c r="C9" s="398">
        <f t="shared" si="1"/>
        <v>602.28</v>
      </c>
      <c r="D9" s="399">
        <f t="shared" si="2"/>
        <v>602.28</v>
      </c>
      <c r="E9" s="402">
        <v>602.28</v>
      </c>
      <c r="F9" s="403"/>
      <c r="G9" s="244"/>
      <c r="H9" s="244"/>
      <c r="I9" s="244">
        <f t="shared" si="4"/>
        <v>0</v>
      </c>
      <c r="J9" s="244"/>
      <c r="K9" s="244"/>
      <c r="L9" s="244"/>
      <c r="M9" s="244"/>
      <c r="N9" s="244"/>
      <c r="O9" s="275"/>
    </row>
    <row r="10" spans="1:15" ht="16.5" customHeight="1">
      <c r="A10" s="365" t="s">
        <v>94</v>
      </c>
      <c r="B10" s="365" t="s">
        <v>95</v>
      </c>
      <c r="C10" s="398">
        <f t="shared" si="1"/>
        <v>343.65</v>
      </c>
      <c r="D10" s="399">
        <f t="shared" si="2"/>
        <v>343.65</v>
      </c>
      <c r="E10" s="404"/>
      <c r="F10" s="405">
        <v>343.65</v>
      </c>
      <c r="G10" s="244"/>
      <c r="H10" s="244"/>
      <c r="I10" s="244">
        <f t="shared" si="4"/>
        <v>0</v>
      </c>
      <c r="J10" s="244"/>
      <c r="K10" s="244"/>
      <c r="L10" s="244"/>
      <c r="M10" s="244"/>
      <c r="N10" s="244"/>
      <c r="O10" s="275"/>
    </row>
    <row r="11" spans="1:15" ht="16.5" customHeight="1">
      <c r="A11" s="365" t="s">
        <v>96</v>
      </c>
      <c r="B11" s="365" t="s">
        <v>97</v>
      </c>
      <c r="C11" s="398">
        <f t="shared" si="1"/>
        <v>92.91</v>
      </c>
      <c r="D11" s="399">
        <f t="shared" si="2"/>
        <v>92.91</v>
      </c>
      <c r="E11" s="400">
        <f>SUM(E12,E16)</f>
        <v>92.91</v>
      </c>
      <c r="F11" s="403">
        <f>SUM(F12,F16)</f>
        <v>0</v>
      </c>
      <c r="G11" s="244">
        <f>SUM(G12,G16)</f>
        <v>0</v>
      </c>
      <c r="H11" s="244">
        <f>SUM(H12,H16)</f>
        <v>0</v>
      </c>
      <c r="I11" s="244">
        <f t="shared" si="4"/>
        <v>0</v>
      </c>
      <c r="J11" s="244"/>
      <c r="K11" s="244"/>
      <c r="L11" s="244"/>
      <c r="M11" s="244"/>
      <c r="N11" s="244"/>
      <c r="O11" s="275"/>
    </row>
    <row r="12" spans="1:15" ht="16.5" customHeight="1">
      <c r="A12" s="365" t="s">
        <v>98</v>
      </c>
      <c r="B12" s="365" t="s">
        <v>99</v>
      </c>
      <c r="C12" s="398">
        <f t="shared" si="1"/>
        <v>90.64</v>
      </c>
      <c r="D12" s="399">
        <f t="shared" si="2"/>
        <v>90.64</v>
      </c>
      <c r="E12" s="400">
        <f>SUM(E13:E15)</f>
        <v>90.64</v>
      </c>
      <c r="F12" s="403">
        <f>SUM(F13:F15)</f>
        <v>0</v>
      </c>
      <c r="G12" s="244">
        <f>SUM(G13:G15)</f>
        <v>0</v>
      </c>
      <c r="H12" s="244">
        <f>SUM(H13:H15)</f>
        <v>0</v>
      </c>
      <c r="I12" s="244">
        <f t="shared" si="4"/>
        <v>0</v>
      </c>
      <c r="J12" s="244"/>
      <c r="K12" s="244"/>
      <c r="L12" s="244"/>
      <c r="M12" s="244"/>
      <c r="N12" s="244"/>
      <c r="O12" s="275"/>
    </row>
    <row r="13" spans="1:15" ht="16.5" customHeight="1">
      <c r="A13" s="365" t="s">
        <v>100</v>
      </c>
      <c r="B13" s="365" t="s">
        <v>101</v>
      </c>
      <c r="C13" s="398">
        <f t="shared" si="1"/>
        <v>4.29</v>
      </c>
      <c r="D13" s="399">
        <f t="shared" si="2"/>
        <v>4.29</v>
      </c>
      <c r="E13" s="402">
        <v>4.29</v>
      </c>
      <c r="F13" s="403"/>
      <c r="G13" s="244"/>
      <c r="H13" s="244"/>
      <c r="I13" s="244">
        <f t="shared" si="4"/>
        <v>0</v>
      </c>
      <c r="J13" s="244"/>
      <c r="K13" s="244"/>
      <c r="L13" s="244"/>
      <c r="M13" s="244"/>
      <c r="N13" s="244"/>
      <c r="O13" s="275"/>
    </row>
    <row r="14" spans="1:15" ht="16.5" customHeight="1">
      <c r="A14" s="365" t="s">
        <v>102</v>
      </c>
      <c r="B14" s="365" t="s">
        <v>103</v>
      </c>
      <c r="C14" s="398">
        <f t="shared" si="1"/>
        <v>79.36</v>
      </c>
      <c r="D14" s="399">
        <f t="shared" si="2"/>
        <v>79.36</v>
      </c>
      <c r="E14" s="402">
        <v>79.36</v>
      </c>
      <c r="F14" s="403"/>
      <c r="G14" s="244"/>
      <c r="H14" s="244"/>
      <c r="I14" s="244">
        <f t="shared" si="4"/>
        <v>0</v>
      </c>
      <c r="J14" s="244"/>
      <c r="K14" s="244"/>
      <c r="L14" s="244"/>
      <c r="M14" s="244"/>
      <c r="N14" s="244"/>
      <c r="O14" s="275"/>
    </row>
    <row r="15" spans="1:15" ht="16.5" customHeight="1">
      <c r="A15" s="365" t="s">
        <v>104</v>
      </c>
      <c r="B15" s="365" t="s">
        <v>105</v>
      </c>
      <c r="C15" s="398">
        <f t="shared" si="1"/>
        <v>6.99</v>
      </c>
      <c r="D15" s="399">
        <f t="shared" si="2"/>
        <v>6.99</v>
      </c>
      <c r="E15" s="402">
        <v>6.99</v>
      </c>
      <c r="F15" s="403"/>
      <c r="G15" s="244"/>
      <c r="H15" s="244"/>
      <c r="I15" s="244">
        <f t="shared" si="4"/>
        <v>0</v>
      </c>
      <c r="J15" s="244"/>
      <c r="K15" s="244"/>
      <c r="L15" s="244"/>
      <c r="M15" s="244"/>
      <c r="N15" s="244"/>
      <c r="O15" s="275"/>
    </row>
    <row r="16" spans="1:15" ht="16.5" customHeight="1">
      <c r="A16" s="365" t="s">
        <v>106</v>
      </c>
      <c r="B16" s="365" t="s">
        <v>107</v>
      </c>
      <c r="C16" s="398">
        <f t="shared" si="1"/>
        <v>2.27</v>
      </c>
      <c r="D16" s="399">
        <f t="shared" si="2"/>
        <v>2.27</v>
      </c>
      <c r="E16" s="400">
        <f>SUM(E17)</f>
        <v>2.27</v>
      </c>
      <c r="F16" s="403">
        <f>SUM(F17)</f>
        <v>0</v>
      </c>
      <c r="G16" s="244">
        <f>SUM(G17)</f>
        <v>0</v>
      </c>
      <c r="H16" s="244">
        <f>SUM(H17)</f>
        <v>0</v>
      </c>
      <c r="I16" s="244">
        <f t="shared" si="4"/>
        <v>0</v>
      </c>
      <c r="J16" s="244"/>
      <c r="K16" s="244"/>
      <c r="L16" s="244"/>
      <c r="M16" s="244"/>
      <c r="N16" s="244"/>
      <c r="O16" s="275"/>
    </row>
    <row r="17" spans="1:15" ht="16.5" customHeight="1">
      <c r="A17" s="365" t="s">
        <v>108</v>
      </c>
      <c r="B17" s="365" t="s">
        <v>109</v>
      </c>
      <c r="C17" s="398">
        <f t="shared" si="1"/>
        <v>2.27</v>
      </c>
      <c r="D17" s="399">
        <f t="shared" si="2"/>
        <v>2.27</v>
      </c>
      <c r="E17" s="400">
        <v>2.27</v>
      </c>
      <c r="F17" s="403"/>
      <c r="G17" s="244"/>
      <c r="H17" s="244"/>
      <c r="I17" s="244">
        <f t="shared" si="4"/>
        <v>0</v>
      </c>
      <c r="J17" s="244"/>
      <c r="K17" s="244"/>
      <c r="L17" s="244"/>
      <c r="M17" s="244"/>
      <c r="N17" s="244"/>
      <c r="O17" s="275"/>
    </row>
    <row r="18" spans="1:15" ht="16.5" customHeight="1">
      <c r="A18" s="365" t="s">
        <v>110</v>
      </c>
      <c r="B18" s="365" t="s">
        <v>111</v>
      </c>
      <c r="C18" s="398">
        <f t="shared" si="1"/>
        <v>45.92</v>
      </c>
      <c r="D18" s="399">
        <f t="shared" si="2"/>
        <v>45.92</v>
      </c>
      <c r="E18" s="400">
        <f>SUM(E19)</f>
        <v>45.92</v>
      </c>
      <c r="F18" s="403">
        <f>SUM(F19)</f>
        <v>0</v>
      </c>
      <c r="G18" s="244">
        <f>SUM(G19)</f>
        <v>0</v>
      </c>
      <c r="H18" s="244">
        <f>SUM(H19)</f>
        <v>0</v>
      </c>
      <c r="I18" s="244">
        <f t="shared" si="4"/>
        <v>0</v>
      </c>
      <c r="J18" s="244"/>
      <c r="K18" s="244"/>
      <c r="L18" s="244"/>
      <c r="M18" s="244"/>
      <c r="N18" s="244"/>
      <c r="O18" s="275"/>
    </row>
    <row r="19" spans="1:15" ht="16.5" customHeight="1">
      <c r="A19" s="365" t="s">
        <v>112</v>
      </c>
      <c r="B19" s="365" t="s">
        <v>113</v>
      </c>
      <c r="C19" s="398">
        <f t="shared" si="1"/>
        <v>45.92</v>
      </c>
      <c r="D19" s="399">
        <f t="shared" si="2"/>
        <v>45.92</v>
      </c>
      <c r="E19" s="400">
        <f>SUM(E20:E23)</f>
        <v>45.92</v>
      </c>
      <c r="F19" s="403">
        <f>SUM(F20:F23)</f>
        <v>0</v>
      </c>
      <c r="G19" s="244">
        <f>SUM(G20:G23)</f>
        <v>0</v>
      </c>
      <c r="H19" s="244">
        <f>SUM(H20:H23)</f>
        <v>0</v>
      </c>
      <c r="I19" s="244">
        <f t="shared" si="4"/>
        <v>0</v>
      </c>
      <c r="J19" s="244"/>
      <c r="K19" s="244"/>
      <c r="L19" s="244"/>
      <c r="M19" s="244"/>
      <c r="N19" s="244"/>
      <c r="O19" s="275"/>
    </row>
    <row r="20" spans="1:15" ht="16.5" customHeight="1">
      <c r="A20" s="365" t="s">
        <v>114</v>
      </c>
      <c r="B20" s="365" t="s">
        <v>115</v>
      </c>
      <c r="C20" s="398">
        <f t="shared" si="1"/>
        <v>13.92</v>
      </c>
      <c r="D20" s="399">
        <f t="shared" si="2"/>
        <v>13.92</v>
      </c>
      <c r="E20" s="402">
        <v>13.92</v>
      </c>
      <c r="F20" s="403"/>
      <c r="G20" s="244"/>
      <c r="H20" s="244"/>
      <c r="I20" s="244">
        <f t="shared" si="4"/>
        <v>0</v>
      </c>
      <c r="J20" s="244"/>
      <c r="K20" s="244"/>
      <c r="L20" s="244"/>
      <c r="M20" s="244"/>
      <c r="N20" s="244"/>
      <c r="O20" s="275"/>
    </row>
    <row r="21" spans="1:15" ht="16.5" customHeight="1">
      <c r="A21" s="365" t="s">
        <v>116</v>
      </c>
      <c r="B21" s="365" t="s">
        <v>117</v>
      </c>
      <c r="C21" s="398">
        <f t="shared" si="1"/>
        <v>13.88</v>
      </c>
      <c r="D21" s="399">
        <f t="shared" si="2"/>
        <v>13.88</v>
      </c>
      <c r="E21" s="402">
        <v>13.88</v>
      </c>
      <c r="F21" s="403"/>
      <c r="G21" s="244"/>
      <c r="H21" s="244"/>
      <c r="I21" s="244">
        <f t="shared" si="4"/>
        <v>0</v>
      </c>
      <c r="J21" s="244"/>
      <c r="K21" s="244"/>
      <c r="L21" s="244"/>
      <c r="M21" s="244"/>
      <c r="N21" s="244"/>
      <c r="O21" s="275"/>
    </row>
    <row r="22" spans="1:15" ht="16.5" customHeight="1">
      <c r="A22" s="365" t="s">
        <v>118</v>
      </c>
      <c r="B22" s="365" t="s">
        <v>119</v>
      </c>
      <c r="C22" s="398">
        <f t="shared" si="1"/>
        <v>16.92</v>
      </c>
      <c r="D22" s="399">
        <f t="shared" si="2"/>
        <v>16.92</v>
      </c>
      <c r="E22" s="402">
        <v>16.92</v>
      </c>
      <c r="F22" s="403"/>
      <c r="G22" s="244"/>
      <c r="H22" s="244"/>
      <c r="I22" s="244">
        <f t="shared" si="4"/>
        <v>0</v>
      </c>
      <c r="J22" s="244"/>
      <c r="K22" s="244"/>
      <c r="L22" s="244"/>
      <c r="M22" s="244"/>
      <c r="N22" s="244"/>
      <c r="O22" s="275"/>
    </row>
    <row r="23" spans="1:15" ht="16.5" customHeight="1">
      <c r="A23" s="365" t="s">
        <v>120</v>
      </c>
      <c r="B23" s="365" t="s">
        <v>121</v>
      </c>
      <c r="C23" s="284">
        <v>1.2</v>
      </c>
      <c r="D23" s="284">
        <v>1.2</v>
      </c>
      <c r="E23" s="284">
        <v>1.2</v>
      </c>
      <c r="F23" s="403"/>
      <c r="G23" s="244"/>
      <c r="H23" s="244"/>
      <c r="I23" s="244">
        <f t="shared" si="4"/>
        <v>0</v>
      </c>
      <c r="J23" s="244"/>
      <c r="K23" s="244"/>
      <c r="L23" s="244"/>
      <c r="M23" s="244"/>
      <c r="N23" s="244"/>
      <c r="O23" s="275"/>
    </row>
    <row r="24" spans="1:15" ht="16.5" customHeight="1">
      <c r="A24" s="365" t="s">
        <v>122</v>
      </c>
      <c r="B24" s="365" t="s">
        <v>123</v>
      </c>
      <c r="C24" s="398">
        <f t="shared" si="1"/>
        <v>56.67</v>
      </c>
      <c r="D24" s="399">
        <f t="shared" si="2"/>
        <v>56.67</v>
      </c>
      <c r="E24" s="400">
        <f aca="true" t="shared" si="5" ref="E24:J24">SUM(E25)</f>
        <v>56.67</v>
      </c>
      <c r="F24" s="403">
        <f t="shared" si="5"/>
        <v>0</v>
      </c>
      <c r="G24" s="244">
        <f t="shared" si="5"/>
        <v>0</v>
      </c>
      <c r="H24" s="244">
        <f t="shared" si="5"/>
        <v>0</v>
      </c>
      <c r="I24" s="244">
        <f t="shared" si="5"/>
        <v>0</v>
      </c>
      <c r="J24" s="244">
        <f t="shared" si="5"/>
        <v>0</v>
      </c>
      <c r="K24" s="244"/>
      <c r="L24" s="244"/>
      <c r="M24" s="244"/>
      <c r="N24" s="244"/>
      <c r="O24" s="275"/>
    </row>
    <row r="25" spans="1:15" ht="16.5" customHeight="1">
      <c r="A25" s="365" t="s">
        <v>124</v>
      </c>
      <c r="B25" s="365" t="s">
        <v>125</v>
      </c>
      <c r="C25" s="398">
        <f t="shared" si="1"/>
        <v>56.67</v>
      </c>
      <c r="D25" s="399">
        <f t="shared" si="2"/>
        <v>56.67</v>
      </c>
      <c r="E25" s="400">
        <f aca="true" t="shared" si="6" ref="E25:J25">SUM(E26)</f>
        <v>56.67</v>
      </c>
      <c r="F25" s="404">
        <f t="shared" si="6"/>
        <v>0</v>
      </c>
      <c r="G25" s="406">
        <f t="shared" si="6"/>
        <v>0</v>
      </c>
      <c r="H25" s="406">
        <f t="shared" si="6"/>
        <v>0</v>
      </c>
      <c r="I25" s="406">
        <f t="shared" si="6"/>
        <v>0</v>
      </c>
      <c r="J25" s="406">
        <f t="shared" si="6"/>
        <v>0</v>
      </c>
      <c r="K25" s="406"/>
      <c r="L25" s="406"/>
      <c r="M25" s="413"/>
      <c r="N25" s="414"/>
      <c r="O25" s="415"/>
    </row>
    <row r="26" spans="1:15" ht="16.5" customHeight="1">
      <c r="A26" s="365" t="s">
        <v>126</v>
      </c>
      <c r="B26" s="365" t="s">
        <v>127</v>
      </c>
      <c r="C26" s="398">
        <f t="shared" si="1"/>
        <v>56.67</v>
      </c>
      <c r="D26" s="399">
        <f t="shared" si="2"/>
        <v>56.67</v>
      </c>
      <c r="E26" s="402">
        <v>56.67</v>
      </c>
      <c r="F26" s="404"/>
      <c r="G26" s="407"/>
      <c r="H26" s="408"/>
      <c r="I26" s="408">
        <f t="shared" si="4"/>
        <v>0</v>
      </c>
      <c r="J26" s="407"/>
      <c r="K26" s="408"/>
      <c r="L26" s="408"/>
      <c r="M26" s="407"/>
      <c r="N26" s="416"/>
      <c r="O26" s="275"/>
    </row>
    <row r="27" spans="1:15" ht="17.25" customHeight="1">
      <c r="A27" s="325" t="s">
        <v>128</v>
      </c>
      <c r="B27" s="409" t="s">
        <v>128</v>
      </c>
      <c r="C27" s="410">
        <f>SUM(C7,C11,C18,C24)</f>
        <v>1141.43</v>
      </c>
      <c r="D27" s="410">
        <f>SUM(D7,D11,D18,D24)</f>
        <v>1141.43</v>
      </c>
      <c r="E27" s="410">
        <f>SUM(E7,E11,E18,E24)</f>
        <v>797.7799999999999</v>
      </c>
      <c r="F27" s="410">
        <f aca="true" t="shared" si="7" ref="F27:N27">SUM(F7,F11,F18,F24)</f>
        <v>343.65</v>
      </c>
      <c r="G27" s="411">
        <f t="shared" si="7"/>
        <v>0</v>
      </c>
      <c r="H27" s="411">
        <f t="shared" si="7"/>
        <v>0</v>
      </c>
      <c r="I27" s="411">
        <f t="shared" si="7"/>
        <v>0</v>
      </c>
      <c r="J27" s="417">
        <f t="shared" si="7"/>
        <v>0</v>
      </c>
      <c r="K27" s="417">
        <f t="shared" si="7"/>
        <v>0</v>
      </c>
      <c r="L27" s="417">
        <f t="shared" si="7"/>
        <v>0</v>
      </c>
      <c r="M27" s="417">
        <f t="shared" si="7"/>
        <v>0</v>
      </c>
      <c r="N27" s="418">
        <f t="shared" si="7"/>
        <v>0</v>
      </c>
      <c r="O27" s="275"/>
    </row>
  </sheetData>
  <sheetProtection/>
  <mergeCells count="11">
    <mergeCell ref="A2:O2"/>
    <mergeCell ref="A3:K3"/>
    <mergeCell ref="D4:F4"/>
    <mergeCell ref="J4:O4"/>
    <mergeCell ref="A27:B27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landscape" paperSize="9" scale="8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showZeros="0" workbookViewId="0" topLeftCell="A1">
      <pane xSplit="4" ySplit="6" topLeftCell="E7" activePane="bottomRight" state="frozen"/>
      <selection pane="bottomRight" activeCell="B7" sqref="B7:B38"/>
    </sheetView>
  </sheetViews>
  <sheetFormatPr defaultColWidth="8.8515625" defaultRowHeight="14.25" customHeight="1"/>
  <cols>
    <col min="1" max="1" width="39.8515625" style="222" customWidth="1"/>
    <col min="2" max="2" width="26.28125" style="222" customWidth="1"/>
    <col min="3" max="3" width="41.57421875" style="222" customWidth="1"/>
    <col min="4" max="4" width="25.421875" style="222" customWidth="1"/>
    <col min="5" max="5" width="9.140625" style="154" customWidth="1"/>
    <col min="6" max="16384" width="9.140625" style="154" bestFit="1" customWidth="1"/>
  </cols>
  <sheetData>
    <row r="1" spans="1:4" ht="14.25" customHeight="1">
      <c r="A1" s="375"/>
      <c r="B1" s="375"/>
      <c r="C1" s="375"/>
      <c r="D1" s="206" t="s">
        <v>129</v>
      </c>
    </row>
    <row r="2" spans="1:4" ht="31.5" customHeight="1">
      <c r="A2" s="223" t="s">
        <v>130</v>
      </c>
      <c r="B2" s="376"/>
      <c r="C2" s="376"/>
      <c r="D2" s="376"/>
    </row>
    <row r="3" spans="1:4" ht="17.25" customHeight="1">
      <c r="A3" s="161" t="s">
        <v>2</v>
      </c>
      <c r="B3" s="377"/>
      <c r="C3" s="377"/>
      <c r="D3" s="292" t="s">
        <v>3</v>
      </c>
    </row>
    <row r="4" spans="1:4" ht="19.5" customHeight="1">
      <c r="A4" s="200" t="s">
        <v>4</v>
      </c>
      <c r="B4" s="202"/>
      <c r="C4" s="200" t="s">
        <v>5</v>
      </c>
      <c r="D4" s="202"/>
    </row>
    <row r="5" spans="1:4" ht="21.75" customHeight="1">
      <c r="A5" s="194" t="s">
        <v>6</v>
      </c>
      <c r="B5" s="232" t="s">
        <v>7</v>
      </c>
      <c r="C5" s="194" t="s">
        <v>131</v>
      </c>
      <c r="D5" s="232" t="s">
        <v>7</v>
      </c>
    </row>
    <row r="6" spans="1:4" ht="17.25" customHeight="1">
      <c r="A6" s="45"/>
      <c r="B6" s="216"/>
      <c r="C6" s="45"/>
      <c r="D6" s="216"/>
    </row>
    <row r="7" spans="1:4" ht="17.25" customHeight="1">
      <c r="A7" s="378" t="s">
        <v>132</v>
      </c>
      <c r="B7" s="379">
        <f>SUM(B8:B10)</f>
        <v>1141.43</v>
      </c>
      <c r="C7" s="380" t="s">
        <v>133</v>
      </c>
      <c r="D7" s="381">
        <f>SUM(D8:D30)</f>
        <v>1141.428108</v>
      </c>
    </row>
    <row r="8" spans="1:4" ht="17.25" customHeight="1">
      <c r="A8" s="382" t="s">
        <v>134</v>
      </c>
      <c r="B8" s="383">
        <v>1141.43</v>
      </c>
      <c r="C8" s="380" t="s">
        <v>10</v>
      </c>
      <c r="D8" s="381">
        <v>945.93</v>
      </c>
    </row>
    <row r="9" spans="1:4" ht="17.25" customHeight="1">
      <c r="A9" s="382" t="s">
        <v>135</v>
      </c>
      <c r="B9" s="379"/>
      <c r="C9" s="380" t="s">
        <v>12</v>
      </c>
      <c r="D9" s="381"/>
    </row>
    <row r="10" spans="1:4" ht="17.25" customHeight="1">
      <c r="A10" s="382" t="s">
        <v>136</v>
      </c>
      <c r="B10" s="379"/>
      <c r="C10" s="380" t="s">
        <v>14</v>
      </c>
      <c r="D10" s="381"/>
    </row>
    <row r="11" spans="1:4" ht="17.25" customHeight="1">
      <c r="A11" s="382" t="s">
        <v>137</v>
      </c>
      <c r="B11" s="379"/>
      <c r="C11" s="380" t="s">
        <v>16</v>
      </c>
      <c r="D11" s="381"/>
    </row>
    <row r="12" spans="1:4" ht="17.25" customHeight="1">
      <c r="A12" s="382" t="s">
        <v>134</v>
      </c>
      <c r="B12" s="379"/>
      <c r="C12" s="380" t="s">
        <v>18</v>
      </c>
      <c r="D12" s="381"/>
    </row>
    <row r="13" spans="1:4" ht="17.25" customHeight="1">
      <c r="A13" s="384" t="s">
        <v>135</v>
      </c>
      <c r="B13" s="385"/>
      <c r="C13" s="380" t="s">
        <v>20</v>
      </c>
      <c r="D13" s="381"/>
    </row>
    <row r="14" spans="1:4" ht="17.25" customHeight="1">
      <c r="A14" s="384" t="s">
        <v>136</v>
      </c>
      <c r="B14" s="385"/>
      <c r="C14" s="380" t="s">
        <v>22</v>
      </c>
      <c r="D14" s="381"/>
    </row>
    <row r="15" spans="1:4" ht="17.25" customHeight="1">
      <c r="A15" s="382"/>
      <c r="B15" s="385"/>
      <c r="C15" s="380" t="s">
        <v>24</v>
      </c>
      <c r="D15" s="381">
        <v>92.908108</v>
      </c>
    </row>
    <row r="16" spans="1:4" ht="17.25" customHeight="1">
      <c r="A16" s="382"/>
      <c r="B16" s="379"/>
      <c r="C16" s="380" t="s">
        <v>26</v>
      </c>
      <c r="D16" s="381"/>
    </row>
    <row r="17" spans="1:4" ht="17.25" customHeight="1">
      <c r="A17" s="382"/>
      <c r="B17" s="386"/>
      <c r="C17" s="380" t="s">
        <v>28</v>
      </c>
      <c r="D17" s="381">
        <v>45.92</v>
      </c>
    </row>
    <row r="18" spans="1:4" ht="17.25" customHeight="1">
      <c r="A18" s="384"/>
      <c r="B18" s="386"/>
      <c r="C18" s="380" t="s">
        <v>29</v>
      </c>
      <c r="D18" s="381"/>
    </row>
    <row r="19" spans="1:4" ht="17.25" customHeight="1">
      <c r="A19" s="384"/>
      <c r="B19" s="387"/>
      <c r="C19" s="380" t="s">
        <v>30</v>
      </c>
      <c r="D19" s="381"/>
    </row>
    <row r="20" spans="1:4" ht="17.25" customHeight="1">
      <c r="A20" s="388"/>
      <c r="B20" s="387"/>
      <c r="C20" s="380" t="s">
        <v>31</v>
      </c>
      <c r="D20" s="381"/>
    </row>
    <row r="21" spans="1:4" ht="17.25" customHeight="1">
      <c r="A21" s="388"/>
      <c r="B21" s="387"/>
      <c r="C21" s="380" t="s">
        <v>32</v>
      </c>
      <c r="D21" s="381"/>
    </row>
    <row r="22" spans="1:4" ht="17.25" customHeight="1">
      <c r="A22" s="388"/>
      <c r="B22" s="387"/>
      <c r="C22" s="380" t="s">
        <v>33</v>
      </c>
      <c r="D22" s="381"/>
    </row>
    <row r="23" spans="1:4" ht="17.25" customHeight="1">
      <c r="A23" s="388"/>
      <c r="B23" s="387"/>
      <c r="C23" s="380" t="s">
        <v>34</v>
      </c>
      <c r="D23" s="381"/>
    </row>
    <row r="24" spans="1:4" ht="17.25" customHeight="1">
      <c r="A24" s="388"/>
      <c r="B24" s="387"/>
      <c r="C24" s="380" t="s">
        <v>35</v>
      </c>
      <c r="D24" s="381"/>
    </row>
    <row r="25" spans="1:4" ht="17.25" customHeight="1">
      <c r="A25" s="388"/>
      <c r="B25" s="387"/>
      <c r="C25" s="380" t="s">
        <v>36</v>
      </c>
      <c r="D25" s="381"/>
    </row>
    <row r="26" spans="1:4" ht="17.25" customHeight="1">
      <c r="A26" s="388"/>
      <c r="B26" s="387"/>
      <c r="C26" s="380" t="s">
        <v>37</v>
      </c>
      <c r="D26" s="381"/>
    </row>
    <row r="27" spans="1:4" ht="17.25" customHeight="1">
      <c r="A27" s="388"/>
      <c r="B27" s="387"/>
      <c r="C27" s="380" t="s">
        <v>38</v>
      </c>
      <c r="D27" s="381">
        <v>56.67</v>
      </c>
    </row>
    <row r="28" spans="1:4" ht="17.25" customHeight="1">
      <c r="A28" s="388"/>
      <c r="B28" s="387"/>
      <c r="C28" s="380" t="s">
        <v>39</v>
      </c>
      <c r="D28" s="381"/>
    </row>
    <row r="29" spans="1:4" ht="17.25" customHeight="1">
      <c r="A29" s="388"/>
      <c r="B29" s="387"/>
      <c r="C29" s="380" t="s">
        <v>40</v>
      </c>
      <c r="D29" s="381"/>
    </row>
    <row r="30" spans="1:4" ht="17.25" customHeight="1">
      <c r="A30" s="388"/>
      <c r="B30" s="387"/>
      <c r="C30" s="380" t="s">
        <v>41</v>
      </c>
      <c r="D30" s="381"/>
    </row>
    <row r="31" spans="1:4" ht="17.25" customHeight="1">
      <c r="A31" s="388"/>
      <c r="B31" s="387"/>
      <c r="C31" s="380" t="s">
        <v>42</v>
      </c>
      <c r="D31" s="381"/>
    </row>
    <row r="32" spans="1:4" ht="17.25" customHeight="1">
      <c r="A32" s="388"/>
      <c r="B32" s="387"/>
      <c r="C32" s="380" t="s">
        <v>43</v>
      </c>
      <c r="D32" s="381"/>
    </row>
    <row r="33" spans="1:4" ht="17.25" customHeight="1">
      <c r="A33" s="388"/>
      <c r="B33" s="387"/>
      <c r="C33" s="380" t="s">
        <v>44</v>
      </c>
      <c r="D33" s="381"/>
    </row>
    <row r="34" spans="1:4" ht="17.25" customHeight="1">
      <c r="A34" s="388"/>
      <c r="B34" s="387"/>
      <c r="C34" s="380" t="s">
        <v>45</v>
      </c>
      <c r="D34" s="381"/>
    </row>
    <row r="35" spans="1:4" ht="17.25" customHeight="1">
      <c r="A35" s="388"/>
      <c r="B35" s="387"/>
      <c r="C35" s="380" t="s">
        <v>46</v>
      </c>
      <c r="D35" s="381"/>
    </row>
    <row r="36" spans="1:4" ht="17.25" customHeight="1">
      <c r="A36" s="388"/>
      <c r="B36" s="387"/>
      <c r="C36" s="380" t="s">
        <v>47</v>
      </c>
      <c r="D36" s="381"/>
    </row>
    <row r="37" spans="1:4" ht="14.25" customHeight="1">
      <c r="A37" s="389"/>
      <c r="B37" s="386"/>
      <c r="C37" s="380" t="s">
        <v>48</v>
      </c>
      <c r="D37" s="390"/>
    </row>
    <row r="38" spans="1:4" ht="17.25" customHeight="1">
      <c r="A38" s="391" t="s">
        <v>138</v>
      </c>
      <c r="B38" s="392">
        <f>SUM(B11,B7)</f>
        <v>1141.43</v>
      </c>
      <c r="C38" s="389" t="s">
        <v>56</v>
      </c>
      <c r="D38" s="390">
        <f>SUM(D7,D37)</f>
        <v>1141.428108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" bottom="0.4722222222222222" header="0.3145833333333333" footer="0.3145833333333333"/>
  <pageSetup horizontalDpi="600" verticalDpi="600" orientation="landscape" paperSize="9"/>
  <headerFooter>
    <oddFooter>&amp;C&amp;"-"&amp;16- &amp;P -</oddFooter>
  </headerFooter>
  <ignoredErrors>
    <ignoredError sqref="D7:D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Zeros="0" tabSelected="1" zoomScale="115" zoomScaleNormal="115" workbookViewId="0" topLeftCell="A1">
      <selection activeCell="G17" sqref="G17"/>
    </sheetView>
  </sheetViews>
  <sheetFormatPr defaultColWidth="8.8515625" defaultRowHeight="14.25" customHeight="1"/>
  <cols>
    <col min="1" max="1" width="20.140625" style="293" customWidth="1"/>
    <col min="2" max="2" width="44.00390625" style="293" customWidth="1"/>
    <col min="3" max="3" width="13.57421875" style="192" customWidth="1"/>
    <col min="4" max="4" width="16.57421875" style="192" customWidth="1"/>
    <col min="5" max="5" width="19.140625" style="192" customWidth="1"/>
    <col min="6" max="6" width="11.8515625" style="192" customWidth="1"/>
    <col min="7" max="7" width="18.421875" style="192" customWidth="1"/>
    <col min="8" max="8" width="9.140625" style="192" customWidth="1"/>
    <col min="9" max="255" width="9.140625" style="192" bestFit="1" customWidth="1"/>
    <col min="256" max="256" width="9.140625" style="0" bestFit="1" customWidth="1"/>
  </cols>
  <sheetData>
    <row r="1" spans="4:7" ht="12" customHeight="1">
      <c r="D1" s="361"/>
      <c r="F1" s="236"/>
      <c r="G1" s="236" t="s">
        <v>139</v>
      </c>
    </row>
    <row r="2" spans="1:7" ht="39" customHeight="1">
      <c r="A2" s="298" t="s">
        <v>140</v>
      </c>
      <c r="B2" s="298"/>
      <c r="C2" s="298"/>
      <c r="D2" s="298"/>
      <c r="E2" s="299"/>
      <c r="F2" s="299"/>
      <c r="G2" s="299"/>
    </row>
    <row r="3" spans="1:7" ht="18" customHeight="1">
      <c r="A3" s="161" t="s">
        <v>2</v>
      </c>
      <c r="F3" s="296"/>
      <c r="G3" s="296" t="s">
        <v>3</v>
      </c>
    </row>
    <row r="4" spans="1:7" ht="20.25" customHeight="1">
      <c r="A4" s="362" t="s">
        <v>141</v>
      </c>
      <c r="B4" s="363"/>
      <c r="C4" s="232" t="s">
        <v>61</v>
      </c>
      <c r="D4" s="337" t="s">
        <v>81</v>
      </c>
      <c r="E4" s="201"/>
      <c r="F4" s="202"/>
      <c r="G4" s="330" t="s">
        <v>82</v>
      </c>
    </row>
    <row r="5" spans="1:7" ht="20.25" customHeight="1">
      <c r="A5" s="302" t="s">
        <v>78</v>
      </c>
      <c r="B5" s="302" t="s">
        <v>79</v>
      </c>
      <c r="C5" s="45"/>
      <c r="D5" s="196" t="s">
        <v>63</v>
      </c>
      <c r="E5" s="196" t="s">
        <v>142</v>
      </c>
      <c r="F5" s="196" t="s">
        <v>143</v>
      </c>
      <c r="G5" s="46"/>
    </row>
    <row r="6" spans="1:7" ht="13.5" customHeight="1">
      <c r="A6" s="302" t="s">
        <v>144</v>
      </c>
      <c r="B6" s="302" t="s">
        <v>145</v>
      </c>
      <c r="C6" s="364">
        <v>3</v>
      </c>
      <c r="D6" s="302" t="s">
        <v>146</v>
      </c>
      <c r="E6" s="302" t="s">
        <v>147</v>
      </c>
      <c r="F6" s="302" t="s">
        <v>148</v>
      </c>
      <c r="G6" s="302" t="s">
        <v>149</v>
      </c>
    </row>
    <row r="7" spans="1:7" ht="13.5" customHeight="1">
      <c r="A7" s="365" t="s">
        <v>88</v>
      </c>
      <c r="B7" s="365" t="s">
        <v>89</v>
      </c>
      <c r="C7" s="366">
        <f>SUM(C8)</f>
        <v>945.93</v>
      </c>
      <c r="D7" s="366">
        <f>SUM(D8)</f>
        <v>602.28</v>
      </c>
      <c r="E7" s="367">
        <f>SUM(E8)</f>
        <v>539.3</v>
      </c>
      <c r="F7" s="366">
        <f>SUM(F8)</f>
        <v>62.98</v>
      </c>
      <c r="G7" s="366">
        <f>SUM(G8)</f>
        <v>343.65</v>
      </c>
    </row>
    <row r="8" spans="1:7" ht="13.5" customHeight="1">
      <c r="A8" s="365" t="s">
        <v>90</v>
      </c>
      <c r="B8" s="365" t="s">
        <v>91</v>
      </c>
      <c r="C8" s="366">
        <f>SUM(C9:C10)</f>
        <v>945.93</v>
      </c>
      <c r="D8" s="366">
        <f>SUM(D9:D10)</f>
        <v>602.28</v>
      </c>
      <c r="E8" s="367">
        <f>SUM(E9:E10)</f>
        <v>539.3</v>
      </c>
      <c r="F8" s="366">
        <f>SUM(F9:F10)</f>
        <v>62.98</v>
      </c>
      <c r="G8" s="366">
        <f>SUM(G9:G10)</f>
        <v>343.65</v>
      </c>
    </row>
    <row r="9" spans="1:7" ht="13.5" customHeight="1">
      <c r="A9" s="365" t="s">
        <v>92</v>
      </c>
      <c r="B9" s="365" t="s">
        <v>93</v>
      </c>
      <c r="C9" s="368">
        <f aca="true" t="shared" si="0" ref="C9:C16">SUM(D9,G9)</f>
        <v>602.28</v>
      </c>
      <c r="D9" s="366">
        <f aca="true" t="shared" si="1" ref="D9:D16">SUM(E9:F9)</f>
        <v>602.28</v>
      </c>
      <c r="E9" s="369">
        <v>539.3</v>
      </c>
      <c r="F9" s="370">
        <v>62.98</v>
      </c>
      <c r="G9" s="371"/>
    </row>
    <row r="10" spans="1:7" ht="13.5" customHeight="1">
      <c r="A10" s="365" t="s">
        <v>94</v>
      </c>
      <c r="B10" s="365" t="s">
        <v>95</v>
      </c>
      <c r="C10" s="368">
        <f t="shared" si="0"/>
        <v>343.65</v>
      </c>
      <c r="D10" s="366">
        <f t="shared" si="1"/>
        <v>0</v>
      </c>
      <c r="E10" s="366"/>
      <c r="F10" s="371"/>
      <c r="G10" s="370">
        <v>343.65</v>
      </c>
    </row>
    <row r="11" spans="1:7" ht="13.5" customHeight="1">
      <c r="A11" s="365" t="s">
        <v>96</v>
      </c>
      <c r="B11" s="365" t="s">
        <v>97</v>
      </c>
      <c r="C11" s="368">
        <f t="shared" si="0"/>
        <v>92.91</v>
      </c>
      <c r="D11" s="366">
        <f t="shared" si="1"/>
        <v>92.91</v>
      </c>
      <c r="E11" s="366">
        <f>SUM(E12,E16)</f>
        <v>92.91</v>
      </c>
      <c r="F11" s="371"/>
      <c r="G11" s="371"/>
    </row>
    <row r="12" spans="1:7" ht="13.5" customHeight="1">
      <c r="A12" s="365" t="s">
        <v>98</v>
      </c>
      <c r="B12" s="365" t="s">
        <v>99</v>
      </c>
      <c r="C12" s="368">
        <f t="shared" si="0"/>
        <v>90.64</v>
      </c>
      <c r="D12" s="366">
        <f t="shared" si="1"/>
        <v>90.64</v>
      </c>
      <c r="E12" s="366">
        <f>SUM(E13:E15)</f>
        <v>90.64</v>
      </c>
      <c r="F12" s="371"/>
      <c r="G12" s="371"/>
    </row>
    <row r="13" spans="1:7" ht="13.5" customHeight="1">
      <c r="A13" s="365" t="s">
        <v>100</v>
      </c>
      <c r="B13" s="365" t="s">
        <v>101</v>
      </c>
      <c r="C13" s="368">
        <f t="shared" si="0"/>
        <v>4.29</v>
      </c>
      <c r="D13" s="366">
        <f t="shared" si="1"/>
        <v>4.29</v>
      </c>
      <c r="E13" s="370">
        <v>4.29</v>
      </c>
      <c r="F13" s="371"/>
      <c r="G13" s="371"/>
    </row>
    <row r="14" spans="1:7" ht="13.5" customHeight="1">
      <c r="A14" s="365" t="s">
        <v>102</v>
      </c>
      <c r="B14" s="365" t="s">
        <v>103</v>
      </c>
      <c r="C14" s="368">
        <f t="shared" si="0"/>
        <v>79.36</v>
      </c>
      <c r="D14" s="366">
        <f t="shared" si="1"/>
        <v>79.36</v>
      </c>
      <c r="E14" s="370">
        <v>79.36</v>
      </c>
      <c r="F14" s="371"/>
      <c r="G14" s="371"/>
    </row>
    <row r="15" spans="1:7" ht="13.5" customHeight="1">
      <c r="A15" s="365" t="s">
        <v>104</v>
      </c>
      <c r="B15" s="365" t="s">
        <v>105</v>
      </c>
      <c r="C15" s="368">
        <f t="shared" si="0"/>
        <v>6.99</v>
      </c>
      <c r="D15" s="366">
        <f t="shared" si="1"/>
        <v>6.99</v>
      </c>
      <c r="E15" s="370">
        <v>6.99</v>
      </c>
      <c r="F15" s="371"/>
      <c r="G15" s="371"/>
    </row>
    <row r="16" spans="1:7" ht="13.5" customHeight="1">
      <c r="A16" s="365" t="s">
        <v>106</v>
      </c>
      <c r="B16" s="365" t="s">
        <v>107</v>
      </c>
      <c r="C16" s="368">
        <f t="shared" si="0"/>
        <v>2.27</v>
      </c>
      <c r="D16" s="366">
        <f t="shared" si="1"/>
        <v>2.27</v>
      </c>
      <c r="E16" s="366">
        <f>SUM(E17)</f>
        <v>2.27</v>
      </c>
      <c r="F16" s="371"/>
      <c r="G16" s="371"/>
    </row>
    <row r="17" spans="1:7" ht="13.5" customHeight="1">
      <c r="A17" s="365" t="s">
        <v>108</v>
      </c>
      <c r="B17" s="365" t="s">
        <v>109</v>
      </c>
      <c r="C17" s="368">
        <f aca="true" t="shared" si="2" ref="C17:C23">SUM(D17,G17)</f>
        <v>2.27</v>
      </c>
      <c r="D17" s="366">
        <f aca="true" t="shared" si="3" ref="D17:D23">SUM(E17:F17)</f>
        <v>2.27</v>
      </c>
      <c r="E17" s="370">
        <v>2.27</v>
      </c>
      <c r="F17" s="371"/>
      <c r="G17" s="371"/>
    </row>
    <row r="18" spans="1:7" ht="13.5" customHeight="1">
      <c r="A18" s="365" t="s">
        <v>110</v>
      </c>
      <c r="B18" s="365" t="s">
        <v>111</v>
      </c>
      <c r="C18" s="368">
        <f t="shared" si="2"/>
        <v>45.92</v>
      </c>
      <c r="D18" s="366">
        <f>SUM(D19)</f>
        <v>45.92</v>
      </c>
      <c r="E18" s="366">
        <f>SUM(E19)</f>
        <v>45.92</v>
      </c>
      <c r="F18" s="371"/>
      <c r="G18" s="371"/>
    </row>
    <row r="19" spans="1:7" ht="13.5" customHeight="1">
      <c r="A19" s="365" t="s">
        <v>112</v>
      </c>
      <c r="B19" s="365" t="s">
        <v>113</v>
      </c>
      <c r="C19" s="368">
        <f t="shared" si="2"/>
        <v>45.92</v>
      </c>
      <c r="D19" s="366">
        <f>SUM(D20:D23)</f>
        <v>45.92</v>
      </c>
      <c r="E19" s="366">
        <f>SUM(E20:E23)</f>
        <v>45.92</v>
      </c>
      <c r="F19" s="371"/>
      <c r="G19" s="371"/>
    </row>
    <row r="20" spans="1:7" ht="13.5" customHeight="1">
      <c r="A20" s="365" t="s">
        <v>114</v>
      </c>
      <c r="B20" s="365" t="s">
        <v>115</v>
      </c>
      <c r="C20" s="368">
        <f t="shared" si="2"/>
        <v>13.92</v>
      </c>
      <c r="D20" s="366">
        <f t="shared" si="3"/>
        <v>13.92</v>
      </c>
      <c r="E20" s="370">
        <v>13.92</v>
      </c>
      <c r="F20" s="371"/>
      <c r="G20" s="371"/>
    </row>
    <row r="21" spans="1:7" ht="13.5" customHeight="1">
      <c r="A21" s="365" t="s">
        <v>116</v>
      </c>
      <c r="B21" s="365" t="s">
        <v>117</v>
      </c>
      <c r="C21" s="368">
        <f t="shared" si="2"/>
        <v>13.88</v>
      </c>
      <c r="D21" s="366">
        <f t="shared" si="3"/>
        <v>13.88</v>
      </c>
      <c r="E21" s="370">
        <v>13.88</v>
      </c>
      <c r="F21" s="371"/>
      <c r="G21" s="371"/>
    </row>
    <row r="22" spans="1:7" ht="13.5" customHeight="1">
      <c r="A22" s="365" t="s">
        <v>118</v>
      </c>
      <c r="B22" s="365" t="s">
        <v>119</v>
      </c>
      <c r="C22" s="368">
        <f t="shared" si="2"/>
        <v>16.92</v>
      </c>
      <c r="D22" s="366">
        <f t="shared" si="3"/>
        <v>16.92</v>
      </c>
      <c r="E22" s="370">
        <v>16.92</v>
      </c>
      <c r="F22" s="371"/>
      <c r="G22" s="371"/>
    </row>
    <row r="23" spans="1:7" ht="13.5" customHeight="1">
      <c r="A23" s="365" t="s">
        <v>120</v>
      </c>
      <c r="B23" s="365" t="s">
        <v>121</v>
      </c>
      <c r="C23" s="372">
        <f t="shared" si="2"/>
        <v>1.2</v>
      </c>
      <c r="D23" s="367">
        <f t="shared" si="3"/>
        <v>1.2</v>
      </c>
      <c r="E23" s="369">
        <v>1.2</v>
      </c>
      <c r="F23" s="371"/>
      <c r="G23" s="371"/>
    </row>
    <row r="24" spans="1:7" ht="13.5" customHeight="1">
      <c r="A24" s="365" t="s">
        <v>122</v>
      </c>
      <c r="B24" s="365" t="s">
        <v>123</v>
      </c>
      <c r="C24" s="368">
        <f>SUM(C25)</f>
        <v>56.67</v>
      </c>
      <c r="D24" s="368">
        <f>SUM(D25)</f>
        <v>56.67</v>
      </c>
      <c r="E24" s="368">
        <f>SUM(E25)</f>
        <v>56.67</v>
      </c>
      <c r="F24" s="368">
        <f>SUM(F25)</f>
        <v>0</v>
      </c>
      <c r="G24" s="368">
        <f>SUM(G25)</f>
        <v>0</v>
      </c>
    </row>
    <row r="25" spans="1:7" ht="13.5" customHeight="1">
      <c r="A25" s="365" t="s">
        <v>124</v>
      </c>
      <c r="B25" s="365" t="s">
        <v>125</v>
      </c>
      <c r="C25" s="368">
        <f>SUM(C26)</f>
        <v>56.67</v>
      </c>
      <c r="D25" s="368">
        <f>SUM(D26)</f>
        <v>56.67</v>
      </c>
      <c r="E25" s="368">
        <f>SUM(E26)</f>
        <v>56.67</v>
      </c>
      <c r="F25" s="368">
        <f>SUM(F26)</f>
        <v>0</v>
      </c>
      <c r="G25" s="368">
        <f>SUM(G26)</f>
        <v>0</v>
      </c>
    </row>
    <row r="26" spans="1:7" ht="13.5" customHeight="1">
      <c r="A26" s="365" t="s">
        <v>126</v>
      </c>
      <c r="B26" s="365" t="s">
        <v>127</v>
      </c>
      <c r="C26" s="368">
        <f>SUM(D26,G26)</f>
        <v>56.67</v>
      </c>
      <c r="D26" s="366">
        <f>SUM(E26:F26)</f>
        <v>56.67</v>
      </c>
      <c r="E26" s="370">
        <v>56.67</v>
      </c>
      <c r="F26" s="371"/>
      <c r="G26" s="371"/>
    </row>
    <row r="27" spans="1:7" ht="18" customHeight="1">
      <c r="A27" s="305" t="s">
        <v>128</v>
      </c>
      <c r="B27" s="307" t="s">
        <v>128</v>
      </c>
      <c r="C27" s="373">
        <f>SUM(C7,C11,C18,C24)</f>
        <v>1141.43</v>
      </c>
      <c r="D27" s="373">
        <f>SUM(D7,D11,D18,D24)</f>
        <v>797.7799999999999</v>
      </c>
      <c r="E27" s="374">
        <f>SUM(E7,E11,E18,E24)</f>
        <v>734.7999999999998</v>
      </c>
      <c r="F27" s="373">
        <f>SUM(F7,F11,F18,F24)</f>
        <v>62.98</v>
      </c>
      <c r="G27" s="373">
        <f>SUM(G7,G11,G18,G24)</f>
        <v>343.65</v>
      </c>
    </row>
  </sheetData>
  <sheetProtection/>
  <mergeCells count="7">
    <mergeCell ref="A2:G2"/>
    <mergeCell ref="A3:E3"/>
    <mergeCell ref="A4:B4"/>
    <mergeCell ref="D4:F4"/>
    <mergeCell ref="A27:B2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landscape" paperSize="9" scale="95"/>
  <headerFooter>
    <oddFooter>&amp;C&amp;"-"&amp;16- &amp;P -</oddFooter>
  </headerFooter>
  <ignoredErrors>
    <ignoredError sqref="E2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showZeros="0" workbookViewId="0" topLeftCell="A1">
      <selection activeCell="A7" sqref="A7:F7"/>
    </sheetView>
  </sheetViews>
  <sheetFormatPr defaultColWidth="8.8515625" defaultRowHeight="12.75"/>
  <cols>
    <col min="1" max="2" width="27.421875" style="349" customWidth="1"/>
    <col min="3" max="3" width="17.28125" style="350" customWidth="1"/>
    <col min="4" max="4" width="26.28125" style="351" customWidth="1"/>
    <col min="5" max="5" width="21.28125" style="351" customWidth="1"/>
    <col min="6" max="6" width="18.7109375" style="351" customWidth="1"/>
    <col min="7" max="7" width="9.140625" style="192" customWidth="1"/>
    <col min="8" max="16384" width="9.140625" style="192" bestFit="1" customWidth="1"/>
  </cols>
  <sheetData>
    <row r="1" spans="1:6" ht="12" customHeight="1">
      <c r="A1" s="352"/>
      <c r="B1" s="352"/>
      <c r="C1" s="191"/>
      <c r="D1" s="192"/>
      <c r="E1" s="192"/>
      <c r="F1" s="353" t="s">
        <v>150</v>
      </c>
    </row>
    <row r="2" spans="1:6" ht="25.5" customHeight="1">
      <c r="A2" s="354" t="s">
        <v>151</v>
      </c>
      <c r="B2" s="354"/>
      <c r="C2" s="354"/>
      <c r="D2" s="354"/>
      <c r="E2" s="355"/>
      <c r="F2" s="355"/>
    </row>
    <row r="3" spans="1:6" ht="15.75" customHeight="1">
      <c r="A3" s="161" t="s">
        <v>2</v>
      </c>
      <c r="B3" s="352"/>
      <c r="C3" s="191"/>
      <c r="D3" s="192"/>
      <c r="E3" s="192"/>
      <c r="F3" s="353" t="s">
        <v>152</v>
      </c>
    </row>
    <row r="4" spans="1:6" s="348" customFormat="1" ht="19.5" customHeight="1">
      <c r="A4" s="195" t="s">
        <v>153</v>
      </c>
      <c r="B4" s="194" t="s">
        <v>154</v>
      </c>
      <c r="C4" s="200" t="s">
        <v>155</v>
      </c>
      <c r="D4" s="201"/>
      <c r="E4" s="202"/>
      <c r="F4" s="194" t="s">
        <v>156</v>
      </c>
    </row>
    <row r="5" spans="1:6" s="348" customFormat="1" ht="19.5" customHeight="1">
      <c r="A5" s="216"/>
      <c r="B5" s="45"/>
      <c r="C5" s="196" t="s">
        <v>63</v>
      </c>
      <c r="D5" s="196" t="s">
        <v>157</v>
      </c>
      <c r="E5" s="196" t="s">
        <v>158</v>
      </c>
      <c r="F5" s="45"/>
    </row>
    <row r="6" spans="1:6" s="348" customFormat="1" ht="18.75" customHeight="1">
      <c r="A6" s="356">
        <v>1</v>
      </c>
      <c r="B6" s="356">
        <v>2</v>
      </c>
      <c r="C6" s="357">
        <v>3</v>
      </c>
      <c r="D6" s="356">
        <v>4</v>
      </c>
      <c r="E6" s="356">
        <v>5</v>
      </c>
      <c r="F6" s="356">
        <v>6</v>
      </c>
    </row>
    <row r="7" spans="1:6" ht="18.75" customHeight="1">
      <c r="A7" s="358">
        <f>SUM(B7,F7,C7)</f>
        <v>2.1</v>
      </c>
      <c r="B7" s="359"/>
      <c r="C7" s="360">
        <f>SUM(D7:E7)</f>
        <v>0</v>
      </c>
      <c r="D7" s="359"/>
      <c r="E7" s="359"/>
      <c r="F7" s="358">
        <v>2.1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landscape" paperSize="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showZeros="0" workbookViewId="0" topLeftCell="A1">
      <pane xSplit="2" ySplit="9" topLeftCell="F34" activePane="bottomRight" state="frozen"/>
      <selection pane="bottomRight" activeCell="H9" sqref="H9:M48"/>
    </sheetView>
  </sheetViews>
  <sheetFormatPr defaultColWidth="8.8515625" defaultRowHeight="14.25" customHeight="1"/>
  <cols>
    <col min="1" max="1" width="18.421875" style="293" customWidth="1"/>
    <col min="2" max="2" width="19.7109375" style="293" customWidth="1"/>
    <col min="3" max="3" width="26.00390625" style="293" customWidth="1"/>
    <col min="4" max="4" width="8.57421875" style="293" customWidth="1"/>
    <col min="5" max="5" width="30.140625" style="293" customWidth="1"/>
    <col min="6" max="6" width="10.8515625" style="293" customWidth="1"/>
    <col min="7" max="7" width="26.00390625" style="293" customWidth="1"/>
    <col min="8" max="9" width="12.140625" style="191" customWidth="1"/>
    <col min="10" max="10" width="14.57421875" style="191" customWidth="1"/>
    <col min="11" max="11" width="8.140625" style="191" customWidth="1"/>
    <col min="12" max="12" width="10.421875" style="191" customWidth="1"/>
    <col min="13" max="14" width="12.140625" style="191" customWidth="1"/>
    <col min="15" max="15" width="9.140625" style="191" customWidth="1"/>
    <col min="16" max="16" width="8.57421875" style="191" customWidth="1"/>
    <col min="17" max="17" width="10.140625" style="191" customWidth="1"/>
    <col min="18" max="18" width="10.421875" style="191" customWidth="1"/>
    <col min="19" max="19" width="8.8515625" style="191" customWidth="1"/>
    <col min="20" max="20" width="6.421875" style="191" customWidth="1"/>
    <col min="21" max="21" width="10.140625" style="191" customWidth="1"/>
    <col min="22" max="22" width="7.8515625" style="191" customWidth="1"/>
    <col min="23" max="23" width="9.7109375" style="191" customWidth="1"/>
    <col min="24" max="24" width="11.7109375" style="191" customWidth="1"/>
    <col min="25" max="25" width="9.140625" style="192" customWidth="1"/>
    <col min="26" max="16384" width="9.140625" style="192" bestFit="1" customWidth="1"/>
  </cols>
  <sheetData>
    <row r="1" ht="12" customHeight="1">
      <c r="X1" s="347" t="s">
        <v>159</v>
      </c>
    </row>
    <row r="2" spans="1:24" ht="39" customHeight="1">
      <c r="A2" s="298" t="s">
        <v>160</v>
      </c>
      <c r="B2" s="298"/>
      <c r="C2" s="298"/>
      <c r="D2" s="298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</row>
    <row r="3" spans="1:24" ht="18" customHeight="1">
      <c r="A3" s="161" t="s">
        <v>2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X3" s="240" t="s">
        <v>3</v>
      </c>
    </row>
    <row r="4" spans="1:24" ht="13.5">
      <c r="A4" s="162" t="s">
        <v>161</v>
      </c>
      <c r="B4" s="162" t="s">
        <v>162</v>
      </c>
      <c r="C4" s="162" t="s">
        <v>163</v>
      </c>
      <c r="D4" s="162" t="s">
        <v>164</v>
      </c>
      <c r="E4" s="162" t="s">
        <v>165</v>
      </c>
      <c r="F4" s="162" t="s">
        <v>166</v>
      </c>
      <c r="G4" s="162" t="s">
        <v>167</v>
      </c>
      <c r="H4" s="337" t="s">
        <v>168</v>
      </c>
      <c r="I4" s="343"/>
      <c r="J4" s="201"/>
      <c r="K4" s="343"/>
      <c r="L4" s="343"/>
      <c r="M4" s="343"/>
      <c r="N4" s="343"/>
      <c r="O4" s="201"/>
      <c r="P4" s="201"/>
      <c r="Q4" s="201"/>
      <c r="R4" s="39" t="s">
        <v>67</v>
      </c>
      <c r="S4" s="343" t="s">
        <v>68</v>
      </c>
      <c r="T4" s="343"/>
      <c r="U4" s="343"/>
      <c r="V4" s="343"/>
      <c r="W4" s="343"/>
      <c r="X4" s="164"/>
    </row>
    <row r="5" spans="1:24" ht="13.5">
      <c r="A5" s="41"/>
      <c r="B5" s="258"/>
      <c r="C5" s="41"/>
      <c r="D5" s="41"/>
      <c r="E5" s="41"/>
      <c r="F5" s="41"/>
      <c r="G5" s="41"/>
      <c r="H5" s="232" t="s">
        <v>169</v>
      </c>
      <c r="I5" s="337" t="s">
        <v>64</v>
      </c>
      <c r="J5" s="201"/>
      <c r="K5" s="343"/>
      <c r="L5" s="343"/>
      <c r="M5" s="343"/>
      <c r="N5" s="164"/>
      <c r="O5" s="200" t="s">
        <v>170</v>
      </c>
      <c r="P5" s="201"/>
      <c r="Q5" s="202"/>
      <c r="R5" s="162" t="s">
        <v>67</v>
      </c>
      <c r="S5" s="337" t="s">
        <v>68</v>
      </c>
      <c r="T5" s="39"/>
      <c r="U5" s="343" t="s">
        <v>68</v>
      </c>
      <c r="V5" s="39" t="s">
        <v>71</v>
      </c>
      <c r="W5" s="39" t="s">
        <v>72</v>
      </c>
      <c r="X5" s="344" t="s">
        <v>73</v>
      </c>
    </row>
    <row r="6" spans="1:24" ht="13.5" customHeight="1">
      <c r="A6" s="242"/>
      <c r="B6" s="242"/>
      <c r="C6" s="242"/>
      <c r="D6" s="242"/>
      <c r="E6" s="242"/>
      <c r="F6" s="242"/>
      <c r="G6" s="242"/>
      <c r="H6" s="242"/>
      <c r="I6" s="36" t="s">
        <v>171</v>
      </c>
      <c r="J6" s="344"/>
      <c r="K6" s="162" t="s">
        <v>172</v>
      </c>
      <c r="L6" s="162" t="s">
        <v>173</v>
      </c>
      <c r="M6" s="162" t="s">
        <v>174</v>
      </c>
      <c r="N6" s="162" t="s">
        <v>175</v>
      </c>
      <c r="O6" s="162" t="s">
        <v>64</v>
      </c>
      <c r="P6" s="162" t="s">
        <v>65</v>
      </c>
      <c r="Q6" s="162" t="s">
        <v>66</v>
      </c>
      <c r="R6" s="242"/>
      <c r="S6" s="162" t="s">
        <v>63</v>
      </c>
      <c r="T6" s="162" t="s">
        <v>69</v>
      </c>
      <c r="U6" s="162" t="s">
        <v>176</v>
      </c>
      <c r="V6" s="162" t="s">
        <v>71</v>
      </c>
      <c r="W6" s="162" t="s">
        <v>72</v>
      </c>
      <c r="X6" s="162" t="s">
        <v>73</v>
      </c>
    </row>
    <row r="7" spans="1:24" ht="27">
      <c r="A7" s="166"/>
      <c r="B7" s="166"/>
      <c r="C7" s="166"/>
      <c r="D7" s="166"/>
      <c r="E7" s="166"/>
      <c r="F7" s="166"/>
      <c r="G7" s="166"/>
      <c r="H7" s="166"/>
      <c r="I7" s="167" t="s">
        <v>63</v>
      </c>
      <c r="J7" s="167" t="s">
        <v>177</v>
      </c>
      <c r="K7" s="165" t="s">
        <v>178</v>
      </c>
      <c r="L7" s="165" t="s">
        <v>173</v>
      </c>
      <c r="M7" s="165" t="s">
        <v>174</v>
      </c>
      <c r="N7" s="165" t="s">
        <v>175</v>
      </c>
      <c r="O7" s="165" t="s">
        <v>173</v>
      </c>
      <c r="P7" s="165" t="s">
        <v>174</v>
      </c>
      <c r="Q7" s="165" t="s">
        <v>175</v>
      </c>
      <c r="R7" s="165" t="s">
        <v>67</v>
      </c>
      <c r="S7" s="165" t="s">
        <v>63</v>
      </c>
      <c r="T7" s="165" t="s">
        <v>69</v>
      </c>
      <c r="U7" s="165" t="s">
        <v>176</v>
      </c>
      <c r="V7" s="165" t="s">
        <v>71</v>
      </c>
      <c r="W7" s="165" t="s">
        <v>72</v>
      </c>
      <c r="X7" s="165" t="s">
        <v>73</v>
      </c>
    </row>
    <row r="8" spans="1:24" ht="13.5" customHeight="1">
      <c r="A8" s="338">
        <v>1</v>
      </c>
      <c r="B8" s="338">
        <v>2</v>
      </c>
      <c r="C8" s="338">
        <v>3</v>
      </c>
      <c r="D8" s="338">
        <v>4</v>
      </c>
      <c r="E8" s="338">
        <v>5</v>
      </c>
      <c r="F8" s="338">
        <v>6</v>
      </c>
      <c r="G8" s="338">
        <v>7</v>
      </c>
      <c r="H8" s="338">
        <v>8</v>
      </c>
      <c r="I8" s="338">
        <v>9</v>
      </c>
      <c r="J8" s="338">
        <v>10</v>
      </c>
      <c r="K8" s="338">
        <v>11</v>
      </c>
      <c r="L8" s="338">
        <v>12</v>
      </c>
      <c r="M8" s="338">
        <v>13</v>
      </c>
      <c r="N8" s="338">
        <v>14</v>
      </c>
      <c r="O8" s="338">
        <v>15</v>
      </c>
      <c r="P8" s="338">
        <v>16</v>
      </c>
      <c r="Q8" s="338">
        <v>17</v>
      </c>
      <c r="R8" s="338">
        <v>18</v>
      </c>
      <c r="S8" s="338">
        <v>19</v>
      </c>
      <c r="T8" s="338">
        <v>20</v>
      </c>
      <c r="U8" s="338">
        <v>21</v>
      </c>
      <c r="V8" s="338">
        <v>22</v>
      </c>
      <c r="W8" s="338">
        <v>23</v>
      </c>
      <c r="X8" s="338">
        <v>24</v>
      </c>
    </row>
    <row r="9" spans="1:24" ht="13.5" customHeight="1">
      <c r="A9" s="339" t="s">
        <v>75</v>
      </c>
      <c r="B9" s="340"/>
      <c r="C9" s="340"/>
      <c r="D9" s="340"/>
      <c r="E9" s="340"/>
      <c r="F9" s="340"/>
      <c r="G9" s="340"/>
      <c r="H9" s="341">
        <f>SUM(H10:H47)</f>
        <v>797.7799999999999</v>
      </c>
      <c r="I9" s="341">
        <f>SUM(I10:I47)</f>
        <v>797.7799999999999</v>
      </c>
      <c r="J9" s="341">
        <f aca="true" t="shared" si="0" ref="J9:X9">SUM(J10:J47)</f>
        <v>0</v>
      </c>
      <c r="K9" s="341">
        <f t="shared" si="0"/>
        <v>0</v>
      </c>
      <c r="L9" s="341">
        <f t="shared" si="0"/>
        <v>0</v>
      </c>
      <c r="M9" s="341">
        <f t="shared" si="0"/>
        <v>797.7799999999999</v>
      </c>
      <c r="N9" s="345">
        <f t="shared" si="0"/>
        <v>0</v>
      </c>
      <c r="O9" s="345">
        <f t="shared" si="0"/>
        <v>0</v>
      </c>
      <c r="P9" s="345">
        <f t="shared" si="0"/>
        <v>0</v>
      </c>
      <c r="Q9" s="345">
        <f t="shared" si="0"/>
        <v>0</v>
      </c>
      <c r="R9" s="345">
        <f t="shared" si="0"/>
        <v>0</v>
      </c>
      <c r="S9" s="345">
        <f t="shared" si="0"/>
        <v>0</v>
      </c>
      <c r="T9" s="345">
        <f t="shared" si="0"/>
        <v>0</v>
      </c>
      <c r="U9" s="345">
        <f t="shared" si="0"/>
        <v>0</v>
      </c>
      <c r="V9" s="345">
        <f t="shared" si="0"/>
        <v>0</v>
      </c>
      <c r="W9" s="345">
        <f t="shared" si="0"/>
        <v>0</v>
      </c>
      <c r="X9" s="345">
        <f t="shared" si="0"/>
        <v>0</v>
      </c>
    </row>
    <row r="10" spans="1:24" ht="13.5" customHeight="1">
      <c r="A10" s="339" t="s">
        <v>75</v>
      </c>
      <c r="B10" s="319" t="s">
        <v>179</v>
      </c>
      <c r="C10" s="319" t="s">
        <v>180</v>
      </c>
      <c r="D10" s="319" t="s">
        <v>92</v>
      </c>
      <c r="E10" s="319" t="s">
        <v>181</v>
      </c>
      <c r="F10" s="319" t="s">
        <v>182</v>
      </c>
      <c r="G10" s="319" t="s">
        <v>183</v>
      </c>
      <c r="H10" s="341">
        <f>SUM(S10,O10:R10,I10)</f>
        <v>100.71</v>
      </c>
      <c r="I10" s="341">
        <f>SUM(K10:N10)</f>
        <v>100.71</v>
      </c>
      <c r="J10" s="341"/>
      <c r="K10" s="341"/>
      <c r="L10" s="341"/>
      <c r="M10" s="116">
        <v>100.71</v>
      </c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</row>
    <row r="11" spans="1:24" ht="13.5" customHeight="1">
      <c r="A11" s="339" t="s">
        <v>75</v>
      </c>
      <c r="B11" s="319" t="s">
        <v>184</v>
      </c>
      <c r="C11" s="319" t="s">
        <v>185</v>
      </c>
      <c r="D11" s="319" t="s">
        <v>92</v>
      </c>
      <c r="E11" s="319" t="s">
        <v>181</v>
      </c>
      <c r="F11" s="319" t="s">
        <v>182</v>
      </c>
      <c r="G11" s="319" t="s">
        <v>183</v>
      </c>
      <c r="H11" s="341">
        <f aca="true" t="shared" si="1" ref="H11:H47">SUM(S11,O11:R11,I11)</f>
        <v>101.67</v>
      </c>
      <c r="I11" s="341">
        <f aca="true" t="shared" si="2" ref="I11:I47">SUM(K11:N11)</f>
        <v>101.67</v>
      </c>
      <c r="J11" s="341"/>
      <c r="K11" s="341"/>
      <c r="L11" s="341"/>
      <c r="M11" s="116">
        <v>101.67</v>
      </c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</row>
    <row r="12" spans="1:24" ht="13.5" customHeight="1">
      <c r="A12" s="339" t="s">
        <v>75</v>
      </c>
      <c r="B12" s="319" t="s">
        <v>186</v>
      </c>
      <c r="C12" s="319" t="s">
        <v>187</v>
      </c>
      <c r="D12" s="319" t="s">
        <v>92</v>
      </c>
      <c r="E12" s="319" t="s">
        <v>181</v>
      </c>
      <c r="F12" s="319" t="s">
        <v>188</v>
      </c>
      <c r="G12" s="319" t="s">
        <v>189</v>
      </c>
      <c r="H12" s="341">
        <f t="shared" si="1"/>
        <v>119.58</v>
      </c>
      <c r="I12" s="341">
        <f t="shared" si="2"/>
        <v>119.58</v>
      </c>
      <c r="J12" s="341"/>
      <c r="K12" s="341"/>
      <c r="L12" s="341"/>
      <c r="M12" s="116">
        <v>119.58</v>
      </c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</row>
    <row r="13" spans="1:24" ht="13.5" customHeight="1">
      <c r="A13" s="339" t="s">
        <v>75</v>
      </c>
      <c r="B13" s="319" t="s">
        <v>190</v>
      </c>
      <c r="C13" s="319" t="s">
        <v>191</v>
      </c>
      <c r="D13" s="319" t="s">
        <v>92</v>
      </c>
      <c r="E13" s="319" t="s">
        <v>181</v>
      </c>
      <c r="F13" s="319" t="s">
        <v>188</v>
      </c>
      <c r="G13" s="319" t="s">
        <v>189</v>
      </c>
      <c r="H13" s="341">
        <f t="shared" si="1"/>
        <v>7.1</v>
      </c>
      <c r="I13" s="341">
        <f t="shared" si="2"/>
        <v>7.1</v>
      </c>
      <c r="J13" s="341"/>
      <c r="K13" s="341"/>
      <c r="L13" s="341"/>
      <c r="M13" s="116">
        <v>7.1</v>
      </c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</row>
    <row r="14" spans="1:24" ht="13.5" customHeight="1">
      <c r="A14" s="339" t="s">
        <v>75</v>
      </c>
      <c r="B14" s="319" t="s">
        <v>192</v>
      </c>
      <c r="C14" s="319" t="s">
        <v>193</v>
      </c>
      <c r="D14" s="319" t="s">
        <v>92</v>
      </c>
      <c r="E14" s="319" t="s">
        <v>181</v>
      </c>
      <c r="F14" s="319" t="s">
        <v>194</v>
      </c>
      <c r="G14" s="319" t="s">
        <v>195</v>
      </c>
      <c r="H14" s="341">
        <f t="shared" si="1"/>
        <v>8.4</v>
      </c>
      <c r="I14" s="341">
        <f t="shared" si="2"/>
        <v>8.4</v>
      </c>
      <c r="J14" s="341"/>
      <c r="K14" s="341"/>
      <c r="L14" s="341"/>
      <c r="M14" s="116">
        <v>8.4</v>
      </c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</row>
    <row r="15" spans="1:24" ht="13.5" customHeight="1">
      <c r="A15" s="339" t="s">
        <v>75</v>
      </c>
      <c r="B15" s="319" t="s">
        <v>196</v>
      </c>
      <c r="C15" s="319" t="s">
        <v>197</v>
      </c>
      <c r="D15" s="319" t="s">
        <v>92</v>
      </c>
      <c r="E15" s="319" t="s">
        <v>181</v>
      </c>
      <c r="F15" s="319" t="s">
        <v>198</v>
      </c>
      <c r="G15" s="319" t="s">
        <v>199</v>
      </c>
      <c r="H15" s="341">
        <f t="shared" si="1"/>
        <v>8.47</v>
      </c>
      <c r="I15" s="341">
        <f t="shared" si="2"/>
        <v>8.47</v>
      </c>
      <c r="J15" s="341"/>
      <c r="K15" s="341"/>
      <c r="L15" s="341"/>
      <c r="M15" s="116">
        <v>8.47</v>
      </c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</row>
    <row r="16" spans="1:24" ht="13.5" customHeight="1">
      <c r="A16" s="339" t="s">
        <v>75</v>
      </c>
      <c r="B16" s="319" t="s">
        <v>200</v>
      </c>
      <c r="C16" s="319" t="s">
        <v>201</v>
      </c>
      <c r="D16" s="319" t="s">
        <v>92</v>
      </c>
      <c r="E16" s="319" t="s">
        <v>181</v>
      </c>
      <c r="F16" s="319" t="s">
        <v>202</v>
      </c>
      <c r="G16" s="319" t="s">
        <v>203</v>
      </c>
      <c r="H16" s="341">
        <f t="shared" si="1"/>
        <v>19.68</v>
      </c>
      <c r="I16" s="341">
        <f t="shared" si="2"/>
        <v>19.68</v>
      </c>
      <c r="J16" s="341"/>
      <c r="K16" s="341"/>
      <c r="L16" s="341"/>
      <c r="M16" s="116">
        <v>19.68</v>
      </c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</row>
    <row r="17" spans="1:24" ht="13.5" customHeight="1">
      <c r="A17" s="339" t="s">
        <v>75</v>
      </c>
      <c r="B17" s="319" t="s">
        <v>204</v>
      </c>
      <c r="C17" s="319" t="s">
        <v>205</v>
      </c>
      <c r="D17" s="319" t="s">
        <v>92</v>
      </c>
      <c r="E17" s="319" t="s">
        <v>181</v>
      </c>
      <c r="F17" s="319" t="s">
        <v>194</v>
      </c>
      <c r="G17" s="319" t="s">
        <v>195</v>
      </c>
      <c r="H17" s="341">
        <f t="shared" si="1"/>
        <v>42.31</v>
      </c>
      <c r="I17" s="341">
        <f t="shared" si="2"/>
        <v>42.31</v>
      </c>
      <c r="J17" s="341"/>
      <c r="K17" s="341"/>
      <c r="L17" s="341"/>
      <c r="M17" s="116">
        <v>42.31</v>
      </c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</row>
    <row r="18" spans="1:24" ht="13.5" customHeight="1">
      <c r="A18" s="339" t="s">
        <v>75</v>
      </c>
      <c r="B18" s="319" t="s">
        <v>204</v>
      </c>
      <c r="C18" s="319" t="s">
        <v>205</v>
      </c>
      <c r="D18" s="319" t="s">
        <v>92</v>
      </c>
      <c r="E18" s="319" t="s">
        <v>181</v>
      </c>
      <c r="F18" s="319" t="s">
        <v>194</v>
      </c>
      <c r="G18" s="319" t="s">
        <v>195</v>
      </c>
      <c r="H18" s="341">
        <f t="shared" si="1"/>
        <v>21.16</v>
      </c>
      <c r="I18" s="341">
        <f t="shared" si="2"/>
        <v>21.16</v>
      </c>
      <c r="J18" s="341"/>
      <c r="K18" s="341"/>
      <c r="L18" s="341"/>
      <c r="M18" s="116">
        <v>21.16</v>
      </c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</row>
    <row r="19" spans="1:24" ht="13.5" customHeight="1">
      <c r="A19" s="339" t="s">
        <v>75</v>
      </c>
      <c r="B19" s="319" t="s">
        <v>206</v>
      </c>
      <c r="C19" s="319" t="s">
        <v>207</v>
      </c>
      <c r="D19" s="319" t="s">
        <v>92</v>
      </c>
      <c r="E19" s="319" t="s">
        <v>181</v>
      </c>
      <c r="F19" s="319" t="s">
        <v>198</v>
      </c>
      <c r="G19" s="319" t="s">
        <v>199</v>
      </c>
      <c r="H19" s="341">
        <f t="shared" si="1"/>
        <v>29.85</v>
      </c>
      <c r="I19" s="341">
        <f t="shared" si="2"/>
        <v>29.85</v>
      </c>
      <c r="J19" s="341"/>
      <c r="K19" s="341"/>
      <c r="L19" s="341"/>
      <c r="M19" s="116">
        <v>29.85</v>
      </c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</row>
    <row r="20" spans="1:24" ht="13.5" customHeight="1">
      <c r="A20" s="339" t="s">
        <v>75</v>
      </c>
      <c r="B20" s="319" t="s">
        <v>206</v>
      </c>
      <c r="C20" s="319" t="s">
        <v>207</v>
      </c>
      <c r="D20" s="319" t="s">
        <v>92</v>
      </c>
      <c r="E20" s="319" t="s">
        <v>181</v>
      </c>
      <c r="F20" s="319" t="s">
        <v>198</v>
      </c>
      <c r="G20" s="319" t="s">
        <v>199</v>
      </c>
      <c r="H20" s="341">
        <f t="shared" si="1"/>
        <v>56.98</v>
      </c>
      <c r="I20" s="341">
        <f t="shared" si="2"/>
        <v>56.98</v>
      </c>
      <c r="J20" s="341"/>
      <c r="K20" s="341"/>
      <c r="L20" s="341"/>
      <c r="M20" s="116">
        <v>56.98</v>
      </c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</row>
    <row r="21" spans="1:24" ht="13.5" customHeight="1">
      <c r="A21" s="339" t="s">
        <v>75</v>
      </c>
      <c r="B21" s="319" t="s">
        <v>208</v>
      </c>
      <c r="C21" s="319" t="s">
        <v>209</v>
      </c>
      <c r="D21" s="319" t="s">
        <v>92</v>
      </c>
      <c r="E21" s="319" t="s">
        <v>181</v>
      </c>
      <c r="F21" s="319" t="s">
        <v>198</v>
      </c>
      <c r="G21" s="319" t="s">
        <v>199</v>
      </c>
      <c r="H21" s="341">
        <f t="shared" si="1"/>
        <v>39.6</v>
      </c>
      <c r="I21" s="341">
        <f t="shared" si="2"/>
        <v>39.6</v>
      </c>
      <c r="J21" s="341"/>
      <c r="K21" s="341"/>
      <c r="L21" s="341"/>
      <c r="M21" s="116">
        <v>39.6</v>
      </c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</row>
    <row r="22" spans="1:24" ht="13.5" customHeight="1">
      <c r="A22" s="339" t="s">
        <v>75</v>
      </c>
      <c r="B22" s="319" t="s">
        <v>210</v>
      </c>
      <c r="C22" s="319" t="s">
        <v>211</v>
      </c>
      <c r="D22" s="319" t="s">
        <v>114</v>
      </c>
      <c r="E22" s="319" t="s">
        <v>212</v>
      </c>
      <c r="F22" s="319" t="s">
        <v>213</v>
      </c>
      <c r="G22" s="319" t="s">
        <v>214</v>
      </c>
      <c r="H22" s="341">
        <f t="shared" si="1"/>
        <v>13.92</v>
      </c>
      <c r="I22" s="341">
        <f t="shared" si="2"/>
        <v>13.92</v>
      </c>
      <c r="J22" s="341"/>
      <c r="K22" s="341"/>
      <c r="L22" s="341"/>
      <c r="M22" s="116">
        <v>13.92</v>
      </c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</row>
    <row r="23" spans="1:24" ht="13.5" customHeight="1">
      <c r="A23" s="339" t="s">
        <v>75</v>
      </c>
      <c r="B23" s="319" t="s">
        <v>215</v>
      </c>
      <c r="C23" s="319" t="s">
        <v>216</v>
      </c>
      <c r="D23" s="319" t="s">
        <v>116</v>
      </c>
      <c r="E23" s="319" t="s">
        <v>217</v>
      </c>
      <c r="F23" s="319" t="s">
        <v>213</v>
      </c>
      <c r="G23" s="319" t="s">
        <v>214</v>
      </c>
      <c r="H23" s="341">
        <f t="shared" si="1"/>
        <v>13.88</v>
      </c>
      <c r="I23" s="341">
        <f t="shared" si="2"/>
        <v>13.88</v>
      </c>
      <c r="J23" s="341"/>
      <c r="K23" s="341"/>
      <c r="L23" s="341"/>
      <c r="M23" s="116">
        <v>13.88</v>
      </c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</row>
    <row r="24" spans="1:24" ht="13.5" customHeight="1">
      <c r="A24" s="339" t="s">
        <v>75</v>
      </c>
      <c r="B24" s="319" t="s">
        <v>218</v>
      </c>
      <c r="C24" s="319" t="s">
        <v>219</v>
      </c>
      <c r="D24" s="319" t="s">
        <v>118</v>
      </c>
      <c r="E24" s="319" t="s">
        <v>220</v>
      </c>
      <c r="F24" s="319" t="s">
        <v>221</v>
      </c>
      <c r="G24" s="319" t="s">
        <v>222</v>
      </c>
      <c r="H24" s="341">
        <f t="shared" si="1"/>
        <v>16.92</v>
      </c>
      <c r="I24" s="341">
        <f t="shared" si="2"/>
        <v>16.92</v>
      </c>
      <c r="J24" s="341"/>
      <c r="K24" s="341"/>
      <c r="L24" s="341"/>
      <c r="M24" s="116">
        <v>16.92</v>
      </c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</row>
    <row r="25" spans="1:24" ht="13.5" customHeight="1">
      <c r="A25" s="339" t="s">
        <v>75</v>
      </c>
      <c r="B25" s="319" t="s">
        <v>223</v>
      </c>
      <c r="C25" s="319" t="s">
        <v>224</v>
      </c>
      <c r="D25" s="319" t="s">
        <v>120</v>
      </c>
      <c r="E25" s="319" t="s">
        <v>225</v>
      </c>
      <c r="F25" s="319" t="s">
        <v>226</v>
      </c>
      <c r="G25" s="319" t="s">
        <v>227</v>
      </c>
      <c r="H25" s="341">
        <f t="shared" si="1"/>
        <v>0.57</v>
      </c>
      <c r="I25" s="341">
        <f t="shared" si="2"/>
        <v>0.57</v>
      </c>
      <c r="J25" s="341"/>
      <c r="K25" s="341"/>
      <c r="L25" s="341"/>
      <c r="M25" s="116">
        <v>0.57</v>
      </c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</row>
    <row r="26" spans="1:24" ht="13.5" customHeight="1">
      <c r="A26" s="339" t="s">
        <v>75</v>
      </c>
      <c r="B26" s="319" t="s">
        <v>228</v>
      </c>
      <c r="C26" s="319" t="s">
        <v>229</v>
      </c>
      <c r="D26" s="319" t="s">
        <v>120</v>
      </c>
      <c r="E26" s="319" t="s">
        <v>225</v>
      </c>
      <c r="F26" s="319" t="s">
        <v>226</v>
      </c>
      <c r="G26" s="319" t="s">
        <v>227</v>
      </c>
      <c r="H26" s="341">
        <f t="shared" si="1"/>
        <v>0.57</v>
      </c>
      <c r="I26" s="341">
        <f t="shared" si="2"/>
        <v>0.57</v>
      </c>
      <c r="J26" s="341"/>
      <c r="K26" s="341"/>
      <c r="L26" s="341"/>
      <c r="M26" s="116">
        <v>0.57</v>
      </c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</row>
    <row r="27" spans="1:24" ht="13.5" customHeight="1">
      <c r="A27" s="339" t="s">
        <v>75</v>
      </c>
      <c r="B27" s="319" t="s">
        <v>230</v>
      </c>
      <c r="C27" s="319" t="s">
        <v>231</v>
      </c>
      <c r="D27" s="319" t="s">
        <v>120</v>
      </c>
      <c r="E27" s="319" t="s">
        <v>225</v>
      </c>
      <c r="F27" s="319" t="s">
        <v>226</v>
      </c>
      <c r="G27" s="319" t="s">
        <v>227</v>
      </c>
      <c r="H27" s="341">
        <f t="shared" si="1"/>
        <v>0.03</v>
      </c>
      <c r="I27" s="341">
        <f t="shared" si="2"/>
        <v>0.03</v>
      </c>
      <c r="J27" s="341"/>
      <c r="K27" s="341"/>
      <c r="L27" s="341"/>
      <c r="M27" s="116">
        <v>0.03</v>
      </c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</row>
    <row r="28" spans="1:24" ht="13.5" customHeight="1">
      <c r="A28" s="339" t="s">
        <v>75</v>
      </c>
      <c r="B28" s="319" t="s">
        <v>232</v>
      </c>
      <c r="C28" s="319" t="s">
        <v>233</v>
      </c>
      <c r="D28" s="319" t="s">
        <v>120</v>
      </c>
      <c r="E28" s="319" t="s">
        <v>225</v>
      </c>
      <c r="F28" s="319" t="s">
        <v>226</v>
      </c>
      <c r="G28" s="319" t="s">
        <v>227</v>
      </c>
      <c r="H28" s="341">
        <f t="shared" si="1"/>
        <v>0.03</v>
      </c>
      <c r="I28" s="341">
        <f t="shared" si="2"/>
        <v>0.03</v>
      </c>
      <c r="J28" s="341"/>
      <c r="K28" s="341"/>
      <c r="L28" s="341"/>
      <c r="M28" s="116">
        <v>0.03</v>
      </c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</row>
    <row r="29" spans="1:24" ht="13.5" customHeight="1">
      <c r="A29" s="339" t="s">
        <v>75</v>
      </c>
      <c r="B29" s="319" t="s">
        <v>234</v>
      </c>
      <c r="C29" s="319" t="s">
        <v>235</v>
      </c>
      <c r="D29" s="319" t="s">
        <v>92</v>
      </c>
      <c r="E29" s="319" t="s">
        <v>181</v>
      </c>
      <c r="F29" s="319" t="s">
        <v>226</v>
      </c>
      <c r="G29" s="319" t="s">
        <v>227</v>
      </c>
      <c r="H29" s="341">
        <f t="shared" si="1"/>
        <v>2.04</v>
      </c>
      <c r="I29" s="341">
        <f t="shared" si="2"/>
        <v>2.04</v>
      </c>
      <c r="J29" s="341"/>
      <c r="K29" s="341"/>
      <c r="L29" s="341"/>
      <c r="M29" s="116">
        <v>2.04</v>
      </c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</row>
    <row r="30" spans="1:24" ht="13.5" customHeight="1">
      <c r="A30" s="339" t="s">
        <v>75</v>
      </c>
      <c r="B30" s="319" t="s">
        <v>236</v>
      </c>
      <c r="C30" s="319" t="s">
        <v>237</v>
      </c>
      <c r="D30" s="319" t="s">
        <v>92</v>
      </c>
      <c r="E30" s="319" t="s">
        <v>181</v>
      </c>
      <c r="F30" s="319" t="s">
        <v>226</v>
      </c>
      <c r="G30" s="319" t="s">
        <v>227</v>
      </c>
      <c r="H30" s="341">
        <f t="shared" si="1"/>
        <v>1.43</v>
      </c>
      <c r="I30" s="341">
        <f t="shared" si="2"/>
        <v>1.43</v>
      </c>
      <c r="J30" s="341"/>
      <c r="K30" s="341"/>
      <c r="L30" s="341"/>
      <c r="M30" s="116">
        <v>1.43</v>
      </c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</row>
    <row r="31" spans="1:24" ht="13.5" customHeight="1">
      <c r="A31" s="339" t="s">
        <v>75</v>
      </c>
      <c r="B31" s="319" t="s">
        <v>238</v>
      </c>
      <c r="C31" s="319" t="s">
        <v>239</v>
      </c>
      <c r="D31" s="319" t="s">
        <v>102</v>
      </c>
      <c r="E31" s="319" t="s">
        <v>240</v>
      </c>
      <c r="F31" s="319" t="s">
        <v>241</v>
      </c>
      <c r="G31" s="319" t="s">
        <v>239</v>
      </c>
      <c r="H31" s="341">
        <f t="shared" si="1"/>
        <v>79.36</v>
      </c>
      <c r="I31" s="341">
        <f t="shared" si="2"/>
        <v>79.36</v>
      </c>
      <c r="J31" s="341"/>
      <c r="K31" s="341"/>
      <c r="L31" s="341"/>
      <c r="M31" s="116">
        <v>79.36</v>
      </c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</row>
    <row r="32" spans="1:24" ht="13.5" customHeight="1">
      <c r="A32" s="339" t="s">
        <v>75</v>
      </c>
      <c r="B32" s="319" t="s">
        <v>242</v>
      </c>
      <c r="C32" s="319" t="s">
        <v>243</v>
      </c>
      <c r="D32" s="319" t="s">
        <v>126</v>
      </c>
      <c r="E32" s="319" t="s">
        <v>243</v>
      </c>
      <c r="F32" s="319" t="s">
        <v>244</v>
      </c>
      <c r="G32" s="319" t="s">
        <v>243</v>
      </c>
      <c r="H32" s="341">
        <f t="shared" si="1"/>
        <v>56.67</v>
      </c>
      <c r="I32" s="341">
        <f t="shared" si="2"/>
        <v>56.67</v>
      </c>
      <c r="J32" s="341"/>
      <c r="K32" s="341"/>
      <c r="L32" s="341"/>
      <c r="M32" s="116">
        <v>56.67</v>
      </c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</row>
    <row r="33" spans="1:24" ht="13.5" customHeight="1">
      <c r="A33" s="339" t="s">
        <v>75</v>
      </c>
      <c r="B33" s="319" t="s">
        <v>245</v>
      </c>
      <c r="C33" s="319" t="s">
        <v>246</v>
      </c>
      <c r="D33" s="319" t="s">
        <v>92</v>
      </c>
      <c r="E33" s="319" t="s">
        <v>181</v>
      </c>
      <c r="F33" s="319" t="s">
        <v>247</v>
      </c>
      <c r="G33" s="319" t="s">
        <v>248</v>
      </c>
      <c r="H33" s="341">
        <f t="shared" si="1"/>
        <v>4.9</v>
      </c>
      <c r="I33" s="341">
        <f t="shared" si="2"/>
        <v>4.9</v>
      </c>
      <c r="J33" s="341"/>
      <c r="K33" s="341"/>
      <c r="L33" s="341"/>
      <c r="M33" s="116">
        <v>4.9</v>
      </c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</row>
    <row r="34" spans="1:24" ht="13.5" customHeight="1">
      <c r="A34" s="339" t="s">
        <v>75</v>
      </c>
      <c r="B34" s="319" t="s">
        <v>245</v>
      </c>
      <c r="C34" s="319" t="s">
        <v>246</v>
      </c>
      <c r="D34" s="319" t="s">
        <v>92</v>
      </c>
      <c r="E34" s="319" t="s">
        <v>181</v>
      </c>
      <c r="F34" s="319" t="s">
        <v>249</v>
      </c>
      <c r="G34" s="319" t="s">
        <v>250</v>
      </c>
      <c r="H34" s="341">
        <f t="shared" si="1"/>
        <v>5</v>
      </c>
      <c r="I34" s="341">
        <f t="shared" si="2"/>
        <v>5</v>
      </c>
      <c r="J34" s="341"/>
      <c r="K34" s="341"/>
      <c r="L34" s="341"/>
      <c r="M34" s="116">
        <v>5</v>
      </c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</row>
    <row r="35" spans="1:24" ht="13.5" customHeight="1">
      <c r="A35" s="339" t="s">
        <v>75</v>
      </c>
      <c r="B35" s="319" t="s">
        <v>251</v>
      </c>
      <c r="C35" s="319" t="s">
        <v>156</v>
      </c>
      <c r="D35" s="319" t="s">
        <v>92</v>
      </c>
      <c r="E35" s="319" t="s">
        <v>181</v>
      </c>
      <c r="F35" s="319" t="s">
        <v>252</v>
      </c>
      <c r="G35" s="319" t="s">
        <v>156</v>
      </c>
      <c r="H35" s="341">
        <f t="shared" si="1"/>
        <v>2.1</v>
      </c>
      <c r="I35" s="341">
        <f t="shared" si="2"/>
        <v>2.1</v>
      </c>
      <c r="J35" s="341"/>
      <c r="K35" s="341"/>
      <c r="L35" s="341"/>
      <c r="M35" s="116">
        <v>2.1</v>
      </c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</row>
    <row r="36" spans="1:24" ht="13.5" customHeight="1">
      <c r="A36" s="339" t="s">
        <v>75</v>
      </c>
      <c r="B36" s="319" t="s">
        <v>245</v>
      </c>
      <c r="C36" s="319" t="s">
        <v>246</v>
      </c>
      <c r="D36" s="319" t="s">
        <v>92</v>
      </c>
      <c r="E36" s="319" t="s">
        <v>181</v>
      </c>
      <c r="F36" s="319" t="s">
        <v>253</v>
      </c>
      <c r="G36" s="319" t="s">
        <v>254</v>
      </c>
      <c r="H36" s="341">
        <f t="shared" si="1"/>
        <v>2</v>
      </c>
      <c r="I36" s="341">
        <f t="shared" si="2"/>
        <v>2</v>
      </c>
      <c r="J36" s="341"/>
      <c r="K36" s="341"/>
      <c r="L36" s="341"/>
      <c r="M36" s="116">
        <v>2</v>
      </c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</row>
    <row r="37" spans="1:24" ht="13.5" customHeight="1">
      <c r="A37" s="339" t="s">
        <v>75</v>
      </c>
      <c r="B37" s="319" t="s">
        <v>255</v>
      </c>
      <c r="C37" s="319" t="s">
        <v>256</v>
      </c>
      <c r="D37" s="319" t="s">
        <v>92</v>
      </c>
      <c r="E37" s="319" t="s">
        <v>181</v>
      </c>
      <c r="F37" s="319" t="s">
        <v>257</v>
      </c>
      <c r="G37" s="319" t="s">
        <v>256</v>
      </c>
      <c r="H37" s="341">
        <f t="shared" si="1"/>
        <v>0.5</v>
      </c>
      <c r="I37" s="341">
        <f t="shared" si="2"/>
        <v>0.5</v>
      </c>
      <c r="J37" s="341"/>
      <c r="K37" s="341"/>
      <c r="L37" s="341"/>
      <c r="M37" s="116">
        <v>0.5</v>
      </c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</row>
    <row r="38" spans="1:24" ht="13.5" customHeight="1">
      <c r="A38" s="339" t="s">
        <v>75</v>
      </c>
      <c r="B38" s="319" t="s">
        <v>245</v>
      </c>
      <c r="C38" s="319" t="s">
        <v>246</v>
      </c>
      <c r="D38" s="319" t="s">
        <v>92</v>
      </c>
      <c r="E38" s="319" t="s">
        <v>181</v>
      </c>
      <c r="F38" s="319" t="s">
        <v>258</v>
      </c>
      <c r="G38" s="319" t="s">
        <v>259</v>
      </c>
      <c r="H38" s="341">
        <f t="shared" si="1"/>
        <v>1</v>
      </c>
      <c r="I38" s="341">
        <f t="shared" si="2"/>
        <v>1</v>
      </c>
      <c r="J38" s="341"/>
      <c r="K38" s="341"/>
      <c r="L38" s="341"/>
      <c r="M38" s="116">
        <v>1</v>
      </c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</row>
    <row r="39" spans="1:24" ht="13.5" customHeight="1">
      <c r="A39" s="339" t="s">
        <v>75</v>
      </c>
      <c r="B39" s="319" t="s">
        <v>260</v>
      </c>
      <c r="C39" s="319" t="s">
        <v>261</v>
      </c>
      <c r="D39" s="319" t="s">
        <v>92</v>
      </c>
      <c r="E39" s="319" t="s">
        <v>181</v>
      </c>
      <c r="F39" s="319" t="s">
        <v>202</v>
      </c>
      <c r="G39" s="319" t="s">
        <v>203</v>
      </c>
      <c r="H39" s="341">
        <f t="shared" si="1"/>
        <v>2</v>
      </c>
      <c r="I39" s="341">
        <f t="shared" si="2"/>
        <v>2</v>
      </c>
      <c r="J39" s="341"/>
      <c r="K39" s="341"/>
      <c r="L39" s="341"/>
      <c r="M39" s="116">
        <v>2</v>
      </c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</row>
    <row r="40" spans="1:24" ht="13.5" customHeight="1">
      <c r="A40" s="339" t="s">
        <v>75</v>
      </c>
      <c r="B40" s="319" t="s">
        <v>262</v>
      </c>
      <c r="C40" s="319" t="s">
        <v>263</v>
      </c>
      <c r="D40" s="319" t="s">
        <v>92</v>
      </c>
      <c r="E40" s="319" t="s">
        <v>181</v>
      </c>
      <c r="F40" s="319" t="s">
        <v>247</v>
      </c>
      <c r="G40" s="319" t="s">
        <v>248</v>
      </c>
      <c r="H40" s="341">
        <f t="shared" si="1"/>
        <v>12.4</v>
      </c>
      <c r="I40" s="341">
        <f t="shared" si="2"/>
        <v>12.4</v>
      </c>
      <c r="J40" s="341"/>
      <c r="K40" s="341"/>
      <c r="L40" s="341"/>
      <c r="M40" s="116">
        <v>12.4</v>
      </c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</row>
    <row r="41" spans="1:24" ht="13.5" customHeight="1">
      <c r="A41" s="339" t="s">
        <v>75</v>
      </c>
      <c r="B41" s="319" t="s">
        <v>262</v>
      </c>
      <c r="C41" s="319" t="s">
        <v>263</v>
      </c>
      <c r="D41" s="319" t="s">
        <v>92</v>
      </c>
      <c r="E41" s="319" t="s">
        <v>181</v>
      </c>
      <c r="F41" s="319" t="s">
        <v>249</v>
      </c>
      <c r="G41" s="319" t="s">
        <v>250</v>
      </c>
      <c r="H41" s="341">
        <f t="shared" si="1"/>
        <v>3.5</v>
      </c>
      <c r="I41" s="341">
        <f t="shared" si="2"/>
        <v>3.5</v>
      </c>
      <c r="J41" s="341"/>
      <c r="K41" s="341"/>
      <c r="L41" s="341"/>
      <c r="M41" s="116">
        <v>3.5</v>
      </c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</row>
    <row r="42" spans="1:24" ht="13.5" customHeight="1">
      <c r="A42" s="339" t="s">
        <v>75</v>
      </c>
      <c r="B42" s="319" t="s">
        <v>262</v>
      </c>
      <c r="C42" s="319" t="s">
        <v>263</v>
      </c>
      <c r="D42" s="319" t="s">
        <v>92</v>
      </c>
      <c r="E42" s="319" t="s">
        <v>181</v>
      </c>
      <c r="F42" s="319" t="s">
        <v>258</v>
      </c>
      <c r="G42" s="319" t="s">
        <v>259</v>
      </c>
      <c r="H42" s="341">
        <f t="shared" si="1"/>
        <v>1.6</v>
      </c>
      <c r="I42" s="341">
        <f t="shared" si="2"/>
        <v>1.6</v>
      </c>
      <c r="J42" s="341"/>
      <c r="K42" s="341"/>
      <c r="L42" s="341"/>
      <c r="M42" s="116">
        <v>1.6</v>
      </c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</row>
    <row r="43" spans="1:24" ht="13.5" customHeight="1">
      <c r="A43" s="339" t="s">
        <v>75</v>
      </c>
      <c r="B43" s="319" t="s">
        <v>264</v>
      </c>
      <c r="C43" s="319" t="s">
        <v>265</v>
      </c>
      <c r="D43" s="319" t="s">
        <v>92</v>
      </c>
      <c r="E43" s="319" t="s">
        <v>181</v>
      </c>
      <c r="F43" s="319" t="s">
        <v>258</v>
      </c>
      <c r="G43" s="319" t="s">
        <v>259</v>
      </c>
      <c r="H43" s="341">
        <f t="shared" si="1"/>
        <v>0.12</v>
      </c>
      <c r="I43" s="341">
        <f t="shared" si="2"/>
        <v>0.12</v>
      </c>
      <c r="J43" s="341"/>
      <c r="K43" s="341"/>
      <c r="L43" s="341"/>
      <c r="M43" s="116">
        <v>0.12</v>
      </c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</row>
    <row r="44" spans="1:24" ht="13.5" customHeight="1">
      <c r="A44" s="339" t="s">
        <v>75</v>
      </c>
      <c r="B44" s="319" t="s">
        <v>255</v>
      </c>
      <c r="C44" s="319" t="s">
        <v>256</v>
      </c>
      <c r="D44" s="319" t="s">
        <v>92</v>
      </c>
      <c r="E44" s="319" t="s">
        <v>181</v>
      </c>
      <c r="F44" s="319" t="s">
        <v>257</v>
      </c>
      <c r="G44" s="319" t="s">
        <v>256</v>
      </c>
      <c r="H44" s="341">
        <f t="shared" si="1"/>
        <v>8.18</v>
      </c>
      <c r="I44" s="341">
        <f t="shared" si="2"/>
        <v>8.18</v>
      </c>
      <c r="J44" s="341"/>
      <c r="K44" s="341"/>
      <c r="L44" s="341"/>
      <c r="M44" s="116">
        <v>8.18</v>
      </c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</row>
    <row r="45" spans="1:24" ht="13.5" customHeight="1">
      <c r="A45" s="339" t="s">
        <v>75</v>
      </c>
      <c r="B45" s="319" t="s">
        <v>266</v>
      </c>
      <c r="C45" s="319" t="s">
        <v>267</v>
      </c>
      <c r="D45" s="319" t="s">
        <v>100</v>
      </c>
      <c r="E45" s="319" t="s">
        <v>268</v>
      </c>
      <c r="F45" s="319" t="s">
        <v>269</v>
      </c>
      <c r="G45" s="319" t="s">
        <v>267</v>
      </c>
      <c r="H45" s="341">
        <f t="shared" si="1"/>
        <v>4.29</v>
      </c>
      <c r="I45" s="341">
        <f t="shared" si="2"/>
        <v>4.29</v>
      </c>
      <c r="J45" s="341"/>
      <c r="K45" s="341"/>
      <c r="L45" s="341"/>
      <c r="M45" s="116">
        <v>4.29</v>
      </c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</row>
    <row r="46" spans="1:24" ht="13.5" customHeight="1">
      <c r="A46" s="339" t="s">
        <v>75</v>
      </c>
      <c r="B46" s="319" t="s">
        <v>270</v>
      </c>
      <c r="C46" s="319" t="s">
        <v>271</v>
      </c>
      <c r="D46" s="319" t="s">
        <v>108</v>
      </c>
      <c r="E46" s="319" t="s">
        <v>272</v>
      </c>
      <c r="F46" s="319" t="s">
        <v>273</v>
      </c>
      <c r="G46" s="319" t="s">
        <v>274</v>
      </c>
      <c r="H46" s="341">
        <f t="shared" si="1"/>
        <v>2.27</v>
      </c>
      <c r="I46" s="341">
        <f t="shared" si="2"/>
        <v>2.27</v>
      </c>
      <c r="J46" s="341"/>
      <c r="K46" s="341"/>
      <c r="L46" s="341"/>
      <c r="M46" s="116">
        <v>2.27</v>
      </c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</row>
    <row r="47" spans="1:24" ht="13.5" customHeight="1">
      <c r="A47" s="339" t="s">
        <v>75</v>
      </c>
      <c r="B47" s="319" t="s">
        <v>275</v>
      </c>
      <c r="C47" s="319" t="s">
        <v>276</v>
      </c>
      <c r="D47" s="319" t="s">
        <v>104</v>
      </c>
      <c r="E47" s="319" t="s">
        <v>277</v>
      </c>
      <c r="F47" s="319" t="s">
        <v>278</v>
      </c>
      <c r="G47" s="319" t="s">
        <v>279</v>
      </c>
      <c r="H47" s="341">
        <f t="shared" si="1"/>
        <v>6.99</v>
      </c>
      <c r="I47" s="341">
        <f t="shared" si="2"/>
        <v>6.99</v>
      </c>
      <c r="J47" s="341"/>
      <c r="K47" s="341"/>
      <c r="L47" s="341"/>
      <c r="M47" s="116">
        <v>6.99</v>
      </c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</row>
    <row r="48" spans="1:24" ht="18" customHeight="1">
      <c r="A48" s="342" t="s">
        <v>128</v>
      </c>
      <c r="B48" s="342" t="s">
        <v>128</v>
      </c>
      <c r="C48" s="342"/>
      <c r="D48" s="342"/>
      <c r="E48" s="342"/>
      <c r="F48" s="342"/>
      <c r="G48" s="342"/>
      <c r="H48" s="341">
        <f aca="true" t="shared" si="3" ref="H48:X48">H9</f>
        <v>797.7799999999999</v>
      </c>
      <c r="I48" s="341">
        <f t="shared" si="3"/>
        <v>797.7799999999999</v>
      </c>
      <c r="J48" s="129">
        <f t="shared" si="3"/>
        <v>0</v>
      </c>
      <c r="K48" s="129">
        <f t="shared" si="3"/>
        <v>0</v>
      </c>
      <c r="L48" s="129">
        <f t="shared" si="3"/>
        <v>0</v>
      </c>
      <c r="M48" s="116">
        <f t="shared" si="3"/>
        <v>797.7799999999999</v>
      </c>
      <c r="N48" s="346">
        <f t="shared" si="3"/>
        <v>0</v>
      </c>
      <c r="O48" s="346">
        <f t="shared" si="3"/>
        <v>0</v>
      </c>
      <c r="P48" s="346">
        <f t="shared" si="3"/>
        <v>0</v>
      </c>
      <c r="Q48" s="346">
        <f t="shared" si="3"/>
        <v>0</v>
      </c>
      <c r="R48" s="346">
        <f t="shared" si="3"/>
        <v>0</v>
      </c>
      <c r="S48" s="346">
        <f t="shared" si="3"/>
        <v>0</v>
      </c>
      <c r="T48" s="346">
        <f t="shared" si="3"/>
        <v>0</v>
      </c>
      <c r="U48" s="346">
        <f t="shared" si="3"/>
        <v>0</v>
      </c>
      <c r="V48" s="346">
        <f t="shared" si="3"/>
        <v>0</v>
      </c>
      <c r="W48" s="346">
        <f t="shared" si="3"/>
        <v>0</v>
      </c>
      <c r="X48" s="346">
        <f t="shared" si="3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8:B4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landscape" paperSize="9" scale="50"/>
  <headerFooter>
    <oddFooter>&amp;C&amp;"-"&amp;16- &amp;P -</oddFooter>
  </headerFooter>
  <ignoredErrors>
    <ignoredError sqref="H48:X4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W35"/>
  <sheetViews>
    <sheetView showZeros="0" workbookViewId="0" topLeftCell="B11">
      <selection activeCell="I9" sqref="I9:K35"/>
    </sheetView>
  </sheetViews>
  <sheetFormatPr defaultColWidth="8.8515625" defaultRowHeight="14.25" customHeight="1"/>
  <cols>
    <col min="1" max="1" width="13.421875" style="192" customWidth="1"/>
    <col min="2" max="2" width="20.00390625" style="192" customWidth="1"/>
    <col min="3" max="3" width="31.28125" style="192" customWidth="1"/>
    <col min="4" max="4" width="19.421875" style="192" customWidth="1"/>
    <col min="5" max="5" width="9.28125" style="192" customWidth="1"/>
    <col min="6" max="6" width="15.28125" style="192" customWidth="1"/>
    <col min="7" max="7" width="8.00390625" style="192" customWidth="1"/>
    <col min="8" max="8" width="12.8515625" style="192" customWidth="1"/>
    <col min="9" max="10" width="9.57421875" style="192" bestFit="1" customWidth="1"/>
    <col min="11" max="11" width="14.140625" style="192" customWidth="1"/>
    <col min="12" max="12" width="10.00390625" style="192" customWidth="1"/>
    <col min="13" max="13" width="10.57421875" style="192" customWidth="1"/>
    <col min="14" max="14" width="8.57421875" style="192" customWidth="1"/>
    <col min="15" max="15" width="10.421875" style="192" customWidth="1"/>
    <col min="16" max="16" width="9.57421875" style="192" customWidth="1"/>
    <col min="17" max="17" width="8.57421875" style="192" customWidth="1"/>
    <col min="18" max="18" width="8.8515625" style="192" customWidth="1"/>
    <col min="19" max="19" width="8.28125" style="192" customWidth="1"/>
    <col min="20" max="20" width="9.28125" style="192" customWidth="1"/>
    <col min="21" max="21" width="10.28125" style="192" customWidth="1"/>
    <col min="22" max="22" width="9.57421875" style="192" customWidth="1"/>
    <col min="23" max="23" width="10.421875" style="192" customWidth="1"/>
    <col min="24" max="24" width="9.140625" style="192" customWidth="1"/>
    <col min="25" max="16384" width="9.140625" style="192" bestFit="1" customWidth="1"/>
  </cols>
  <sheetData>
    <row r="1" spans="5:23" ht="13.5" customHeight="1">
      <c r="E1" s="315"/>
      <c r="F1" s="315"/>
      <c r="G1" s="315"/>
      <c r="H1" s="315"/>
      <c r="I1" s="186"/>
      <c r="J1" s="186"/>
      <c r="K1" s="186"/>
      <c r="L1" s="186"/>
      <c r="M1" s="186"/>
      <c r="N1" s="186"/>
      <c r="O1" s="186"/>
      <c r="P1" s="186"/>
      <c r="Q1" s="186"/>
      <c r="W1" s="236" t="s">
        <v>280</v>
      </c>
    </row>
    <row r="2" spans="1:23" ht="27.75" customHeight="1">
      <c r="A2" s="224" t="s">
        <v>281</v>
      </c>
      <c r="B2" s="224"/>
      <c r="C2" s="224"/>
      <c r="D2" s="224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13.5" customHeight="1">
      <c r="A3" s="161" t="s">
        <v>2</v>
      </c>
      <c r="B3" s="161"/>
      <c r="C3" s="316"/>
      <c r="D3" s="316"/>
      <c r="E3" s="316"/>
      <c r="F3" s="316"/>
      <c r="G3" s="316"/>
      <c r="H3" s="316"/>
      <c r="I3" s="256"/>
      <c r="J3" s="256"/>
      <c r="K3" s="256"/>
      <c r="L3" s="256"/>
      <c r="M3" s="256"/>
      <c r="N3" s="256"/>
      <c r="O3" s="256"/>
      <c r="P3" s="256"/>
      <c r="Q3" s="256"/>
      <c r="W3" s="296" t="s">
        <v>152</v>
      </c>
    </row>
    <row r="4" spans="1:23" ht="15.75" customHeight="1">
      <c r="A4" s="162" t="s">
        <v>282</v>
      </c>
      <c r="B4" s="193" t="s">
        <v>162</v>
      </c>
      <c r="C4" s="162" t="s">
        <v>163</v>
      </c>
      <c r="D4" s="162" t="s">
        <v>161</v>
      </c>
      <c r="E4" s="193" t="s">
        <v>164</v>
      </c>
      <c r="F4" s="193" t="s">
        <v>165</v>
      </c>
      <c r="G4" s="193" t="s">
        <v>283</v>
      </c>
      <c r="H4" s="193" t="s">
        <v>284</v>
      </c>
      <c r="I4" s="194" t="s">
        <v>61</v>
      </c>
      <c r="J4" s="200" t="s">
        <v>285</v>
      </c>
      <c r="K4" s="201"/>
      <c r="L4" s="201"/>
      <c r="M4" s="202"/>
      <c r="N4" s="200" t="s">
        <v>170</v>
      </c>
      <c r="O4" s="201"/>
      <c r="P4" s="202"/>
      <c r="Q4" s="193" t="s">
        <v>67</v>
      </c>
      <c r="R4" s="200" t="s">
        <v>68</v>
      </c>
      <c r="S4" s="201"/>
      <c r="T4" s="201"/>
      <c r="U4" s="201"/>
      <c r="V4" s="201"/>
      <c r="W4" s="202"/>
    </row>
    <row r="5" spans="1:23" ht="17.25" customHeight="1">
      <c r="A5" s="41"/>
      <c r="B5" s="242"/>
      <c r="C5" s="41"/>
      <c r="D5" s="41"/>
      <c r="E5" s="317"/>
      <c r="F5" s="317"/>
      <c r="G5" s="317"/>
      <c r="H5" s="317"/>
      <c r="I5" s="242"/>
      <c r="J5" s="329" t="s">
        <v>64</v>
      </c>
      <c r="K5" s="330"/>
      <c r="L5" s="193" t="s">
        <v>65</v>
      </c>
      <c r="M5" s="193" t="s">
        <v>66</v>
      </c>
      <c r="N5" s="193" t="s">
        <v>64</v>
      </c>
      <c r="O5" s="193" t="s">
        <v>65</v>
      </c>
      <c r="P5" s="193" t="s">
        <v>66</v>
      </c>
      <c r="Q5" s="317"/>
      <c r="R5" s="193" t="s">
        <v>63</v>
      </c>
      <c r="S5" s="193" t="s">
        <v>69</v>
      </c>
      <c r="T5" s="193" t="s">
        <v>176</v>
      </c>
      <c r="U5" s="193" t="s">
        <v>71</v>
      </c>
      <c r="V5" s="193" t="s">
        <v>72</v>
      </c>
      <c r="W5" s="193" t="s">
        <v>73</v>
      </c>
    </row>
    <row r="6" spans="1:23" ht="12.75">
      <c r="A6" s="242"/>
      <c r="B6" s="242"/>
      <c r="C6" s="242"/>
      <c r="D6" s="242"/>
      <c r="E6" s="242"/>
      <c r="F6" s="242"/>
      <c r="G6" s="242"/>
      <c r="H6" s="242"/>
      <c r="I6" s="242"/>
      <c r="J6" s="331" t="s">
        <v>63</v>
      </c>
      <c r="K6" s="46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</row>
    <row r="7" spans="1:23" ht="15" customHeight="1">
      <c r="A7" s="165"/>
      <c r="B7" s="45"/>
      <c r="C7" s="165"/>
      <c r="D7" s="165"/>
      <c r="E7" s="216"/>
      <c r="F7" s="216"/>
      <c r="G7" s="216"/>
      <c r="H7" s="216"/>
      <c r="I7" s="45"/>
      <c r="J7" s="217" t="s">
        <v>63</v>
      </c>
      <c r="K7" s="217" t="s">
        <v>286</v>
      </c>
      <c r="L7" s="216"/>
      <c r="M7" s="216"/>
      <c r="N7" s="216"/>
      <c r="O7" s="216"/>
      <c r="P7" s="216"/>
      <c r="Q7" s="216"/>
      <c r="R7" s="216"/>
      <c r="S7" s="216"/>
      <c r="T7" s="216"/>
      <c r="U7" s="45"/>
      <c r="V7" s="216"/>
      <c r="W7" s="216"/>
    </row>
    <row r="8" spans="1:23" ht="15" customHeight="1">
      <c r="A8" s="196">
        <v>1</v>
      </c>
      <c r="B8" s="196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6">
        <v>8</v>
      </c>
      <c r="I8" s="196">
        <v>9</v>
      </c>
      <c r="J8" s="196">
        <v>10</v>
      </c>
      <c r="K8" s="196">
        <v>11</v>
      </c>
      <c r="L8" s="332">
        <v>12</v>
      </c>
      <c r="M8" s="332">
        <v>13</v>
      </c>
      <c r="N8" s="332">
        <v>14</v>
      </c>
      <c r="O8" s="332">
        <v>15</v>
      </c>
      <c r="P8" s="332">
        <v>16</v>
      </c>
      <c r="Q8" s="332">
        <v>17</v>
      </c>
      <c r="R8" s="332">
        <v>18</v>
      </c>
      <c r="S8" s="332">
        <v>19</v>
      </c>
      <c r="T8" s="332">
        <v>20</v>
      </c>
      <c r="U8" s="196">
        <v>21</v>
      </c>
      <c r="V8" s="196">
        <v>22</v>
      </c>
      <c r="W8" s="196">
        <v>23</v>
      </c>
    </row>
    <row r="9" spans="1:23" ht="15" customHeight="1">
      <c r="A9" s="318"/>
      <c r="B9" s="318"/>
      <c r="C9" s="319" t="s">
        <v>287</v>
      </c>
      <c r="D9" s="320"/>
      <c r="E9" s="320"/>
      <c r="F9" s="320"/>
      <c r="G9" s="320"/>
      <c r="H9" s="320"/>
      <c r="I9" s="333">
        <f aca="true" t="shared" si="0" ref="I9:K9">SUM(I10:I16)</f>
        <v>56.32</v>
      </c>
      <c r="J9" s="334">
        <f t="shared" si="0"/>
        <v>56.32</v>
      </c>
      <c r="K9" s="334">
        <f t="shared" si="0"/>
        <v>56.32</v>
      </c>
      <c r="L9" s="320">
        <f aca="true" t="shared" si="1" ref="K9:W9">SUM(L10:L16)</f>
        <v>0</v>
      </c>
      <c r="M9" s="320">
        <f t="shared" si="1"/>
        <v>0</v>
      </c>
      <c r="N9" s="320">
        <f t="shared" si="1"/>
        <v>0</v>
      </c>
      <c r="O9" s="320">
        <f t="shared" si="1"/>
        <v>0</v>
      </c>
      <c r="P9" s="320">
        <f t="shared" si="1"/>
        <v>0</v>
      </c>
      <c r="Q9" s="320">
        <f t="shared" si="1"/>
        <v>0</v>
      </c>
      <c r="R9" s="320">
        <f t="shared" si="1"/>
        <v>0</v>
      </c>
      <c r="S9" s="320">
        <f t="shared" si="1"/>
        <v>0</v>
      </c>
      <c r="T9" s="320">
        <f t="shared" si="1"/>
        <v>0</v>
      </c>
      <c r="U9" s="320">
        <f t="shared" si="1"/>
        <v>0</v>
      </c>
      <c r="V9" s="320">
        <f t="shared" si="1"/>
        <v>0</v>
      </c>
      <c r="W9" s="320">
        <f t="shared" si="1"/>
        <v>0</v>
      </c>
    </row>
    <row r="10" spans="1:23" ht="15" customHeight="1">
      <c r="A10" s="321" t="s">
        <v>288</v>
      </c>
      <c r="B10" s="321" t="s">
        <v>289</v>
      </c>
      <c r="C10" s="322" t="s">
        <v>287</v>
      </c>
      <c r="D10" s="323" t="s">
        <v>75</v>
      </c>
      <c r="E10" s="321" t="s">
        <v>94</v>
      </c>
      <c r="F10" s="321" t="s">
        <v>290</v>
      </c>
      <c r="G10" s="321" t="s">
        <v>247</v>
      </c>
      <c r="H10" s="321" t="s">
        <v>248</v>
      </c>
      <c r="I10" s="333">
        <f>SUM(J10,N10:Q10,R10)</f>
        <v>5.08</v>
      </c>
      <c r="J10" s="334">
        <v>5.08</v>
      </c>
      <c r="K10" s="334">
        <v>5.08</v>
      </c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</row>
    <row r="11" spans="1:23" ht="15" customHeight="1">
      <c r="A11" s="321" t="s">
        <v>288</v>
      </c>
      <c r="B11" s="321" t="s">
        <v>289</v>
      </c>
      <c r="C11" s="322" t="s">
        <v>287</v>
      </c>
      <c r="D11" s="323" t="s">
        <v>75</v>
      </c>
      <c r="E11" s="321" t="s">
        <v>94</v>
      </c>
      <c r="F11" s="321" t="s">
        <v>290</v>
      </c>
      <c r="G11" s="321" t="s">
        <v>291</v>
      </c>
      <c r="H11" s="321" t="s">
        <v>292</v>
      </c>
      <c r="I11" s="333">
        <f aca="true" t="shared" si="2" ref="I11:I34">SUM(J11,N11:Q11,R11)</f>
        <v>1.1</v>
      </c>
      <c r="J11" s="334">
        <v>1.1</v>
      </c>
      <c r="K11" s="334">
        <v>1.1</v>
      </c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</row>
    <row r="12" spans="1:23" ht="15" customHeight="1">
      <c r="A12" s="321" t="s">
        <v>288</v>
      </c>
      <c r="B12" s="321" t="s">
        <v>289</v>
      </c>
      <c r="C12" s="322" t="s">
        <v>287</v>
      </c>
      <c r="D12" s="323" t="s">
        <v>75</v>
      </c>
      <c r="E12" s="321" t="s">
        <v>94</v>
      </c>
      <c r="F12" s="321" t="s">
        <v>290</v>
      </c>
      <c r="G12" s="321" t="s">
        <v>293</v>
      </c>
      <c r="H12" s="321" t="s">
        <v>294</v>
      </c>
      <c r="I12" s="333">
        <f t="shared" si="2"/>
        <v>4.56</v>
      </c>
      <c r="J12" s="334">
        <v>4.56</v>
      </c>
      <c r="K12" s="334">
        <v>4.56</v>
      </c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</row>
    <row r="13" spans="1:23" ht="15" customHeight="1">
      <c r="A13" s="321" t="s">
        <v>288</v>
      </c>
      <c r="B13" s="321" t="s">
        <v>289</v>
      </c>
      <c r="C13" s="322" t="s">
        <v>287</v>
      </c>
      <c r="D13" s="323" t="s">
        <v>75</v>
      </c>
      <c r="E13" s="321" t="s">
        <v>94</v>
      </c>
      <c r="F13" s="321" t="s">
        <v>290</v>
      </c>
      <c r="G13" s="321" t="s">
        <v>295</v>
      </c>
      <c r="H13" s="321" t="s">
        <v>296</v>
      </c>
      <c r="I13" s="333">
        <f t="shared" si="2"/>
        <v>6.96</v>
      </c>
      <c r="J13" s="334">
        <v>6.96</v>
      </c>
      <c r="K13" s="334">
        <v>6.96</v>
      </c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</row>
    <row r="14" spans="1:23" ht="15" customHeight="1">
      <c r="A14" s="321" t="s">
        <v>288</v>
      </c>
      <c r="B14" s="321" t="s">
        <v>289</v>
      </c>
      <c r="C14" s="322" t="s">
        <v>287</v>
      </c>
      <c r="D14" s="323" t="s">
        <v>75</v>
      </c>
      <c r="E14" s="321" t="s">
        <v>94</v>
      </c>
      <c r="F14" s="321" t="s">
        <v>290</v>
      </c>
      <c r="G14" s="321" t="s">
        <v>297</v>
      </c>
      <c r="H14" s="321" t="s">
        <v>298</v>
      </c>
      <c r="I14" s="333">
        <f t="shared" si="2"/>
        <v>0.3</v>
      </c>
      <c r="J14" s="334">
        <v>0.3</v>
      </c>
      <c r="K14" s="334">
        <v>0.3</v>
      </c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</row>
    <row r="15" spans="1:23" ht="15" customHeight="1">
      <c r="A15" s="321" t="s">
        <v>288</v>
      </c>
      <c r="B15" s="321" t="s">
        <v>289</v>
      </c>
      <c r="C15" s="322" t="s">
        <v>287</v>
      </c>
      <c r="D15" s="323" t="s">
        <v>75</v>
      </c>
      <c r="E15" s="321" t="s">
        <v>94</v>
      </c>
      <c r="F15" s="321" t="s">
        <v>290</v>
      </c>
      <c r="G15" s="321" t="s">
        <v>299</v>
      </c>
      <c r="H15" s="321" t="s">
        <v>300</v>
      </c>
      <c r="I15" s="333">
        <f t="shared" si="2"/>
        <v>36.32</v>
      </c>
      <c r="J15" s="334">
        <v>36.32</v>
      </c>
      <c r="K15" s="334">
        <v>36.32</v>
      </c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</row>
    <row r="16" spans="1:23" ht="15" customHeight="1">
      <c r="A16" s="321" t="s">
        <v>288</v>
      </c>
      <c r="B16" s="321" t="s">
        <v>289</v>
      </c>
      <c r="C16" s="322" t="s">
        <v>287</v>
      </c>
      <c r="D16" s="323" t="s">
        <v>75</v>
      </c>
      <c r="E16" s="321" t="s">
        <v>94</v>
      </c>
      <c r="F16" s="321" t="s">
        <v>290</v>
      </c>
      <c r="G16" s="321" t="s">
        <v>299</v>
      </c>
      <c r="H16" s="321" t="s">
        <v>300</v>
      </c>
      <c r="I16" s="333">
        <f t="shared" si="2"/>
        <v>2</v>
      </c>
      <c r="J16" s="334">
        <v>2</v>
      </c>
      <c r="K16" s="334">
        <v>2</v>
      </c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</row>
    <row r="17" spans="1:23" ht="15" customHeight="1">
      <c r="A17" s="324"/>
      <c r="B17" s="324"/>
      <c r="C17" s="319" t="s">
        <v>301</v>
      </c>
      <c r="D17" s="320"/>
      <c r="E17" s="324"/>
      <c r="F17" s="324"/>
      <c r="G17" s="324"/>
      <c r="H17" s="324"/>
      <c r="I17" s="333">
        <f t="shared" si="2"/>
        <v>10</v>
      </c>
      <c r="J17" s="334">
        <f>SUM(J18:J21)</f>
        <v>10</v>
      </c>
      <c r="K17" s="334">
        <f>SUM(K18:K21)</f>
        <v>10</v>
      </c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</row>
    <row r="18" spans="1:23" ht="15" customHeight="1">
      <c r="A18" s="321" t="s">
        <v>288</v>
      </c>
      <c r="B18" s="321" t="s">
        <v>302</v>
      </c>
      <c r="C18" s="322" t="s">
        <v>301</v>
      </c>
      <c r="D18" s="323" t="s">
        <v>75</v>
      </c>
      <c r="E18" s="321" t="s">
        <v>94</v>
      </c>
      <c r="F18" s="321" t="s">
        <v>290</v>
      </c>
      <c r="G18" s="321" t="s">
        <v>247</v>
      </c>
      <c r="H18" s="321" t="s">
        <v>248</v>
      </c>
      <c r="I18" s="333">
        <f t="shared" si="2"/>
        <v>2.48</v>
      </c>
      <c r="J18" s="334">
        <v>2.48</v>
      </c>
      <c r="K18" s="334">
        <v>2.48</v>
      </c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</row>
    <row r="19" spans="1:23" ht="15" customHeight="1">
      <c r="A19" s="321" t="s">
        <v>288</v>
      </c>
      <c r="B19" s="321" t="s">
        <v>302</v>
      </c>
      <c r="C19" s="322" t="s">
        <v>301</v>
      </c>
      <c r="D19" s="323" t="s">
        <v>75</v>
      </c>
      <c r="E19" s="321" t="s">
        <v>94</v>
      </c>
      <c r="F19" s="321" t="s">
        <v>290</v>
      </c>
      <c r="G19" s="321" t="s">
        <v>303</v>
      </c>
      <c r="H19" s="321" t="s">
        <v>304</v>
      </c>
      <c r="I19" s="333">
        <f t="shared" si="2"/>
        <v>4.18</v>
      </c>
      <c r="J19" s="334">
        <v>4.18</v>
      </c>
      <c r="K19" s="334">
        <v>4.18</v>
      </c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</row>
    <row r="20" spans="1:23" ht="15" customHeight="1">
      <c r="A20" s="321" t="s">
        <v>288</v>
      </c>
      <c r="B20" s="321" t="s">
        <v>302</v>
      </c>
      <c r="C20" s="322" t="s">
        <v>301</v>
      </c>
      <c r="D20" s="323" t="s">
        <v>75</v>
      </c>
      <c r="E20" s="321" t="s">
        <v>94</v>
      </c>
      <c r="F20" s="321" t="s">
        <v>290</v>
      </c>
      <c r="G20" s="321" t="s">
        <v>249</v>
      </c>
      <c r="H20" s="321" t="s">
        <v>250</v>
      </c>
      <c r="I20" s="333">
        <f t="shared" si="2"/>
        <v>2.6</v>
      </c>
      <c r="J20" s="334">
        <v>2.6</v>
      </c>
      <c r="K20" s="334">
        <v>2.6</v>
      </c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</row>
    <row r="21" spans="1:23" ht="15" customHeight="1">
      <c r="A21" s="321" t="s">
        <v>288</v>
      </c>
      <c r="B21" s="321" t="s">
        <v>302</v>
      </c>
      <c r="C21" s="322" t="s">
        <v>301</v>
      </c>
      <c r="D21" s="323" t="s">
        <v>75</v>
      </c>
      <c r="E21" s="321" t="s">
        <v>94</v>
      </c>
      <c r="F21" s="321" t="s">
        <v>290</v>
      </c>
      <c r="G21" s="321" t="s">
        <v>202</v>
      </c>
      <c r="H21" s="321" t="s">
        <v>203</v>
      </c>
      <c r="I21" s="333">
        <f t="shared" si="2"/>
        <v>0.74</v>
      </c>
      <c r="J21" s="334">
        <v>0.74</v>
      </c>
      <c r="K21" s="334">
        <v>0.74</v>
      </c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</row>
    <row r="22" spans="1:23" ht="15" customHeight="1">
      <c r="A22" s="324"/>
      <c r="B22" s="324"/>
      <c r="C22" s="319" t="s">
        <v>305</v>
      </c>
      <c r="D22" s="320"/>
      <c r="E22" s="324"/>
      <c r="F22" s="324"/>
      <c r="G22" s="324"/>
      <c r="H22" s="324"/>
      <c r="I22" s="333">
        <f t="shared" si="2"/>
        <v>12.7</v>
      </c>
      <c r="J22" s="334">
        <f>SUM(J23:J28)</f>
        <v>12.7</v>
      </c>
      <c r="K22" s="334">
        <f>SUM(K23:K28)</f>
        <v>12.7</v>
      </c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</row>
    <row r="23" spans="1:23" ht="15" customHeight="1">
      <c r="A23" s="321" t="s">
        <v>288</v>
      </c>
      <c r="B23" s="321" t="s">
        <v>306</v>
      </c>
      <c r="C23" s="322" t="s">
        <v>305</v>
      </c>
      <c r="D23" s="323" t="s">
        <v>75</v>
      </c>
      <c r="E23" s="321" t="s">
        <v>94</v>
      </c>
      <c r="F23" s="321" t="s">
        <v>290</v>
      </c>
      <c r="G23" s="321" t="s">
        <v>247</v>
      </c>
      <c r="H23" s="321" t="s">
        <v>248</v>
      </c>
      <c r="I23" s="333">
        <f t="shared" si="2"/>
        <v>0.25</v>
      </c>
      <c r="J23" s="334">
        <v>0.25</v>
      </c>
      <c r="K23" s="334">
        <v>0.25</v>
      </c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</row>
    <row r="24" spans="1:23" ht="15" customHeight="1">
      <c r="A24" s="321" t="s">
        <v>288</v>
      </c>
      <c r="B24" s="321" t="s">
        <v>306</v>
      </c>
      <c r="C24" s="322" t="s">
        <v>305</v>
      </c>
      <c r="D24" s="323" t="s">
        <v>75</v>
      </c>
      <c r="E24" s="321" t="s">
        <v>94</v>
      </c>
      <c r="F24" s="321" t="s">
        <v>290</v>
      </c>
      <c r="G24" s="321" t="s">
        <v>297</v>
      </c>
      <c r="H24" s="321" t="s">
        <v>298</v>
      </c>
      <c r="I24" s="333">
        <f t="shared" si="2"/>
        <v>2</v>
      </c>
      <c r="J24" s="334">
        <v>2</v>
      </c>
      <c r="K24" s="334">
        <v>2</v>
      </c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</row>
    <row r="25" spans="1:23" ht="15" customHeight="1">
      <c r="A25" s="321" t="s">
        <v>288</v>
      </c>
      <c r="B25" s="321" t="s">
        <v>306</v>
      </c>
      <c r="C25" s="322" t="s">
        <v>305</v>
      </c>
      <c r="D25" s="323" t="s">
        <v>75</v>
      </c>
      <c r="E25" s="321" t="s">
        <v>94</v>
      </c>
      <c r="F25" s="321" t="s">
        <v>290</v>
      </c>
      <c r="G25" s="321" t="s">
        <v>307</v>
      </c>
      <c r="H25" s="321" t="s">
        <v>308</v>
      </c>
      <c r="I25" s="333">
        <f t="shared" si="2"/>
        <v>8</v>
      </c>
      <c r="J25" s="334">
        <v>8</v>
      </c>
      <c r="K25" s="334">
        <v>8</v>
      </c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</row>
    <row r="26" spans="1:23" ht="15" customHeight="1">
      <c r="A26" s="321" t="s">
        <v>288</v>
      </c>
      <c r="B26" s="321" t="s">
        <v>306</v>
      </c>
      <c r="C26" s="322" t="s">
        <v>305</v>
      </c>
      <c r="D26" s="323" t="s">
        <v>75</v>
      </c>
      <c r="E26" s="321" t="s">
        <v>94</v>
      </c>
      <c r="F26" s="321" t="s">
        <v>290</v>
      </c>
      <c r="G26" s="321" t="s">
        <v>307</v>
      </c>
      <c r="H26" s="321" t="s">
        <v>308</v>
      </c>
      <c r="I26" s="333">
        <f t="shared" si="2"/>
        <v>1</v>
      </c>
      <c r="J26" s="334">
        <v>1</v>
      </c>
      <c r="K26" s="334">
        <v>1</v>
      </c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</row>
    <row r="27" spans="1:23" ht="15" customHeight="1">
      <c r="A27" s="321" t="s">
        <v>288</v>
      </c>
      <c r="B27" s="321" t="s">
        <v>306</v>
      </c>
      <c r="C27" s="322" t="s">
        <v>305</v>
      </c>
      <c r="D27" s="323" t="s">
        <v>75</v>
      </c>
      <c r="E27" s="321" t="s">
        <v>94</v>
      </c>
      <c r="F27" s="321" t="s">
        <v>290</v>
      </c>
      <c r="G27" s="321" t="s">
        <v>307</v>
      </c>
      <c r="H27" s="321" t="s">
        <v>308</v>
      </c>
      <c r="I27" s="333">
        <f t="shared" si="2"/>
        <v>0.6</v>
      </c>
      <c r="J27" s="334">
        <v>0.6</v>
      </c>
      <c r="K27" s="334">
        <v>0.6</v>
      </c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</row>
    <row r="28" spans="1:23" ht="15" customHeight="1">
      <c r="A28" s="321" t="s">
        <v>288</v>
      </c>
      <c r="B28" s="321" t="s">
        <v>306</v>
      </c>
      <c r="C28" s="322" t="s">
        <v>305</v>
      </c>
      <c r="D28" s="323" t="s">
        <v>75</v>
      </c>
      <c r="E28" s="321" t="s">
        <v>94</v>
      </c>
      <c r="F28" s="321" t="s">
        <v>290</v>
      </c>
      <c r="G28" s="321" t="s">
        <v>307</v>
      </c>
      <c r="H28" s="321" t="s">
        <v>308</v>
      </c>
      <c r="I28" s="333">
        <f t="shared" si="2"/>
        <v>0.85</v>
      </c>
      <c r="J28" s="334">
        <v>0.85</v>
      </c>
      <c r="K28" s="334">
        <v>0.85</v>
      </c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</row>
    <row r="29" spans="1:23" ht="15" customHeight="1">
      <c r="A29" s="324"/>
      <c r="B29" s="324"/>
      <c r="C29" s="319" t="s">
        <v>309</v>
      </c>
      <c r="D29" s="320"/>
      <c r="E29" s="324"/>
      <c r="F29" s="324"/>
      <c r="G29" s="324"/>
      <c r="H29" s="324"/>
      <c r="I29" s="333">
        <f t="shared" si="2"/>
        <v>254.63</v>
      </c>
      <c r="J29" s="334">
        <f>SUM(J30:J31)</f>
        <v>254.63</v>
      </c>
      <c r="K29" s="334">
        <f>SUM(K30:K31)</f>
        <v>254.63</v>
      </c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</row>
    <row r="30" spans="1:23" ht="15" customHeight="1">
      <c r="A30" s="321" t="s">
        <v>288</v>
      </c>
      <c r="B30" s="321" t="s">
        <v>310</v>
      </c>
      <c r="C30" s="322" t="s">
        <v>309</v>
      </c>
      <c r="D30" s="323" t="s">
        <v>75</v>
      </c>
      <c r="E30" s="321" t="s">
        <v>94</v>
      </c>
      <c r="F30" s="321" t="s">
        <v>290</v>
      </c>
      <c r="G30" s="321" t="s">
        <v>311</v>
      </c>
      <c r="H30" s="321" t="s">
        <v>312</v>
      </c>
      <c r="I30" s="333">
        <f t="shared" si="2"/>
        <v>10.39</v>
      </c>
      <c r="J30" s="334">
        <v>10.39</v>
      </c>
      <c r="K30" s="334">
        <v>10.39</v>
      </c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</row>
    <row r="31" spans="1:23" ht="15" customHeight="1">
      <c r="A31" s="321" t="s">
        <v>288</v>
      </c>
      <c r="B31" s="321" t="s">
        <v>310</v>
      </c>
      <c r="C31" s="322" t="s">
        <v>309</v>
      </c>
      <c r="D31" s="323" t="s">
        <v>75</v>
      </c>
      <c r="E31" s="321" t="s">
        <v>94</v>
      </c>
      <c r="F31" s="321" t="s">
        <v>290</v>
      </c>
      <c r="G31" s="321" t="s">
        <v>313</v>
      </c>
      <c r="H31" s="321" t="s">
        <v>314</v>
      </c>
      <c r="I31" s="333">
        <f t="shared" si="2"/>
        <v>244.24</v>
      </c>
      <c r="J31" s="334">
        <v>244.24</v>
      </c>
      <c r="K31" s="334">
        <v>244.24</v>
      </c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</row>
    <row r="32" spans="1:23" ht="15" customHeight="1">
      <c r="A32" s="324"/>
      <c r="B32" s="324"/>
      <c r="C32" s="319" t="s">
        <v>315</v>
      </c>
      <c r="D32" s="320"/>
      <c r="E32" s="324"/>
      <c r="F32" s="324"/>
      <c r="G32" s="324"/>
      <c r="H32" s="324"/>
      <c r="I32" s="333">
        <f t="shared" si="2"/>
        <v>10</v>
      </c>
      <c r="J32" s="334">
        <f>SUM(J33:J34)</f>
        <v>10</v>
      </c>
      <c r="K32" s="334">
        <f>SUM(K33:K34)</f>
        <v>10</v>
      </c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</row>
    <row r="33" spans="1:23" ht="15" customHeight="1">
      <c r="A33" s="321" t="s">
        <v>288</v>
      </c>
      <c r="B33" s="321" t="s">
        <v>316</v>
      </c>
      <c r="C33" s="322" t="s">
        <v>315</v>
      </c>
      <c r="D33" s="323" t="s">
        <v>75</v>
      </c>
      <c r="E33" s="321" t="s">
        <v>94</v>
      </c>
      <c r="F33" s="321" t="s">
        <v>290</v>
      </c>
      <c r="G33" s="321" t="s">
        <v>247</v>
      </c>
      <c r="H33" s="321" t="s">
        <v>248</v>
      </c>
      <c r="I33" s="333">
        <f t="shared" si="2"/>
        <v>9</v>
      </c>
      <c r="J33" s="334">
        <v>9</v>
      </c>
      <c r="K33" s="334">
        <v>9</v>
      </c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</row>
    <row r="34" spans="1:23" ht="15" customHeight="1">
      <c r="A34" s="321" t="s">
        <v>288</v>
      </c>
      <c r="B34" s="321" t="s">
        <v>316</v>
      </c>
      <c r="C34" s="322" t="s">
        <v>315</v>
      </c>
      <c r="D34" s="323" t="s">
        <v>75</v>
      </c>
      <c r="E34" s="321" t="s">
        <v>94</v>
      </c>
      <c r="F34" s="321" t="s">
        <v>290</v>
      </c>
      <c r="G34" s="321" t="s">
        <v>249</v>
      </c>
      <c r="H34" s="321" t="s">
        <v>250</v>
      </c>
      <c r="I34" s="333">
        <f t="shared" si="2"/>
        <v>1</v>
      </c>
      <c r="J34" s="334">
        <v>1</v>
      </c>
      <c r="K34" s="334">
        <v>1</v>
      </c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</row>
    <row r="35" spans="1:23" ht="18.75" customHeight="1">
      <c r="A35" s="325" t="s">
        <v>128</v>
      </c>
      <c r="B35" s="326"/>
      <c r="C35" s="327"/>
      <c r="D35" s="327"/>
      <c r="E35" s="327"/>
      <c r="F35" s="327"/>
      <c r="G35" s="327"/>
      <c r="H35" s="328"/>
      <c r="I35" s="335">
        <f>SUM(I32,I29,I22,I17,I9)</f>
        <v>343.65</v>
      </c>
      <c r="J35" s="335">
        <f>SUM(J32,J29,J22,J17,J9)</f>
        <v>343.65</v>
      </c>
      <c r="K35" s="335">
        <f>SUM(K32,K29,K22,K17,K9)</f>
        <v>343.65</v>
      </c>
      <c r="L35" s="336" t="s">
        <v>52</v>
      </c>
      <c r="M35" s="336" t="s">
        <v>52</v>
      </c>
      <c r="N35" s="336" t="s">
        <v>52</v>
      </c>
      <c r="O35" s="336"/>
      <c r="P35" s="336"/>
      <c r="Q35" s="336" t="s">
        <v>52</v>
      </c>
      <c r="R35" s="336" t="s">
        <v>52</v>
      </c>
      <c r="S35" s="336" t="s">
        <v>52</v>
      </c>
      <c r="T35" s="336" t="s">
        <v>52</v>
      </c>
      <c r="U35" s="336"/>
      <c r="V35" s="336" t="s">
        <v>52</v>
      </c>
      <c r="W35" s="336" t="s">
        <v>52</v>
      </c>
    </row>
  </sheetData>
  <sheetProtection/>
  <mergeCells count="28">
    <mergeCell ref="A2:W2"/>
    <mergeCell ref="A3:H3"/>
    <mergeCell ref="J4:M4"/>
    <mergeCell ref="N4:P4"/>
    <mergeCell ref="R4:W4"/>
    <mergeCell ref="A35:H3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landscape" paperSize="9" scale="5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7"/>
  <sheetViews>
    <sheetView zoomScale="115" zoomScaleNormal="115" workbookViewId="0" topLeftCell="A1">
      <pane xSplit="2" ySplit="5" topLeftCell="C81" activePane="bottomRight" state="frozen"/>
      <selection pane="bottomRight" activeCell="E75" sqref="E75"/>
    </sheetView>
  </sheetViews>
  <sheetFormatPr defaultColWidth="8.8515625" defaultRowHeight="12.75"/>
  <cols>
    <col min="1" max="1" width="38.7109375" style="222" customWidth="1"/>
    <col min="2" max="2" width="49.28125" style="222" customWidth="1"/>
    <col min="3" max="3" width="9.8515625" style="222" customWidth="1"/>
    <col min="4" max="4" width="17.421875" style="222" customWidth="1"/>
    <col min="5" max="5" width="22.7109375" style="222" customWidth="1"/>
    <col min="6" max="6" width="10.00390625" style="154" customWidth="1"/>
    <col min="7" max="7" width="8.00390625" style="222" customWidth="1"/>
    <col min="8" max="8" width="10.57421875" style="154" customWidth="1"/>
    <col min="9" max="9" width="9.421875" style="154" customWidth="1"/>
    <col min="10" max="10" width="31.8515625" style="222" customWidth="1"/>
    <col min="11" max="11" width="9.140625" style="154" customWidth="1"/>
    <col min="12" max="16384" width="9.140625" style="154" bestFit="1" customWidth="1"/>
  </cols>
  <sheetData>
    <row r="1" ht="12" customHeight="1">
      <c r="J1" s="231" t="s">
        <v>317</v>
      </c>
    </row>
    <row r="2" spans="1:10" ht="28.5" customHeight="1">
      <c r="A2" s="308" t="s">
        <v>318</v>
      </c>
      <c r="B2" s="309"/>
      <c r="C2" s="309"/>
      <c r="D2" s="309"/>
      <c r="E2" s="309"/>
      <c r="F2" s="310"/>
      <c r="G2" s="309"/>
      <c r="H2" s="310"/>
      <c r="I2" s="310"/>
      <c r="J2" s="310"/>
    </row>
    <row r="3" ht="17.25" customHeight="1">
      <c r="A3" s="226" t="s">
        <v>2</v>
      </c>
    </row>
    <row r="4" spans="1:10" ht="44.25" customHeight="1">
      <c r="A4" s="193" t="s">
        <v>319</v>
      </c>
      <c r="B4" s="193" t="s">
        <v>320</v>
      </c>
      <c r="C4" s="193" t="s">
        <v>321</v>
      </c>
      <c r="D4" s="193" t="s">
        <v>322</v>
      </c>
      <c r="E4" s="193" t="s">
        <v>323</v>
      </c>
      <c r="F4" s="162" t="s">
        <v>324</v>
      </c>
      <c r="G4" s="193" t="s">
        <v>325</v>
      </c>
      <c r="H4" s="162" t="s">
        <v>326</v>
      </c>
      <c r="I4" s="162" t="s">
        <v>327</v>
      </c>
      <c r="J4" s="232" t="s">
        <v>328</v>
      </c>
    </row>
    <row r="5" spans="1:10" ht="14.25" customHeight="1">
      <c r="A5" s="244">
        <v>1</v>
      </c>
      <c r="B5" s="244">
        <v>3</v>
      </c>
      <c r="C5" s="311">
        <v>4</v>
      </c>
      <c r="D5" s="244">
        <v>5</v>
      </c>
      <c r="E5" s="244">
        <v>6</v>
      </c>
      <c r="F5" s="244">
        <v>7</v>
      </c>
      <c r="G5" s="244">
        <v>8</v>
      </c>
      <c r="H5" s="244">
        <v>9</v>
      </c>
      <c r="I5" s="244">
        <v>10</v>
      </c>
      <c r="J5" s="244">
        <v>11</v>
      </c>
    </row>
    <row r="6" spans="1:10" ht="14.25" customHeight="1">
      <c r="A6" s="217" t="s">
        <v>75</v>
      </c>
      <c r="B6" s="217"/>
      <c r="C6" s="217"/>
      <c r="D6" s="217"/>
      <c r="E6" s="217"/>
      <c r="F6" s="168"/>
      <c r="G6" s="217"/>
      <c r="H6" s="168"/>
      <c r="I6" s="168"/>
      <c r="J6" s="217"/>
    </row>
    <row r="7" spans="1:10" ht="51.75" customHeight="1">
      <c r="A7" s="198" t="s">
        <v>301</v>
      </c>
      <c r="B7" s="227" t="s">
        <v>329</v>
      </c>
      <c r="C7" s="217"/>
      <c r="D7" s="217"/>
      <c r="E7" s="217"/>
      <c r="F7" s="168"/>
      <c r="G7" s="217"/>
      <c r="H7" s="168"/>
      <c r="I7" s="168"/>
      <c r="J7" s="217"/>
    </row>
    <row r="8" spans="1:10" ht="14.25" customHeight="1">
      <c r="A8" s="198"/>
      <c r="B8" s="217"/>
      <c r="C8" s="280" t="s">
        <v>330</v>
      </c>
      <c r="D8" s="280" t="s">
        <v>52</v>
      </c>
      <c r="E8" s="280" t="s">
        <v>52</v>
      </c>
      <c r="F8" s="168"/>
      <c r="G8" s="217"/>
      <c r="H8" s="168"/>
      <c r="I8" s="168"/>
      <c r="J8" s="217"/>
    </row>
    <row r="9" spans="1:10" ht="14.25" customHeight="1">
      <c r="A9" s="198"/>
      <c r="B9" s="217"/>
      <c r="C9" s="280" t="s">
        <v>52</v>
      </c>
      <c r="D9" s="280" t="s">
        <v>331</v>
      </c>
      <c r="E9" s="280" t="s">
        <v>52</v>
      </c>
      <c r="F9" s="168"/>
      <c r="G9" s="217"/>
      <c r="H9" s="168"/>
      <c r="I9" s="168"/>
      <c r="J9" s="217"/>
    </row>
    <row r="10" spans="1:10" ht="14.25" customHeight="1">
      <c r="A10" s="198"/>
      <c r="B10" s="217"/>
      <c r="C10" s="280" t="s">
        <v>52</v>
      </c>
      <c r="D10" s="280" t="s">
        <v>52</v>
      </c>
      <c r="E10" s="280" t="s">
        <v>332</v>
      </c>
      <c r="F10" s="230" t="s">
        <v>333</v>
      </c>
      <c r="G10" s="280" t="s">
        <v>334</v>
      </c>
      <c r="H10" s="230" t="s">
        <v>335</v>
      </c>
      <c r="I10" s="230" t="s">
        <v>336</v>
      </c>
      <c r="J10" s="179" t="s">
        <v>337</v>
      </c>
    </row>
    <row r="11" spans="1:10" ht="24.75" customHeight="1">
      <c r="A11" s="198"/>
      <c r="B11" s="217"/>
      <c r="C11" s="280" t="s">
        <v>52</v>
      </c>
      <c r="D11" s="280" t="s">
        <v>52</v>
      </c>
      <c r="E11" s="280" t="s">
        <v>338</v>
      </c>
      <c r="F11" s="230" t="s">
        <v>339</v>
      </c>
      <c r="G11" s="280" t="s">
        <v>340</v>
      </c>
      <c r="H11" s="230" t="s">
        <v>341</v>
      </c>
      <c r="I11" s="230" t="s">
        <v>336</v>
      </c>
      <c r="J11" s="179" t="s">
        <v>342</v>
      </c>
    </row>
    <row r="12" spans="1:10" ht="14.25" customHeight="1">
      <c r="A12" s="198"/>
      <c r="B12" s="217"/>
      <c r="C12" s="280" t="s">
        <v>52</v>
      </c>
      <c r="D12" s="280" t="s">
        <v>52</v>
      </c>
      <c r="E12" s="280" t="s">
        <v>343</v>
      </c>
      <c r="F12" s="230" t="s">
        <v>339</v>
      </c>
      <c r="G12" s="280" t="s">
        <v>344</v>
      </c>
      <c r="H12" s="230" t="s">
        <v>345</v>
      </c>
      <c r="I12" s="230" t="s">
        <v>336</v>
      </c>
      <c r="J12" s="179" t="s">
        <v>346</v>
      </c>
    </row>
    <row r="13" spans="1:10" ht="14.25" customHeight="1">
      <c r="A13" s="198"/>
      <c r="B13" s="217"/>
      <c r="C13" s="280" t="s">
        <v>52</v>
      </c>
      <c r="D13" s="280" t="s">
        <v>347</v>
      </c>
      <c r="E13" s="280" t="s">
        <v>52</v>
      </c>
      <c r="F13" s="230" t="s">
        <v>52</v>
      </c>
      <c r="G13" s="280" t="s">
        <v>52</v>
      </c>
      <c r="H13" s="230" t="s">
        <v>52</v>
      </c>
      <c r="I13" s="230" t="s">
        <v>52</v>
      </c>
      <c r="J13" s="179" t="s">
        <v>52</v>
      </c>
    </row>
    <row r="14" spans="1:10" ht="25.5" customHeight="1">
      <c r="A14" s="198"/>
      <c r="B14" s="217"/>
      <c r="C14" s="280" t="s">
        <v>52</v>
      </c>
      <c r="D14" s="280" t="s">
        <v>52</v>
      </c>
      <c r="E14" s="280" t="s">
        <v>348</v>
      </c>
      <c r="F14" s="230" t="s">
        <v>339</v>
      </c>
      <c r="G14" s="280" t="s">
        <v>349</v>
      </c>
      <c r="H14" s="230" t="s">
        <v>341</v>
      </c>
      <c r="I14" s="230" t="s">
        <v>336</v>
      </c>
      <c r="J14" s="179" t="s">
        <v>350</v>
      </c>
    </row>
    <row r="15" spans="1:10" ht="14.25" customHeight="1">
      <c r="A15" s="198"/>
      <c r="B15" s="217"/>
      <c r="C15" s="280" t="s">
        <v>351</v>
      </c>
      <c r="D15" s="280" t="s">
        <v>52</v>
      </c>
      <c r="E15" s="280" t="s">
        <v>52</v>
      </c>
      <c r="F15" s="230" t="s">
        <v>52</v>
      </c>
      <c r="G15" s="280" t="s">
        <v>52</v>
      </c>
      <c r="H15" s="230" t="s">
        <v>52</v>
      </c>
      <c r="I15" s="230" t="s">
        <v>52</v>
      </c>
      <c r="J15" s="179" t="s">
        <v>52</v>
      </c>
    </row>
    <row r="16" spans="1:10" ht="14.25" customHeight="1">
      <c r="A16" s="198"/>
      <c r="B16" s="217"/>
      <c r="C16" s="280" t="s">
        <v>52</v>
      </c>
      <c r="D16" s="280" t="s">
        <v>352</v>
      </c>
      <c r="E16" s="280" t="s">
        <v>52</v>
      </c>
      <c r="F16" s="230" t="s">
        <v>52</v>
      </c>
      <c r="G16" s="280" t="s">
        <v>52</v>
      </c>
      <c r="H16" s="230" t="s">
        <v>52</v>
      </c>
      <c r="I16" s="230" t="s">
        <v>52</v>
      </c>
      <c r="J16" s="179" t="s">
        <v>52</v>
      </c>
    </row>
    <row r="17" spans="1:10" ht="24.75" customHeight="1">
      <c r="A17" s="198"/>
      <c r="B17" s="217"/>
      <c r="C17" s="280" t="s">
        <v>52</v>
      </c>
      <c r="D17" s="280" t="s">
        <v>52</v>
      </c>
      <c r="E17" s="280" t="s">
        <v>353</v>
      </c>
      <c r="F17" s="230" t="s">
        <v>339</v>
      </c>
      <c r="G17" s="280" t="s">
        <v>340</v>
      </c>
      <c r="H17" s="230" t="s">
        <v>341</v>
      </c>
      <c r="I17" s="230" t="s">
        <v>336</v>
      </c>
      <c r="J17" s="179" t="s">
        <v>354</v>
      </c>
    </row>
    <row r="18" spans="1:10" ht="30" customHeight="1">
      <c r="A18" s="198"/>
      <c r="B18" s="217"/>
      <c r="C18" s="280" t="s">
        <v>52</v>
      </c>
      <c r="D18" s="280" t="s">
        <v>52</v>
      </c>
      <c r="E18" s="280" t="s">
        <v>355</v>
      </c>
      <c r="F18" s="230" t="s">
        <v>339</v>
      </c>
      <c r="G18" s="280" t="s">
        <v>356</v>
      </c>
      <c r="H18" s="230" t="s">
        <v>341</v>
      </c>
      <c r="I18" s="230" t="s">
        <v>336</v>
      </c>
      <c r="J18" s="179" t="s">
        <v>357</v>
      </c>
    </row>
    <row r="19" spans="1:10" ht="14.25" customHeight="1">
      <c r="A19" s="198"/>
      <c r="B19" s="217"/>
      <c r="C19" s="280" t="s">
        <v>358</v>
      </c>
      <c r="D19" s="280" t="s">
        <v>52</v>
      </c>
      <c r="E19" s="280" t="s">
        <v>52</v>
      </c>
      <c r="F19" s="230" t="s">
        <v>52</v>
      </c>
      <c r="G19" s="280" t="s">
        <v>52</v>
      </c>
      <c r="H19" s="230" t="s">
        <v>52</v>
      </c>
      <c r="I19" s="230" t="s">
        <v>52</v>
      </c>
      <c r="J19" s="179" t="s">
        <v>52</v>
      </c>
    </row>
    <row r="20" spans="1:10" ht="14.25" customHeight="1">
      <c r="A20" s="198"/>
      <c r="B20" s="217"/>
      <c r="C20" s="280" t="s">
        <v>52</v>
      </c>
      <c r="D20" s="280" t="s">
        <v>359</v>
      </c>
      <c r="E20" s="280" t="s">
        <v>52</v>
      </c>
      <c r="F20" s="230" t="s">
        <v>52</v>
      </c>
      <c r="G20" s="280" t="s">
        <v>52</v>
      </c>
      <c r="H20" s="230" t="s">
        <v>52</v>
      </c>
      <c r="I20" s="230" t="s">
        <v>52</v>
      </c>
      <c r="J20" s="179" t="s">
        <v>52</v>
      </c>
    </row>
    <row r="21" spans="1:10" ht="27.75" customHeight="1">
      <c r="A21" s="198"/>
      <c r="B21" s="217"/>
      <c r="C21" s="280" t="s">
        <v>52</v>
      </c>
      <c r="D21" s="280" t="s">
        <v>52</v>
      </c>
      <c r="E21" s="280" t="s">
        <v>360</v>
      </c>
      <c r="F21" s="230" t="s">
        <v>339</v>
      </c>
      <c r="G21" s="280" t="s">
        <v>340</v>
      </c>
      <c r="H21" s="230" t="s">
        <v>341</v>
      </c>
      <c r="I21" s="230" t="s">
        <v>336</v>
      </c>
      <c r="J21" s="179" t="s">
        <v>361</v>
      </c>
    </row>
    <row r="22" spans="1:10" ht="36" customHeight="1">
      <c r="A22" s="198" t="s">
        <v>305</v>
      </c>
      <c r="B22" s="312" t="s">
        <v>362</v>
      </c>
      <c r="C22" s="217"/>
      <c r="D22" s="217"/>
      <c r="E22" s="217"/>
      <c r="F22" s="168"/>
      <c r="G22" s="217"/>
      <c r="H22" s="168"/>
      <c r="I22" s="168"/>
      <c r="J22" s="217"/>
    </row>
    <row r="23" spans="1:10" ht="14.25" customHeight="1">
      <c r="A23" s="198"/>
      <c r="B23" s="217"/>
      <c r="C23" s="280" t="s">
        <v>330</v>
      </c>
      <c r="D23" s="280" t="s">
        <v>52</v>
      </c>
      <c r="E23" s="280" t="s">
        <v>52</v>
      </c>
      <c r="F23" s="168"/>
      <c r="G23" s="217"/>
      <c r="H23" s="168"/>
      <c r="I23" s="168"/>
      <c r="J23" s="217"/>
    </row>
    <row r="24" spans="1:10" ht="14.25" customHeight="1">
      <c r="A24" s="198"/>
      <c r="B24" s="217"/>
      <c r="C24" s="280" t="s">
        <v>52</v>
      </c>
      <c r="D24" s="280" t="s">
        <v>331</v>
      </c>
      <c r="E24" s="280" t="s">
        <v>52</v>
      </c>
      <c r="F24" s="168"/>
      <c r="G24" s="217"/>
      <c r="H24" s="168"/>
      <c r="I24" s="168"/>
      <c r="J24" s="217"/>
    </row>
    <row r="25" spans="1:10" ht="14.25" customHeight="1">
      <c r="A25" s="198"/>
      <c r="B25" s="217"/>
      <c r="C25" s="280" t="s">
        <v>52</v>
      </c>
      <c r="D25" s="280" t="s">
        <v>52</v>
      </c>
      <c r="E25" s="280" t="s">
        <v>363</v>
      </c>
      <c r="F25" s="230" t="s">
        <v>364</v>
      </c>
      <c r="G25" s="280" t="s">
        <v>365</v>
      </c>
      <c r="H25" s="230" t="s">
        <v>366</v>
      </c>
      <c r="I25" s="230" t="s">
        <v>336</v>
      </c>
      <c r="J25" s="179" t="s">
        <v>367</v>
      </c>
    </row>
    <row r="26" spans="1:10" ht="25.5" customHeight="1">
      <c r="A26" s="198"/>
      <c r="B26" s="217"/>
      <c r="C26" s="280" t="s">
        <v>52</v>
      </c>
      <c r="D26" s="280" t="s">
        <v>52</v>
      </c>
      <c r="E26" s="280" t="s">
        <v>368</v>
      </c>
      <c r="F26" s="230" t="s">
        <v>364</v>
      </c>
      <c r="G26" s="280" t="s">
        <v>369</v>
      </c>
      <c r="H26" s="230" t="s">
        <v>341</v>
      </c>
      <c r="I26" s="230" t="s">
        <v>336</v>
      </c>
      <c r="J26" s="179" t="s">
        <v>370</v>
      </c>
    </row>
    <row r="27" spans="1:10" ht="14.25" customHeight="1">
      <c r="A27" s="198"/>
      <c r="B27" s="217"/>
      <c r="C27" s="280" t="s">
        <v>52</v>
      </c>
      <c r="D27" s="280" t="s">
        <v>52</v>
      </c>
      <c r="E27" s="280" t="s">
        <v>371</v>
      </c>
      <c r="F27" s="230" t="s">
        <v>333</v>
      </c>
      <c r="G27" s="280" t="s">
        <v>372</v>
      </c>
      <c r="H27" s="230" t="s">
        <v>373</v>
      </c>
      <c r="I27" s="230" t="s">
        <v>336</v>
      </c>
      <c r="J27" s="179" t="s">
        <v>374</v>
      </c>
    </row>
    <row r="28" spans="1:10" ht="14.25" customHeight="1">
      <c r="A28" s="198"/>
      <c r="B28" s="217"/>
      <c r="C28" s="280" t="s">
        <v>52</v>
      </c>
      <c r="D28" s="280" t="s">
        <v>52</v>
      </c>
      <c r="E28" s="280" t="s">
        <v>375</v>
      </c>
      <c r="F28" s="230" t="s">
        <v>333</v>
      </c>
      <c r="G28" s="280" t="s">
        <v>144</v>
      </c>
      <c r="H28" s="230" t="s">
        <v>373</v>
      </c>
      <c r="I28" s="230" t="s">
        <v>336</v>
      </c>
      <c r="J28" s="179" t="s">
        <v>376</v>
      </c>
    </row>
    <row r="29" spans="1:10" ht="14.25" customHeight="1">
      <c r="A29" s="198"/>
      <c r="B29" s="217"/>
      <c r="C29" s="280" t="s">
        <v>52</v>
      </c>
      <c r="D29" s="280" t="s">
        <v>347</v>
      </c>
      <c r="E29" s="280" t="s">
        <v>52</v>
      </c>
      <c r="F29" s="230" t="s">
        <v>52</v>
      </c>
      <c r="G29" s="280" t="s">
        <v>52</v>
      </c>
      <c r="H29" s="230" t="s">
        <v>52</v>
      </c>
      <c r="I29" s="230" t="s">
        <v>52</v>
      </c>
      <c r="J29" s="179" t="s">
        <v>52</v>
      </c>
    </row>
    <row r="30" spans="1:10" ht="14.25" customHeight="1">
      <c r="A30" s="198"/>
      <c r="B30" s="217"/>
      <c r="C30" s="280" t="s">
        <v>52</v>
      </c>
      <c r="D30" s="280" t="s">
        <v>52</v>
      </c>
      <c r="E30" s="280" t="s">
        <v>377</v>
      </c>
      <c r="F30" s="230" t="s">
        <v>333</v>
      </c>
      <c r="G30" s="280" t="s">
        <v>369</v>
      </c>
      <c r="H30" s="230" t="s">
        <v>341</v>
      </c>
      <c r="I30" s="230" t="s">
        <v>336</v>
      </c>
      <c r="J30" s="179" t="s">
        <v>378</v>
      </c>
    </row>
    <row r="31" spans="1:10" ht="27.75" customHeight="1">
      <c r="A31" s="198"/>
      <c r="B31" s="217"/>
      <c r="C31" s="280" t="s">
        <v>52</v>
      </c>
      <c r="D31" s="280" t="s">
        <v>52</v>
      </c>
      <c r="E31" s="280" t="s">
        <v>379</v>
      </c>
      <c r="F31" s="230" t="s">
        <v>339</v>
      </c>
      <c r="G31" s="280" t="s">
        <v>340</v>
      </c>
      <c r="H31" s="230" t="s">
        <v>341</v>
      </c>
      <c r="I31" s="230" t="s">
        <v>336</v>
      </c>
      <c r="J31" s="179" t="s">
        <v>380</v>
      </c>
    </row>
    <row r="32" spans="1:10" ht="14.25" customHeight="1">
      <c r="A32" s="198"/>
      <c r="B32" s="217"/>
      <c r="C32" s="280" t="s">
        <v>351</v>
      </c>
      <c r="D32" s="280" t="s">
        <v>52</v>
      </c>
      <c r="E32" s="280" t="s">
        <v>52</v>
      </c>
      <c r="F32" s="230" t="s">
        <v>52</v>
      </c>
      <c r="G32" s="280" t="s">
        <v>52</v>
      </c>
      <c r="H32" s="230" t="s">
        <v>52</v>
      </c>
      <c r="I32" s="230" t="s">
        <v>52</v>
      </c>
      <c r="J32" s="179" t="s">
        <v>52</v>
      </c>
    </row>
    <row r="33" spans="1:10" ht="14.25" customHeight="1">
      <c r="A33" s="198"/>
      <c r="B33" s="217"/>
      <c r="C33" s="280" t="s">
        <v>52</v>
      </c>
      <c r="D33" s="280" t="s">
        <v>352</v>
      </c>
      <c r="E33" s="280" t="s">
        <v>52</v>
      </c>
      <c r="F33" s="230" t="s">
        <v>52</v>
      </c>
      <c r="G33" s="280" t="s">
        <v>52</v>
      </c>
      <c r="H33" s="230" t="s">
        <v>52</v>
      </c>
      <c r="I33" s="230" t="s">
        <v>52</v>
      </c>
      <c r="J33" s="179" t="s">
        <v>52</v>
      </c>
    </row>
    <row r="34" spans="1:10" ht="14.25" customHeight="1">
      <c r="A34" s="198"/>
      <c r="B34" s="217"/>
      <c r="C34" s="280" t="s">
        <v>52</v>
      </c>
      <c r="D34" s="280" t="s">
        <v>52</v>
      </c>
      <c r="E34" s="280" t="s">
        <v>381</v>
      </c>
      <c r="F34" s="230" t="s">
        <v>339</v>
      </c>
      <c r="G34" s="280" t="s">
        <v>340</v>
      </c>
      <c r="H34" s="230" t="s">
        <v>341</v>
      </c>
      <c r="I34" s="230" t="s">
        <v>336</v>
      </c>
      <c r="J34" s="179" t="s">
        <v>382</v>
      </c>
    </row>
    <row r="35" spans="1:10" ht="14.25" customHeight="1">
      <c r="A35" s="198"/>
      <c r="B35" s="217"/>
      <c r="C35" s="280" t="s">
        <v>52</v>
      </c>
      <c r="D35" s="280" t="s">
        <v>52</v>
      </c>
      <c r="E35" s="280" t="s">
        <v>383</v>
      </c>
      <c r="F35" s="230" t="s">
        <v>339</v>
      </c>
      <c r="G35" s="280" t="s">
        <v>340</v>
      </c>
      <c r="H35" s="230" t="s">
        <v>341</v>
      </c>
      <c r="I35" s="230" t="s">
        <v>336</v>
      </c>
      <c r="J35" s="179" t="s">
        <v>384</v>
      </c>
    </row>
    <row r="36" spans="1:10" ht="14.25" customHeight="1">
      <c r="A36" s="198"/>
      <c r="B36" s="217"/>
      <c r="C36" s="280" t="s">
        <v>358</v>
      </c>
      <c r="D36" s="280" t="s">
        <v>52</v>
      </c>
      <c r="E36" s="280" t="s">
        <v>52</v>
      </c>
      <c r="F36" s="230" t="s">
        <v>52</v>
      </c>
      <c r="G36" s="280" t="s">
        <v>52</v>
      </c>
      <c r="H36" s="230" t="s">
        <v>52</v>
      </c>
      <c r="I36" s="230" t="s">
        <v>52</v>
      </c>
      <c r="J36" s="179" t="s">
        <v>52</v>
      </c>
    </row>
    <row r="37" spans="1:10" ht="14.25" customHeight="1">
      <c r="A37" s="198"/>
      <c r="B37" s="217"/>
      <c r="C37" s="280" t="s">
        <v>52</v>
      </c>
      <c r="D37" s="280" t="s">
        <v>359</v>
      </c>
      <c r="E37" s="280" t="s">
        <v>52</v>
      </c>
      <c r="F37" s="230" t="s">
        <v>52</v>
      </c>
      <c r="G37" s="280" t="s">
        <v>52</v>
      </c>
      <c r="H37" s="230" t="s">
        <v>52</v>
      </c>
      <c r="I37" s="230" t="s">
        <v>52</v>
      </c>
      <c r="J37" s="179" t="s">
        <v>52</v>
      </c>
    </row>
    <row r="38" spans="1:10" ht="27" customHeight="1">
      <c r="A38" s="198"/>
      <c r="B38" s="217"/>
      <c r="C38" s="280" t="s">
        <v>52</v>
      </c>
      <c r="D38" s="280" t="s">
        <v>52</v>
      </c>
      <c r="E38" s="280" t="s">
        <v>385</v>
      </c>
      <c r="F38" s="230" t="s">
        <v>339</v>
      </c>
      <c r="G38" s="280" t="s">
        <v>386</v>
      </c>
      <c r="H38" s="230" t="s">
        <v>341</v>
      </c>
      <c r="I38" s="230" t="s">
        <v>336</v>
      </c>
      <c r="J38" s="179" t="s">
        <v>387</v>
      </c>
    </row>
    <row r="39" spans="1:10" ht="61.5" customHeight="1">
      <c r="A39" s="198" t="s">
        <v>287</v>
      </c>
      <c r="B39" s="227" t="s">
        <v>388</v>
      </c>
      <c r="C39" s="217"/>
      <c r="D39" s="217"/>
      <c r="E39" s="217"/>
      <c r="F39" s="168"/>
      <c r="G39" s="217"/>
      <c r="H39" s="168"/>
      <c r="I39" s="168"/>
      <c r="J39" s="217"/>
    </row>
    <row r="40" spans="1:10" ht="14.25" customHeight="1">
      <c r="A40" s="198"/>
      <c r="B40" s="217"/>
      <c r="C40" s="280" t="s">
        <v>330</v>
      </c>
      <c r="D40" s="280" t="s">
        <v>52</v>
      </c>
      <c r="E40" s="280" t="s">
        <v>52</v>
      </c>
      <c r="F40" s="168"/>
      <c r="G40" s="217"/>
      <c r="H40" s="168"/>
      <c r="I40" s="168"/>
      <c r="J40" s="217"/>
    </row>
    <row r="41" spans="1:10" ht="14.25" customHeight="1">
      <c r="A41" s="198"/>
      <c r="B41" s="217"/>
      <c r="C41" s="280" t="s">
        <v>52</v>
      </c>
      <c r="D41" s="280" t="s">
        <v>331</v>
      </c>
      <c r="E41" s="280" t="s">
        <v>52</v>
      </c>
      <c r="F41" s="168"/>
      <c r="G41" s="217"/>
      <c r="H41" s="168"/>
      <c r="I41" s="168"/>
      <c r="J41" s="217"/>
    </row>
    <row r="42" spans="1:10" ht="14.25" customHeight="1">
      <c r="A42" s="198"/>
      <c r="B42" s="217"/>
      <c r="C42" s="280" t="s">
        <v>52</v>
      </c>
      <c r="D42" s="280" t="s">
        <v>52</v>
      </c>
      <c r="E42" s="280" t="s">
        <v>389</v>
      </c>
      <c r="F42" s="230" t="s">
        <v>339</v>
      </c>
      <c r="G42" s="280" t="s">
        <v>369</v>
      </c>
      <c r="H42" s="230" t="s">
        <v>390</v>
      </c>
      <c r="I42" s="230" t="s">
        <v>336</v>
      </c>
      <c r="J42" s="179" t="s">
        <v>391</v>
      </c>
    </row>
    <row r="43" spans="1:10" ht="14.25" customHeight="1">
      <c r="A43" s="198"/>
      <c r="B43" s="217"/>
      <c r="C43" s="280" t="s">
        <v>52</v>
      </c>
      <c r="D43" s="280" t="s">
        <v>52</v>
      </c>
      <c r="E43" s="280" t="s">
        <v>392</v>
      </c>
      <c r="F43" s="230" t="s">
        <v>339</v>
      </c>
      <c r="G43" s="280" t="s">
        <v>393</v>
      </c>
      <c r="H43" s="230" t="s">
        <v>345</v>
      </c>
      <c r="I43" s="230" t="s">
        <v>336</v>
      </c>
      <c r="J43" s="179" t="s">
        <v>394</v>
      </c>
    </row>
    <row r="44" spans="1:10" ht="14.25" customHeight="1">
      <c r="A44" s="198"/>
      <c r="B44" s="217"/>
      <c r="C44" s="280" t="s">
        <v>52</v>
      </c>
      <c r="D44" s="280" t="s">
        <v>52</v>
      </c>
      <c r="E44" s="280" t="s">
        <v>395</v>
      </c>
      <c r="F44" s="230" t="s">
        <v>333</v>
      </c>
      <c r="G44" s="280" t="s">
        <v>396</v>
      </c>
      <c r="H44" s="230" t="s">
        <v>366</v>
      </c>
      <c r="I44" s="230" t="s">
        <v>336</v>
      </c>
      <c r="J44" s="179" t="s">
        <v>397</v>
      </c>
    </row>
    <row r="45" spans="1:10" ht="14.25" customHeight="1">
      <c r="A45" s="198"/>
      <c r="B45" s="217"/>
      <c r="C45" s="280" t="s">
        <v>52</v>
      </c>
      <c r="D45" s="280" t="s">
        <v>52</v>
      </c>
      <c r="E45" s="280" t="s">
        <v>398</v>
      </c>
      <c r="F45" s="230" t="s">
        <v>333</v>
      </c>
      <c r="G45" s="280" t="s">
        <v>399</v>
      </c>
      <c r="H45" s="230" t="s">
        <v>390</v>
      </c>
      <c r="I45" s="230" t="s">
        <v>336</v>
      </c>
      <c r="J45" s="179" t="s">
        <v>400</v>
      </c>
    </row>
    <row r="46" spans="1:10" ht="14.25" customHeight="1">
      <c r="A46" s="198"/>
      <c r="B46" s="217"/>
      <c r="C46" s="280" t="s">
        <v>52</v>
      </c>
      <c r="D46" s="280" t="s">
        <v>52</v>
      </c>
      <c r="E46" s="280" t="s">
        <v>401</v>
      </c>
      <c r="F46" s="230" t="s">
        <v>339</v>
      </c>
      <c r="G46" s="280" t="s">
        <v>402</v>
      </c>
      <c r="H46" s="230" t="s">
        <v>403</v>
      </c>
      <c r="I46" s="230" t="s">
        <v>336</v>
      </c>
      <c r="J46" s="179" t="s">
        <v>404</v>
      </c>
    </row>
    <row r="47" spans="1:10" ht="14.25" customHeight="1">
      <c r="A47" s="198"/>
      <c r="B47" s="217"/>
      <c r="C47" s="280" t="s">
        <v>52</v>
      </c>
      <c r="D47" s="280" t="s">
        <v>347</v>
      </c>
      <c r="E47" s="280" t="s">
        <v>52</v>
      </c>
      <c r="F47" s="230" t="s">
        <v>52</v>
      </c>
      <c r="G47" s="280" t="s">
        <v>52</v>
      </c>
      <c r="H47" s="230" t="s">
        <v>52</v>
      </c>
      <c r="I47" s="230" t="s">
        <v>52</v>
      </c>
      <c r="J47" s="179" t="s">
        <v>52</v>
      </c>
    </row>
    <row r="48" spans="1:10" ht="27" customHeight="1">
      <c r="A48" s="198"/>
      <c r="B48" s="217"/>
      <c r="C48" s="280" t="s">
        <v>52</v>
      </c>
      <c r="D48" s="280" t="s">
        <v>52</v>
      </c>
      <c r="E48" s="280" t="s">
        <v>405</v>
      </c>
      <c r="F48" s="230" t="s">
        <v>339</v>
      </c>
      <c r="G48" s="280" t="s">
        <v>340</v>
      </c>
      <c r="H48" s="230" t="s">
        <v>341</v>
      </c>
      <c r="I48" s="230" t="s">
        <v>336</v>
      </c>
      <c r="J48" s="179" t="s">
        <v>406</v>
      </c>
    </row>
    <row r="49" spans="1:10" ht="27.75" customHeight="1">
      <c r="A49" s="198"/>
      <c r="B49" s="217"/>
      <c r="C49" s="280" t="s">
        <v>52</v>
      </c>
      <c r="D49" s="280" t="s">
        <v>52</v>
      </c>
      <c r="E49" s="280" t="s">
        <v>407</v>
      </c>
      <c r="F49" s="230" t="s">
        <v>339</v>
      </c>
      <c r="G49" s="280" t="s">
        <v>340</v>
      </c>
      <c r="H49" s="230" t="s">
        <v>341</v>
      </c>
      <c r="I49" s="230" t="s">
        <v>336</v>
      </c>
      <c r="J49" s="179" t="s">
        <v>408</v>
      </c>
    </row>
    <row r="50" spans="1:10" ht="27.75" customHeight="1">
      <c r="A50" s="198"/>
      <c r="B50" s="217"/>
      <c r="C50" s="280" t="s">
        <v>52</v>
      </c>
      <c r="D50" s="280" t="s">
        <v>52</v>
      </c>
      <c r="E50" s="280" t="s">
        <v>409</v>
      </c>
      <c r="F50" s="230" t="s">
        <v>339</v>
      </c>
      <c r="G50" s="280" t="s">
        <v>340</v>
      </c>
      <c r="H50" s="230" t="s">
        <v>341</v>
      </c>
      <c r="I50" s="230" t="s">
        <v>336</v>
      </c>
      <c r="J50" s="179" t="s">
        <v>410</v>
      </c>
    </row>
    <row r="51" spans="1:10" ht="13.5" customHeight="1">
      <c r="A51" s="198"/>
      <c r="B51" s="217"/>
      <c r="C51" s="280" t="s">
        <v>52</v>
      </c>
      <c r="D51" s="280" t="s">
        <v>52</v>
      </c>
      <c r="E51" s="280" t="s">
        <v>411</v>
      </c>
      <c r="F51" s="230" t="s">
        <v>333</v>
      </c>
      <c r="G51" s="280" t="s">
        <v>144</v>
      </c>
      <c r="H51" s="230" t="s">
        <v>412</v>
      </c>
      <c r="I51" s="230" t="s">
        <v>336</v>
      </c>
      <c r="J51" s="179" t="s">
        <v>413</v>
      </c>
    </row>
    <row r="52" spans="1:10" ht="14.25" customHeight="1">
      <c r="A52" s="198"/>
      <c r="B52" s="217"/>
      <c r="C52" s="280" t="s">
        <v>351</v>
      </c>
      <c r="D52" s="280" t="s">
        <v>52</v>
      </c>
      <c r="E52" s="280" t="s">
        <v>52</v>
      </c>
      <c r="F52" s="230" t="s">
        <v>52</v>
      </c>
      <c r="G52" s="280" t="s">
        <v>52</v>
      </c>
      <c r="H52" s="230" t="s">
        <v>52</v>
      </c>
      <c r="I52" s="230" t="s">
        <v>52</v>
      </c>
      <c r="J52" s="179" t="s">
        <v>52</v>
      </c>
    </row>
    <row r="53" spans="1:10" ht="14.25" customHeight="1">
      <c r="A53" s="198"/>
      <c r="B53" s="217"/>
      <c r="C53" s="280" t="s">
        <v>52</v>
      </c>
      <c r="D53" s="280" t="s">
        <v>352</v>
      </c>
      <c r="E53" s="280" t="s">
        <v>52</v>
      </c>
      <c r="F53" s="230" t="s">
        <v>52</v>
      </c>
      <c r="G53" s="280" t="s">
        <v>52</v>
      </c>
      <c r="H53" s="230" t="s">
        <v>52</v>
      </c>
      <c r="I53" s="230" t="s">
        <v>52</v>
      </c>
      <c r="J53" s="179" t="s">
        <v>52</v>
      </c>
    </row>
    <row r="54" spans="1:10" ht="27.75" customHeight="1">
      <c r="A54" s="198"/>
      <c r="B54" s="217"/>
      <c r="C54" s="280" t="s">
        <v>52</v>
      </c>
      <c r="D54" s="280" t="s">
        <v>52</v>
      </c>
      <c r="E54" s="280" t="s">
        <v>414</v>
      </c>
      <c r="F54" s="230" t="s">
        <v>339</v>
      </c>
      <c r="G54" s="280" t="s">
        <v>415</v>
      </c>
      <c r="H54" s="230" t="s">
        <v>341</v>
      </c>
      <c r="I54" s="230" t="s">
        <v>336</v>
      </c>
      <c r="J54" s="179" t="s">
        <v>416</v>
      </c>
    </row>
    <row r="55" spans="1:10" ht="28.5" customHeight="1">
      <c r="A55" s="198"/>
      <c r="B55" s="217"/>
      <c r="C55" s="280" t="s">
        <v>52</v>
      </c>
      <c r="D55" s="280" t="s">
        <v>52</v>
      </c>
      <c r="E55" s="280" t="s">
        <v>417</v>
      </c>
      <c r="F55" s="230" t="s">
        <v>418</v>
      </c>
      <c r="G55" s="280" t="s">
        <v>419</v>
      </c>
      <c r="H55" s="230" t="s">
        <v>341</v>
      </c>
      <c r="I55" s="230" t="s">
        <v>336</v>
      </c>
      <c r="J55" s="179" t="s">
        <v>420</v>
      </c>
    </row>
    <row r="56" spans="1:10" ht="14.25" customHeight="1">
      <c r="A56" s="198"/>
      <c r="B56" s="217"/>
      <c r="C56" s="280" t="s">
        <v>358</v>
      </c>
      <c r="D56" s="280" t="s">
        <v>52</v>
      </c>
      <c r="E56" s="280" t="s">
        <v>52</v>
      </c>
      <c r="F56" s="230" t="s">
        <v>52</v>
      </c>
      <c r="G56" s="280" t="s">
        <v>52</v>
      </c>
      <c r="H56" s="230" t="s">
        <v>52</v>
      </c>
      <c r="I56" s="230" t="s">
        <v>52</v>
      </c>
      <c r="J56" s="179" t="s">
        <v>52</v>
      </c>
    </row>
    <row r="57" spans="1:10" ht="14.25" customHeight="1">
      <c r="A57" s="198"/>
      <c r="B57" s="217"/>
      <c r="C57" s="280" t="s">
        <v>52</v>
      </c>
      <c r="D57" s="280" t="s">
        <v>359</v>
      </c>
      <c r="E57" s="280" t="s">
        <v>52</v>
      </c>
      <c r="F57" s="230" t="s">
        <v>52</v>
      </c>
      <c r="G57" s="280" t="s">
        <v>52</v>
      </c>
      <c r="H57" s="230" t="s">
        <v>52</v>
      </c>
      <c r="I57" s="230" t="s">
        <v>52</v>
      </c>
      <c r="J57" s="179" t="s">
        <v>52</v>
      </c>
    </row>
    <row r="58" spans="1:10" ht="25.5" customHeight="1">
      <c r="A58" s="198"/>
      <c r="B58" s="217"/>
      <c r="C58" s="280" t="s">
        <v>52</v>
      </c>
      <c r="D58" s="280" t="s">
        <v>52</v>
      </c>
      <c r="E58" s="280" t="s">
        <v>421</v>
      </c>
      <c r="F58" s="230" t="s">
        <v>339</v>
      </c>
      <c r="G58" s="280" t="s">
        <v>415</v>
      </c>
      <c r="H58" s="230" t="s">
        <v>341</v>
      </c>
      <c r="I58" s="230" t="s">
        <v>336</v>
      </c>
      <c r="J58" s="179" t="s">
        <v>422</v>
      </c>
    </row>
    <row r="59" spans="1:10" ht="24" customHeight="1">
      <c r="A59" s="198" t="s">
        <v>315</v>
      </c>
      <c r="B59" s="312" t="s">
        <v>423</v>
      </c>
      <c r="C59" s="217"/>
      <c r="D59" s="217"/>
      <c r="E59" s="217"/>
      <c r="F59" s="168"/>
      <c r="G59" s="217"/>
      <c r="H59" s="168"/>
      <c r="I59" s="168"/>
      <c r="J59" s="217"/>
    </row>
    <row r="60" spans="1:10" ht="14.25" customHeight="1">
      <c r="A60" s="198"/>
      <c r="B60" s="217"/>
      <c r="C60" s="280" t="s">
        <v>330</v>
      </c>
      <c r="D60" s="280" t="s">
        <v>52</v>
      </c>
      <c r="E60" s="280" t="s">
        <v>52</v>
      </c>
      <c r="F60" s="168"/>
      <c r="G60" s="217"/>
      <c r="H60" s="168"/>
      <c r="I60" s="168"/>
      <c r="J60" s="217"/>
    </row>
    <row r="61" spans="1:10" ht="14.25" customHeight="1">
      <c r="A61" s="198"/>
      <c r="B61" s="217"/>
      <c r="C61" s="280" t="s">
        <v>52</v>
      </c>
      <c r="D61" s="280" t="s">
        <v>331</v>
      </c>
      <c r="E61" s="280" t="s">
        <v>52</v>
      </c>
      <c r="F61" s="168"/>
      <c r="G61" s="217"/>
      <c r="H61" s="168"/>
      <c r="I61" s="168"/>
      <c r="J61" s="217"/>
    </row>
    <row r="62" spans="1:10" ht="27" customHeight="1">
      <c r="A62" s="198"/>
      <c r="B62" s="217"/>
      <c r="C62" s="280" t="s">
        <v>52</v>
      </c>
      <c r="D62" s="280" t="s">
        <v>52</v>
      </c>
      <c r="E62" s="280" t="s">
        <v>424</v>
      </c>
      <c r="F62" s="230" t="s">
        <v>339</v>
      </c>
      <c r="G62" s="280" t="s">
        <v>386</v>
      </c>
      <c r="H62" s="230" t="s">
        <v>341</v>
      </c>
      <c r="I62" s="230" t="s">
        <v>336</v>
      </c>
      <c r="J62" s="179" t="s">
        <v>425</v>
      </c>
    </row>
    <row r="63" spans="1:10" ht="18" customHeight="1">
      <c r="A63" s="198"/>
      <c r="B63" s="217"/>
      <c r="C63" s="280" t="s">
        <v>52</v>
      </c>
      <c r="D63" s="280" t="s">
        <v>52</v>
      </c>
      <c r="E63" s="280" t="s">
        <v>389</v>
      </c>
      <c r="F63" s="230" t="s">
        <v>339</v>
      </c>
      <c r="G63" s="280" t="s">
        <v>369</v>
      </c>
      <c r="H63" s="230" t="s">
        <v>390</v>
      </c>
      <c r="I63" s="230" t="s">
        <v>336</v>
      </c>
      <c r="J63" s="179" t="s">
        <v>426</v>
      </c>
    </row>
    <row r="64" spans="1:10" ht="12.75" customHeight="1">
      <c r="A64" s="198"/>
      <c r="B64" s="217"/>
      <c r="C64" s="280" t="s">
        <v>52</v>
      </c>
      <c r="D64" s="280" t="s">
        <v>427</v>
      </c>
      <c r="E64" s="280" t="s">
        <v>52</v>
      </c>
      <c r="F64" s="230" t="s">
        <v>52</v>
      </c>
      <c r="G64" s="280" t="s">
        <v>52</v>
      </c>
      <c r="H64" s="230" t="s">
        <v>52</v>
      </c>
      <c r="I64" s="230" t="s">
        <v>52</v>
      </c>
      <c r="J64" s="179" t="s">
        <v>52</v>
      </c>
    </row>
    <row r="65" spans="1:10" ht="36.75" customHeight="1">
      <c r="A65" s="198"/>
      <c r="B65" s="217"/>
      <c r="C65" s="280" t="s">
        <v>52</v>
      </c>
      <c r="D65" s="280" t="s">
        <v>52</v>
      </c>
      <c r="E65" s="280" t="s">
        <v>428</v>
      </c>
      <c r="F65" s="230" t="s">
        <v>339</v>
      </c>
      <c r="G65" s="280" t="s">
        <v>340</v>
      </c>
      <c r="H65" s="230" t="s">
        <v>341</v>
      </c>
      <c r="I65" s="230" t="s">
        <v>336</v>
      </c>
      <c r="J65" s="179" t="s">
        <v>429</v>
      </c>
    </row>
    <row r="66" spans="1:10" ht="14.25" customHeight="1">
      <c r="A66" s="198"/>
      <c r="B66" s="217"/>
      <c r="C66" s="280" t="s">
        <v>351</v>
      </c>
      <c r="D66" s="280" t="s">
        <v>52</v>
      </c>
      <c r="E66" s="280" t="s">
        <v>52</v>
      </c>
      <c r="F66" s="230" t="s">
        <v>52</v>
      </c>
      <c r="G66" s="280" t="s">
        <v>52</v>
      </c>
      <c r="H66" s="230" t="s">
        <v>52</v>
      </c>
      <c r="I66" s="230" t="s">
        <v>52</v>
      </c>
      <c r="J66" s="179" t="s">
        <v>52</v>
      </c>
    </row>
    <row r="67" spans="1:10" ht="14.25" customHeight="1">
      <c r="A67" s="198"/>
      <c r="B67" s="217"/>
      <c r="C67" s="280" t="s">
        <v>52</v>
      </c>
      <c r="D67" s="280" t="s">
        <v>352</v>
      </c>
      <c r="E67" s="280" t="s">
        <v>52</v>
      </c>
      <c r="F67" s="230" t="s">
        <v>52</v>
      </c>
      <c r="G67" s="280" t="s">
        <v>52</v>
      </c>
      <c r="H67" s="230" t="s">
        <v>52</v>
      </c>
      <c r="I67" s="230" t="s">
        <v>52</v>
      </c>
      <c r="J67" s="179" t="s">
        <v>52</v>
      </c>
    </row>
    <row r="68" spans="1:10" ht="25.5" customHeight="1">
      <c r="A68" s="198"/>
      <c r="B68" s="217"/>
      <c r="C68" s="280" t="s">
        <v>52</v>
      </c>
      <c r="D68" s="280" t="s">
        <v>52</v>
      </c>
      <c r="E68" s="280" t="s">
        <v>430</v>
      </c>
      <c r="F68" s="230" t="s">
        <v>339</v>
      </c>
      <c r="G68" s="280" t="s">
        <v>386</v>
      </c>
      <c r="H68" s="230" t="s">
        <v>341</v>
      </c>
      <c r="I68" s="230" t="s">
        <v>336</v>
      </c>
      <c r="J68" s="179" t="s">
        <v>431</v>
      </c>
    </row>
    <row r="69" spans="1:10" ht="28.5" customHeight="1">
      <c r="A69" s="198"/>
      <c r="B69" s="217"/>
      <c r="C69" s="280" t="s">
        <v>52</v>
      </c>
      <c r="D69" s="280" t="s">
        <v>52</v>
      </c>
      <c r="E69" s="280" t="s">
        <v>432</v>
      </c>
      <c r="F69" s="230" t="s">
        <v>339</v>
      </c>
      <c r="G69" s="280" t="s">
        <v>340</v>
      </c>
      <c r="H69" s="230" t="s">
        <v>341</v>
      </c>
      <c r="I69" s="230" t="s">
        <v>336</v>
      </c>
      <c r="J69" s="179" t="s">
        <v>433</v>
      </c>
    </row>
    <row r="70" spans="1:10" ht="14.25" customHeight="1">
      <c r="A70" s="198"/>
      <c r="B70" s="217"/>
      <c r="C70" s="280" t="s">
        <v>358</v>
      </c>
      <c r="D70" s="280" t="s">
        <v>52</v>
      </c>
      <c r="E70" s="280" t="s">
        <v>52</v>
      </c>
      <c r="F70" s="230" t="s">
        <v>52</v>
      </c>
      <c r="G70" s="280" t="s">
        <v>52</v>
      </c>
      <c r="H70" s="230" t="s">
        <v>52</v>
      </c>
      <c r="I70" s="230" t="s">
        <v>52</v>
      </c>
      <c r="J70" s="179" t="s">
        <v>52</v>
      </c>
    </row>
    <row r="71" spans="1:10" ht="14.25" customHeight="1">
      <c r="A71" s="198"/>
      <c r="B71" s="217"/>
      <c r="C71" s="280" t="s">
        <v>52</v>
      </c>
      <c r="D71" s="280" t="s">
        <v>359</v>
      </c>
      <c r="E71" s="280" t="s">
        <v>52</v>
      </c>
      <c r="F71" s="230" t="s">
        <v>52</v>
      </c>
      <c r="G71" s="280" t="s">
        <v>52</v>
      </c>
      <c r="H71" s="230" t="s">
        <v>52</v>
      </c>
      <c r="I71" s="230" t="s">
        <v>52</v>
      </c>
      <c r="J71" s="179" t="s">
        <v>52</v>
      </c>
    </row>
    <row r="72" spans="1:10" ht="28.5" customHeight="1">
      <c r="A72" s="198"/>
      <c r="B72" s="217"/>
      <c r="C72" s="280" t="s">
        <v>52</v>
      </c>
      <c r="D72" s="280" t="s">
        <v>52</v>
      </c>
      <c r="E72" s="280" t="s">
        <v>421</v>
      </c>
      <c r="F72" s="230" t="s">
        <v>339</v>
      </c>
      <c r="G72" s="280" t="s">
        <v>386</v>
      </c>
      <c r="H72" s="230" t="s">
        <v>341</v>
      </c>
      <c r="I72" s="230" t="s">
        <v>336</v>
      </c>
      <c r="J72" s="179" t="s">
        <v>434</v>
      </c>
    </row>
    <row r="73" spans="1:10" ht="48" customHeight="1">
      <c r="A73" s="198" t="s">
        <v>309</v>
      </c>
      <c r="B73" s="312" t="s">
        <v>435</v>
      </c>
      <c r="C73" s="217"/>
      <c r="D73" s="217"/>
      <c r="E73" s="217"/>
      <c r="F73" s="168"/>
      <c r="G73" s="217"/>
      <c r="H73" s="168"/>
      <c r="I73" s="168"/>
      <c r="J73" s="217"/>
    </row>
    <row r="74" spans="1:10" ht="14.25" customHeight="1">
      <c r="A74" s="198"/>
      <c r="B74" s="217"/>
      <c r="C74" s="280" t="s">
        <v>330</v>
      </c>
      <c r="D74" s="217"/>
      <c r="E74" s="217"/>
      <c r="F74" s="168"/>
      <c r="G74" s="217"/>
      <c r="H74" s="168"/>
      <c r="I74" s="168"/>
      <c r="J74" s="217"/>
    </row>
    <row r="75" spans="1:10" ht="14.25" customHeight="1">
      <c r="A75" s="198"/>
      <c r="B75" s="217"/>
      <c r="C75" s="217"/>
      <c r="D75" s="280" t="s">
        <v>331</v>
      </c>
      <c r="E75" s="217"/>
      <c r="F75" s="168"/>
      <c r="G75" s="217"/>
      <c r="H75" s="168"/>
      <c r="I75" s="168"/>
      <c r="J75" s="217"/>
    </row>
    <row r="76" spans="1:10" ht="14.25" customHeight="1">
      <c r="A76" s="198"/>
      <c r="B76" s="217"/>
      <c r="C76" s="217"/>
      <c r="D76" s="313"/>
      <c r="E76" s="280" t="s">
        <v>389</v>
      </c>
      <c r="F76" s="230" t="s">
        <v>339</v>
      </c>
      <c r="G76" s="280" t="s">
        <v>369</v>
      </c>
      <c r="H76" s="230" t="s">
        <v>390</v>
      </c>
      <c r="I76" s="230" t="s">
        <v>336</v>
      </c>
      <c r="J76" s="179" t="s">
        <v>436</v>
      </c>
    </row>
    <row r="77" spans="1:10" ht="14.25" customHeight="1">
      <c r="A77" s="198"/>
      <c r="B77" s="217"/>
      <c r="C77" s="217"/>
      <c r="D77" s="313"/>
      <c r="E77" s="280" t="s">
        <v>437</v>
      </c>
      <c r="F77" s="230" t="s">
        <v>339</v>
      </c>
      <c r="G77" s="280" t="s">
        <v>438</v>
      </c>
      <c r="H77" s="230" t="s">
        <v>439</v>
      </c>
      <c r="I77" s="230" t="s">
        <v>336</v>
      </c>
      <c r="J77" s="179" t="s">
        <v>440</v>
      </c>
    </row>
    <row r="78" spans="1:10" ht="14.25" customHeight="1">
      <c r="A78" s="198"/>
      <c r="B78" s="217"/>
      <c r="C78" s="217"/>
      <c r="D78" s="280" t="s">
        <v>347</v>
      </c>
      <c r="E78" s="217"/>
      <c r="F78" s="230" t="s">
        <v>52</v>
      </c>
      <c r="G78" s="280" t="s">
        <v>52</v>
      </c>
      <c r="H78" s="168"/>
      <c r="I78" s="168"/>
      <c r="J78" s="179" t="s">
        <v>52</v>
      </c>
    </row>
    <row r="79" spans="1:10" ht="28.5" customHeight="1">
      <c r="A79" s="198"/>
      <c r="B79" s="217"/>
      <c r="C79" s="217"/>
      <c r="D79" s="313"/>
      <c r="E79" s="280" t="s">
        <v>441</v>
      </c>
      <c r="F79" s="230" t="s">
        <v>339</v>
      </c>
      <c r="G79" s="280" t="s">
        <v>340</v>
      </c>
      <c r="H79" s="230" t="s">
        <v>341</v>
      </c>
      <c r="I79" s="230" t="s">
        <v>336</v>
      </c>
      <c r="J79" s="179" t="s">
        <v>442</v>
      </c>
    </row>
    <row r="80" spans="1:10" ht="14.25" customHeight="1">
      <c r="A80" s="198"/>
      <c r="B80" s="217"/>
      <c r="C80" s="280" t="s">
        <v>351</v>
      </c>
      <c r="D80" s="217"/>
      <c r="E80" s="217"/>
      <c r="F80" s="168"/>
      <c r="G80" s="217"/>
      <c r="H80" s="168"/>
      <c r="I80" s="168"/>
      <c r="J80" s="217"/>
    </row>
    <row r="81" spans="1:10" ht="14.25" customHeight="1">
      <c r="A81" s="198"/>
      <c r="B81" s="217"/>
      <c r="C81" s="217"/>
      <c r="D81" s="280" t="s">
        <v>352</v>
      </c>
      <c r="E81" s="217"/>
      <c r="F81" s="168"/>
      <c r="G81" s="217"/>
      <c r="H81" s="168"/>
      <c r="I81" s="168"/>
      <c r="J81" s="217"/>
    </row>
    <row r="82" spans="1:10" ht="36.75" customHeight="1">
      <c r="A82" s="198"/>
      <c r="B82" s="217"/>
      <c r="C82" s="217"/>
      <c r="D82" s="313"/>
      <c r="E82" s="280" t="s">
        <v>443</v>
      </c>
      <c r="F82" s="230" t="s">
        <v>339</v>
      </c>
      <c r="G82" s="280" t="s">
        <v>340</v>
      </c>
      <c r="H82" s="230" t="s">
        <v>341</v>
      </c>
      <c r="I82" s="230" t="s">
        <v>336</v>
      </c>
      <c r="J82" s="179" t="s">
        <v>444</v>
      </c>
    </row>
    <row r="83" spans="1:10" ht="15.75" customHeight="1">
      <c r="A83" s="198"/>
      <c r="B83" s="217"/>
      <c r="C83" s="217"/>
      <c r="D83" s="313"/>
      <c r="E83" s="280" t="s">
        <v>445</v>
      </c>
      <c r="F83" s="230" t="s">
        <v>333</v>
      </c>
      <c r="G83" s="280" t="s">
        <v>144</v>
      </c>
      <c r="H83" s="230" t="s">
        <v>446</v>
      </c>
      <c r="I83" s="230" t="s">
        <v>336</v>
      </c>
      <c r="J83" s="314" t="s">
        <v>447</v>
      </c>
    </row>
    <row r="84" spans="1:10" ht="39" customHeight="1">
      <c r="A84" s="198"/>
      <c r="B84" s="217"/>
      <c r="C84" s="217"/>
      <c r="D84" s="217"/>
      <c r="E84" s="280" t="s">
        <v>448</v>
      </c>
      <c r="F84" s="230" t="s">
        <v>339</v>
      </c>
      <c r="G84" s="280" t="s">
        <v>386</v>
      </c>
      <c r="H84" s="230" t="s">
        <v>341</v>
      </c>
      <c r="I84" s="230" t="s">
        <v>336</v>
      </c>
      <c r="J84" s="314" t="s">
        <v>449</v>
      </c>
    </row>
    <row r="85" spans="1:10" ht="14.25" customHeight="1">
      <c r="A85" s="198"/>
      <c r="B85" s="217"/>
      <c r="C85" s="280" t="s">
        <v>358</v>
      </c>
      <c r="D85" s="217"/>
      <c r="E85" s="217"/>
      <c r="F85" s="168"/>
      <c r="G85" s="217"/>
      <c r="H85" s="168"/>
      <c r="I85" s="168"/>
      <c r="J85" s="217"/>
    </row>
    <row r="86" spans="1:10" ht="14.25" customHeight="1">
      <c r="A86" s="198"/>
      <c r="B86" s="217"/>
      <c r="C86" s="217"/>
      <c r="D86" s="280" t="s">
        <v>359</v>
      </c>
      <c r="E86" s="217"/>
      <c r="F86" s="168"/>
      <c r="G86" s="217"/>
      <c r="H86" s="168"/>
      <c r="I86" s="168"/>
      <c r="J86" s="217"/>
    </row>
    <row r="87" spans="1:10" ht="34.5" customHeight="1">
      <c r="A87" s="198"/>
      <c r="B87" s="217"/>
      <c r="C87" s="217"/>
      <c r="D87" s="217"/>
      <c r="E87" s="280" t="s">
        <v>421</v>
      </c>
      <c r="F87" s="230" t="s">
        <v>339</v>
      </c>
      <c r="G87" s="280" t="s">
        <v>340</v>
      </c>
      <c r="H87" s="230" t="s">
        <v>341</v>
      </c>
      <c r="I87" s="230" t="s">
        <v>336</v>
      </c>
      <c r="J87" s="179" t="s">
        <v>450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horizontalDpi="600" verticalDpi="600" orientation="landscape" paperSize="9" scale="34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2024-03-28T01:39:15Z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0668DEF8D03046E6B33400C0FC538614</vt:lpwstr>
  </property>
</Properties>
</file>