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tabRatio="660" firstSheet="43" activeTab="43"/>
  </bookViews>
  <sheets>
    <sheet name="（表一）2021年公共收入" sheetId="1" r:id="rId1"/>
    <sheet name="（表二）2021年公共支出" sheetId="2" r:id="rId2"/>
    <sheet name="（表三）2021年基金收入" sheetId="3" r:id="rId3"/>
    <sheet name="（表四）2021年基金支出" sheetId="4" r:id="rId4"/>
    <sheet name="（表五-1）2021国有资本经营收入" sheetId="5" r:id="rId5"/>
    <sheet name="（表五-2）2021国有资本经营支出" sheetId="23" r:id="rId6"/>
    <sheet name="（表六）2021年社保基金收入" sheetId="6" r:id="rId7"/>
    <sheet name="（表七）2021年社保基金支出" sheetId="7" r:id="rId8"/>
    <sheet name="（表八）2021年社保基金结余" sheetId="8" r:id="rId9"/>
    <sheet name="（表九--1）2022年一般公共预算收入情况表" sheetId="9" r:id="rId10"/>
    <sheet name="（表九--2）2022年本级一般公共预算收入情况表" sheetId="24" r:id="rId11"/>
    <sheet name="（表十-1）2022年一般公共预算支出情况表（公开到项级）" sheetId="22" r:id="rId12"/>
    <sheet name="（表十-2）2022年本级一般公共预算支出情况表" sheetId="25" r:id="rId13"/>
    <sheet name="（表十-3）2022年一般公共预算基本支出情况表（公开到款级）" sheetId="26" r:id="rId14"/>
    <sheet name="（表十--4）一般公共预算支出表（州、市对下转移支付项目）" sheetId="27" r:id="rId15"/>
    <sheet name="（表十-- 5）武定县分地区税收返还和转移支付预算表 " sheetId="28" r:id="rId16"/>
    <sheet name="（表十--6）本级“三公”经费预算财政拨款情况统计表" sheetId="29" r:id="rId17"/>
    <sheet name="（表十一）2022年政府预算支出经济分类情况表" sheetId="11" r:id="rId18"/>
    <sheet name="（表十二--1）2022年政府性基金预算收入情况表" sheetId="12" r:id="rId19"/>
    <sheet name="（表十二--2）2022年本级政府性基金预算收入情况表" sheetId="30" r:id="rId20"/>
    <sheet name="（表十三--1）2022年政府性基金预算支出情况表" sheetId="13" r:id="rId21"/>
    <sheet name="（表十三--2）本级政府性基金预算支出情况表（公开到项级）" sheetId="31" r:id="rId22"/>
    <sheet name="（表十三--3）本级政府性基金支出表（州、市对下转移支付）" sheetId="32" r:id="rId23"/>
    <sheet name="（表十四--1）2022年国有资本经营收入预算情况表" sheetId="14" r:id="rId24"/>
    <sheet name="（表十四--2）2022年国有资本经营预算支出情况表" sheetId="33" r:id="rId25"/>
    <sheet name="（表十四--3）2022年本级国有资本经营收入预算情况表" sheetId="37" r:id="rId26"/>
    <sheet name="（表十四-4）本级国有资本经营支出预算情况表（公开到项级）" sheetId="38" r:id="rId27"/>
    <sheet name="（表十四--5） 国有资本经营预算转移支付表（分地区）" sheetId="34" r:id="rId28"/>
    <sheet name="（表十四--6） 国有资本经营预算转移支付表（分项目）" sheetId="35" r:id="rId29"/>
    <sheet name="（表十五--1）2022年社会保险基金收入预算情况表" sheetId="15" r:id="rId30"/>
    <sheet name="（表十五--2）2022年本级社会保险基金收入预算情况表 " sheetId="39" r:id="rId31"/>
    <sheet name="（表十六--1）2022年社会保险基金支出预算情况表" sheetId="16" r:id="rId32"/>
    <sheet name="（表十六--2）2022年本级社会保险基金支出预算情况表 " sheetId="40" r:id="rId33"/>
    <sheet name="（表十七）2022年社保基金结余" sheetId="17" r:id="rId34"/>
    <sheet name="（表十八-1）2021年地方政府债务限额及余额预算情况表" sheetId="18" r:id="rId35"/>
    <sheet name="（表十八--2）2021年地方政府一般债务余额情况表" sheetId="41" r:id="rId36"/>
    <sheet name="（表十八--3）本级2021年地方政府一般债务余额情况表" sheetId="42" r:id="rId37"/>
    <sheet name="（表十八--4）2021年地方政府专项债务余额情况表 " sheetId="43" r:id="rId38"/>
    <sheet name="（表十八-5）本级2021年地方政府专项债务余额情况表（本级）" sheetId="44" r:id="rId39"/>
    <sheet name="（表十八--6）地方政府债券发行及还本付息情况表" sheetId="45" r:id="rId40"/>
    <sheet name="（表十八--7） 2022年本级政府专项债务限额和余额情况表" sheetId="46" r:id="rId41"/>
    <sheet name="（表十八-8-1） 2021年新增地方政府债券资金安排表" sheetId="50" r:id="rId42"/>
    <sheet name="（表十八-8-2） 2022年年初新增地方政府债券资金安排表" sheetId="47" r:id="rId43"/>
    <sheet name="（表十九）2021年地方政府债务投向情况表" sheetId="19" r:id="rId44"/>
    <sheet name="（表二十）2022年政府债务限额和余额情况表" sheetId="20" r:id="rId45"/>
    <sheet name="（表二十一）重大政策和重点项目绩效目标表" sheetId="48" r:id="rId46"/>
    <sheet name="（表二十二）重点工作情况解释说明汇总表" sheetId="49" r:id="rId47"/>
    <sheet name="取数" sheetId="21" state="hidden" r:id="rId48"/>
  </sheets>
  <definedNames>
    <definedName name="_xlnm._FilterDatabase" localSheetId="0" hidden="1">'（表一）2021年公共收入'!$A$5:$F$131</definedName>
    <definedName name="_xlnm._FilterDatabase" localSheetId="1" hidden="1">'（表二）2021年公共支出'!$A$5:$F$545</definedName>
    <definedName name="_xlnm._FilterDatabase" localSheetId="3" hidden="1">'（表四）2021年基金支出'!$A$5:$F$97</definedName>
    <definedName name="_xlnm._FilterDatabase" localSheetId="4" hidden="1">'（表五-1）2021国有资本经营收入'!$A$4:$F$41</definedName>
    <definedName name="_xlnm._FilterDatabase" localSheetId="5" hidden="1">'（表五-2）2021国有资本经营支出'!$A$4:$F$41</definedName>
    <definedName name="_xlnm._FilterDatabase" localSheetId="6" hidden="1">'（表六）2021年社保基金收入'!$A$5:$D$47</definedName>
    <definedName name="_xlnm._FilterDatabase" localSheetId="11" hidden="1">'（表十-1）2022年一般公共预算支出情况表（公开到项级）'!$A$5:$D$519</definedName>
    <definedName name="_xlnm._FilterDatabase" localSheetId="12" hidden="1">'（表十-2）2022年本级一般公共预算支出情况表'!$A$5:$D$519</definedName>
    <definedName name="_xlnm._FilterDatabase" localSheetId="20" hidden="1">'（表十三--1）2022年政府性基金预算支出情况表'!$A$5:$D$97</definedName>
    <definedName name="_xlnm._FilterDatabase" localSheetId="47" hidden="1">取数!$A$6:$N$1712</definedName>
    <definedName name="_xlnm._FilterDatabase" localSheetId="7" hidden="1">'（表七）2021年社保基金支出'!$A$5:$D$40</definedName>
    <definedName name="_ESF8887" localSheetId="1">'（表二）2021年公共支出'!#REF!</definedName>
    <definedName name="_ESF8887" localSheetId="9">'（表九--1）2022年一般公共预算收入情况表'!#REF!</definedName>
    <definedName name="_ESF8887" localSheetId="0">'（表一）2021年公共收入'!#REF!</definedName>
    <definedName name="_ESF8888" localSheetId="1">'（表二）2021年公共支出'!#REF!</definedName>
    <definedName name="_ESF8888" localSheetId="9">'（表九--1）2022年一般公共预算收入情况表'!#REF!</definedName>
    <definedName name="_ESF8888" localSheetId="0">'（表一）2021年公共收入'!#REF!</definedName>
    <definedName name="_ESF8889" localSheetId="1">'（表二）2021年公共支出'!#REF!</definedName>
    <definedName name="_ESF8889" localSheetId="9">'（表九--1）2022年一般公共预算收入情况表'!#REF!</definedName>
    <definedName name="_ESF8889" localSheetId="0">'（表一）2021年公共收入'!#REF!</definedName>
    <definedName name="_ESF8890" localSheetId="1">'（表二）2021年公共支出'!#REF!</definedName>
    <definedName name="_ESF8890" localSheetId="9">'（表九--1）2022年一般公共预算收入情况表'!#REF!</definedName>
    <definedName name="_ESF8890" localSheetId="0">'（表一）2021年公共收入'!#REF!</definedName>
    <definedName name="_ESF8891" localSheetId="1">'（表二）2021年公共支出'!#REF!</definedName>
    <definedName name="_ESF8891" localSheetId="9">'（表九--1）2022年一般公共预算收入情况表'!#REF!</definedName>
    <definedName name="_ESF8891" localSheetId="0">'（表一）2021年公共收入'!#REF!</definedName>
    <definedName name="_ESF8892" localSheetId="1">'（表二）2021年公共支出'!#REF!</definedName>
    <definedName name="_ESF8892" localSheetId="9">'（表九--1）2022年一般公共预算收入情况表'!#REF!</definedName>
    <definedName name="_ESF8892" localSheetId="0">'（表一）2021年公共收入'!#REF!</definedName>
    <definedName name="_ESF8893" localSheetId="1">'（表二）2021年公共支出'!$B$5:$F$5</definedName>
    <definedName name="_ESF8893" localSheetId="9">'（表九--1）2022年一般公共预算收入情况表'!#REF!</definedName>
    <definedName name="_ESF8893" localSheetId="0">'（表一）2021年公共收入'!#REF!</definedName>
    <definedName name="_ESF8894" localSheetId="1">'（表二）2021年公共支出'!#REF!</definedName>
    <definedName name="_ESF8894" localSheetId="9">'（表九--1）2022年一般公共预算收入情况表'!#REF!</definedName>
    <definedName name="_ESF8894" localSheetId="0">'（表一）2021年公共收入'!#REF!</definedName>
    <definedName name="_ESF8895" localSheetId="1">'（表二）2021年公共支出'!#REF!</definedName>
    <definedName name="_ESF8895" localSheetId="9">'（表九--1）2022年一般公共预算收入情况表'!#REF!</definedName>
    <definedName name="_ESF8895" localSheetId="0">'（表一）2021年公共收入'!#REF!</definedName>
    <definedName name="_ESF8896" localSheetId="1">'（表二）2021年公共支出'!$B$6:$F$502</definedName>
    <definedName name="_ESF8896" localSheetId="9">'（表九--1）2022年一般公共预算收入情况表'!#REF!</definedName>
    <definedName name="_ESF8896" localSheetId="0">'（表一）2021年公共收入'!#REF!</definedName>
    <definedName name="_ESF8907" localSheetId="2">'（表三）2021年基金收入'!$H$4:$J$4</definedName>
    <definedName name="_ESF8907" localSheetId="18">'（表十二--1）2022年政府性基金预算收入情况表'!#REF!</definedName>
    <definedName name="_ESF8907" localSheetId="3">'（表四）2021年基金支出'!#REF!</definedName>
    <definedName name="_ESF8908" localSheetId="2">'（表三）2021年基金收入'!$H$6:$J$6</definedName>
    <definedName name="_ESF8908" localSheetId="18">'（表十二--1）2022年政府性基金预算收入情况表'!$B$4:$B$4</definedName>
    <definedName name="_ESF8908" localSheetId="3">'（表四）2021年基金支出'!#REF!</definedName>
    <definedName name="_ESF8909" localSheetId="2">'（表三）2021年基金收入'!$B$7:$B$31</definedName>
    <definedName name="_ESF8909" localSheetId="18">'（表十二--1）2022年政府性基金预算收入情况表'!#REF!</definedName>
    <definedName name="_ESF8909" localSheetId="3">'（表四）2021年基金支出'!#REF!</definedName>
    <definedName name="_ESF8910" localSheetId="2">'（表三）2021年基金收入'!$D$7:$D$31</definedName>
    <definedName name="_ESF8910" localSheetId="18">'（表十二--1）2022年政府性基金预算收入情况表'!#REF!</definedName>
    <definedName name="_ESF8910" localSheetId="3">'（表四）2021年基金支出'!#REF!</definedName>
    <definedName name="_ESF8911" localSheetId="2">'（表三）2021年基金收入'!$H$7:$J$31</definedName>
    <definedName name="_ESF8911" localSheetId="18">'（表十二--1）2022年政府性基金预算收入情况表'!$B$6:$B$31</definedName>
    <definedName name="_ESF8911" localSheetId="3">'（表四）2021年基金支出'!#REF!</definedName>
    <definedName name="_ESF8912" localSheetId="2">'（表三）2021年基金收入'!#REF!</definedName>
    <definedName name="_ESF8912" localSheetId="18">'（表十二--1）2022年政府性基金预算收入情况表'!#REF!</definedName>
    <definedName name="_ESF8912" localSheetId="3">'（表四）2021年基金支出'!$B$5:$F$5</definedName>
    <definedName name="_ESF8913" localSheetId="2">'（表三）2021年基金收入'!#REF!</definedName>
    <definedName name="_ESF8913" localSheetId="18">'（表十二--1）2022年政府性基金预算收入情况表'!#REF!</definedName>
    <definedName name="_ESF8913" localSheetId="3">'（表四）2021年基金支出'!$B$6:$F$6</definedName>
    <definedName name="_ESF8914" localSheetId="2">'（表三）2021年基金收入'!#REF!</definedName>
    <definedName name="_ESF8914" localSheetId="18">'（表十二--1）2022年政府性基金预算收入情况表'!#REF!</definedName>
    <definedName name="_ESF8914" localSheetId="3">'（表四）2021年基金支出'!#REF!</definedName>
    <definedName name="_ESF8915" localSheetId="2">'（表三）2021年基金收入'!#REF!</definedName>
    <definedName name="_ESF8915" localSheetId="18">'（表十二--1）2022年政府性基金预算收入情况表'!#REF!</definedName>
    <definedName name="_ESF8915" localSheetId="3">'（表四）2021年基金支出'!#REF!</definedName>
    <definedName name="_ESF8916" localSheetId="2">'（表三）2021年基金收入'!#REF!</definedName>
    <definedName name="_ESF8916" localSheetId="18">'（表十二--1）2022年政府性基金预算收入情况表'!#REF!</definedName>
    <definedName name="_ESF8916" localSheetId="3">'（表四）2021年基金支出'!$B$14:$F$97</definedName>
    <definedName name="_ESF8922" localSheetId="47">取数!$C$7:$C$158</definedName>
    <definedName name="_ESF8923" localSheetId="47">取数!$D$7:$D$158</definedName>
    <definedName name="_ESF8924" localSheetId="47">取数!$E$7:$E$158</definedName>
    <definedName name="_ESF8925" localSheetId="47">取数!$F$6:$G$6</definedName>
    <definedName name="_ESF8926" localSheetId="47">取数!$F$7:$G$158</definedName>
    <definedName name="_ESF8927" localSheetId="47">取数!$J$7:$J$1712</definedName>
    <definedName name="_ESF8928" localSheetId="47">取数!$K$7:$K$1712</definedName>
    <definedName name="_ESF8929" localSheetId="47">取数!$L$7:$L$1712</definedName>
    <definedName name="_ESF8930" localSheetId="47">取数!$M$6:$N$6</definedName>
    <definedName name="_ESF8931" localSheetId="47">取数!$M$7:$N$1712</definedName>
    <definedName name="_EST1538" localSheetId="1">'（表二）2021年公共支出'!#REF!</definedName>
    <definedName name="_EST1538" localSheetId="9">'（表九--1）2022年一般公共预算收入情况表'!#REF!</definedName>
    <definedName name="_EST1538" localSheetId="0">'（表一）2021年公共收入'!#REF!</definedName>
    <definedName name="_EST1539" localSheetId="1">'（表二）2021年公共支出'!$B$5:$F$502</definedName>
    <definedName name="_EST1539" localSheetId="9">'（表九--1）2022年一般公共预算收入情况表'!#REF!</definedName>
    <definedName name="_EST1539" localSheetId="0">'（表一）2021年公共收入'!#REF!</definedName>
    <definedName name="_EST1542" localSheetId="2">'（表三）2021年基金收入'!$B$4:$J$31</definedName>
    <definedName name="_EST1542" localSheetId="18">'（表十二--1）2022年政府性基金预算收入情况表'!$B$4:$B$31</definedName>
    <definedName name="_EST1542" localSheetId="3">'（表四）2021年基金支出'!#REF!</definedName>
    <definedName name="_EST1543" localSheetId="2">'（表三）2021年基金收入'!#REF!</definedName>
    <definedName name="_EST1543" localSheetId="18">'（表十二--1）2022年政府性基金预算收入情况表'!#REF!</definedName>
    <definedName name="_EST1543" localSheetId="3">'（表四）2021年基金支出'!$B$5:$F$97</definedName>
    <definedName name="_EST1545" localSheetId="47">取数!$C$6:$G$158</definedName>
    <definedName name="_EST1546" localSheetId="47">取数!$J$6:$N$1712</definedName>
    <definedName name="_xlnm._FilterDatabase" localSheetId="9" hidden="1">'（表九--1）2022年一般公共预算收入情况表'!$A$5:$D$91</definedName>
    <definedName name="_xlnm._FilterDatabase" localSheetId="18" hidden="1">'（表十二--1）2022年政府性基金预算收入情况表'!$A$6:$D$31</definedName>
    <definedName name="_xlnm.Print_Area" localSheetId="4">'（表五-1）2021国有资本经营收入'!$A$1:$F$41</definedName>
    <definedName name="_xlnm.Print_Titles" localSheetId="1">'（表二）2021年公共支出'!$1:$5</definedName>
    <definedName name="_xlnm.Print_Titles" localSheetId="9">'（表九--1）2022年一般公共预算收入情况表'!$1:$5</definedName>
    <definedName name="_xlnm.Print_Titles" localSheetId="6">'（表六）2021年社保基金收入'!$1:$5</definedName>
    <definedName name="_xlnm.Print_Titles" localSheetId="2">'（表三）2021年基金收入'!$1:$6</definedName>
    <definedName name="_xlnm.Print_Titles" localSheetId="18">'（表十二--1）2022年政府性基金预算收入情况表'!$1:$5</definedName>
    <definedName name="_xlnm.Print_Titles" localSheetId="31">'（表十六--1）2022年社会保险基金支出预算情况表'!$1:$4</definedName>
    <definedName name="_xlnm.Print_Titles" localSheetId="20">'（表十三--1）2022年政府性基金预算支出情况表'!$1:$5</definedName>
    <definedName name="_xlnm.Print_Titles" localSheetId="29">'（表十五--1）2022年社会保险基金收入预算情况表'!$1:$5</definedName>
    <definedName name="_xlnm.Print_Titles" localSheetId="3">'（表四）2021年基金支出'!$1:$5</definedName>
    <definedName name="_xlnm.Print_Titles" localSheetId="0">'（表一）2021年公共收入'!$1:$5</definedName>
    <definedName name="地区名称">#REF!</definedName>
    <definedName name="_xlnm.Print_Titles" localSheetId="11">'（表十-1）2022年一般公共预算支出情况表（公开到项级）'!$1:$5</definedName>
    <definedName name="_xlnm.Print_Area" localSheetId="5">'（表五-2）2021国有资本经营支出'!$A$1:$G$41</definedName>
    <definedName name="_ESF8887" localSheetId="10">'（表九--2）2022年本级一般公共预算收入情况表'!#REF!</definedName>
    <definedName name="_ESF8888" localSheetId="10">'（表九--2）2022年本级一般公共预算收入情况表'!#REF!</definedName>
    <definedName name="_ESF8889" localSheetId="10">'（表九--2）2022年本级一般公共预算收入情况表'!#REF!</definedName>
    <definedName name="_ESF8890" localSheetId="10">'（表九--2）2022年本级一般公共预算收入情况表'!#REF!</definedName>
    <definedName name="_ESF8891" localSheetId="10">'（表九--2）2022年本级一般公共预算收入情况表'!#REF!</definedName>
    <definedName name="_ESF8892" localSheetId="10">'（表九--2）2022年本级一般公共预算收入情况表'!#REF!</definedName>
    <definedName name="_ESF8893" localSheetId="10">'（表九--2）2022年本级一般公共预算收入情况表'!#REF!</definedName>
    <definedName name="_ESF8894" localSheetId="10">'（表九--2）2022年本级一般公共预算收入情况表'!#REF!</definedName>
    <definedName name="_ESF8895" localSheetId="10">'（表九--2）2022年本级一般公共预算收入情况表'!#REF!</definedName>
    <definedName name="_ESF8896" localSheetId="10">'（表九--2）2022年本级一般公共预算收入情况表'!#REF!</definedName>
    <definedName name="_EST1538" localSheetId="10">'（表九--2）2022年本级一般公共预算收入情况表'!#REF!</definedName>
    <definedName name="_EST1539" localSheetId="10">'（表九--2）2022年本级一般公共预算收入情况表'!#REF!</definedName>
    <definedName name="_xlnm._FilterDatabase" localSheetId="10" hidden="1">'（表九--2）2022年本级一般公共预算收入情况表'!$A$5:$D$91</definedName>
    <definedName name="_xlnm.Print_Titles" localSheetId="10">'（表九--2）2022年本级一般公共预算收入情况表'!$1:$5</definedName>
    <definedName name="_xlnm.Print_Titles" localSheetId="12">'（表十-2）2022年本级一般公共预算支出情况表'!$1:$5</definedName>
    <definedName name="_ESF8907" localSheetId="19">'（表十二--2）2022年本级政府性基金预算收入情况表'!#REF!</definedName>
    <definedName name="_ESF8908" localSheetId="19">'（表十二--2）2022年本级政府性基金预算收入情况表'!$B$4:$B$4</definedName>
    <definedName name="_ESF8909" localSheetId="19">'（表十二--2）2022年本级政府性基金预算收入情况表'!#REF!</definedName>
    <definedName name="_ESF8910" localSheetId="19">'（表十二--2）2022年本级政府性基金预算收入情况表'!#REF!</definedName>
    <definedName name="_ESF8911" localSheetId="19">'（表十二--2）2022年本级政府性基金预算收入情况表'!$B$6:$B$31</definedName>
    <definedName name="_ESF8912" localSheetId="19">'（表十二--2）2022年本级政府性基金预算收入情况表'!#REF!</definedName>
    <definedName name="_ESF8913" localSheetId="19">'（表十二--2）2022年本级政府性基金预算收入情况表'!#REF!</definedName>
    <definedName name="_ESF8914" localSheetId="19">'（表十二--2）2022年本级政府性基金预算收入情况表'!#REF!</definedName>
    <definedName name="_ESF8915" localSheetId="19">'（表十二--2）2022年本级政府性基金预算收入情况表'!#REF!</definedName>
    <definedName name="_ESF8916" localSheetId="19">'（表十二--2）2022年本级政府性基金预算收入情况表'!#REF!</definedName>
    <definedName name="_EST1542" localSheetId="19">'（表十二--2）2022年本级政府性基金预算收入情况表'!$B$4:$B$31</definedName>
    <definedName name="_EST1543" localSheetId="19">'（表十二--2）2022年本级政府性基金预算收入情况表'!#REF!</definedName>
    <definedName name="_xlnm._FilterDatabase" localSheetId="19" hidden="1">'（表十二--2）2022年本级政府性基金预算收入情况表'!$A$6:$D$31</definedName>
    <definedName name="_xlnm.Print_Titles" localSheetId="19">'（表十二--2）2022年本级政府性基金预算收入情况表'!$1:$5</definedName>
    <definedName name="_xlnm.Print_Titles" localSheetId="30">'（表十五--2）2022年本级社会保险基金收入预算情况表 '!$1:$5</definedName>
    <definedName name="_xlnm.Print_Titles" localSheetId="32">'（表十六--2）2022年本级社会保险基金支出预算情况表 '!$1:$4</definedName>
  </definedNames>
  <calcPr calcId="144525" fullPrecision="0"/>
</workbook>
</file>

<file path=xl/comments1.xml><?xml version="1.0" encoding="utf-8"?>
<comments xmlns="http://schemas.openxmlformats.org/spreadsheetml/2006/main">
  <authors>
    <author>lduser1</author>
  </authors>
  <commentList>
    <comment ref="H1319" authorId="0">
      <text>
        <r>
          <rPr>
            <b/>
            <sz val="9"/>
            <rFont val="宋体"/>
            <charset val="134"/>
          </rPr>
          <t>lduser1:</t>
        </r>
        <r>
          <rPr>
            <sz val="9"/>
            <rFont val="宋体"/>
            <charset val="134"/>
          </rPr>
          <t xml:space="preserve">
2012年科目名称改动</t>
        </r>
      </text>
    </comment>
    <comment ref="H1350" authorId="0">
      <text>
        <r>
          <rPr>
            <b/>
            <sz val="9"/>
            <rFont val="宋体"/>
            <charset val="134"/>
          </rPr>
          <t>lduser1:</t>
        </r>
        <r>
          <rPr>
            <sz val="9"/>
            <rFont val="宋体"/>
            <charset val="134"/>
          </rPr>
          <t xml:space="preserve">
2011年科目“一般财政预算石油储备支出”</t>
        </r>
      </text>
    </comment>
  </commentList>
</comments>
</file>

<file path=xl/sharedStrings.xml><?xml version="1.0" encoding="utf-8"?>
<sst xmlns="http://schemas.openxmlformats.org/spreadsheetml/2006/main" count="44215" uniqueCount="10227">
  <si>
    <r>
      <rPr>
        <sz val="12"/>
        <rFont val="宋体"/>
        <charset val="134"/>
      </rPr>
      <t>表一</t>
    </r>
  </si>
  <si>
    <r>
      <rPr>
        <sz val="20"/>
        <rFont val="宋体"/>
        <charset val="134"/>
      </rPr>
      <t>武定县</t>
    </r>
    <r>
      <rPr>
        <sz val="20"/>
        <rFont val="Times New Roman"/>
        <charset val="134"/>
      </rPr>
      <t>2021</t>
    </r>
    <r>
      <rPr>
        <sz val="20"/>
        <rFont val="宋体"/>
        <charset val="134"/>
      </rPr>
      <t>年一般公共预算收入执行情况表</t>
    </r>
  </si>
  <si>
    <t>单位：万元</t>
  </si>
  <si>
    <r>
      <rPr>
        <b/>
        <sz val="12"/>
        <rFont val="宋体"/>
        <charset val="134"/>
      </rPr>
      <t>项目名称</t>
    </r>
  </si>
  <si>
    <r>
      <rPr>
        <b/>
        <sz val="12"/>
        <rFont val="Times New Roman"/>
        <charset val="134"/>
      </rPr>
      <t>2021</t>
    </r>
    <r>
      <rPr>
        <b/>
        <sz val="12"/>
        <rFont val="宋体"/>
        <charset val="134"/>
      </rPr>
      <t>年预算数</t>
    </r>
  </si>
  <si>
    <r>
      <rPr>
        <b/>
        <sz val="12"/>
        <rFont val="Times New Roman"/>
        <charset val="134"/>
      </rPr>
      <t>2021</t>
    </r>
    <r>
      <rPr>
        <b/>
        <sz val="12"/>
        <rFont val="宋体"/>
        <charset val="134"/>
      </rPr>
      <t>年调整预算数</t>
    </r>
  </si>
  <si>
    <r>
      <rPr>
        <b/>
        <sz val="12"/>
        <rFont val="Times New Roman"/>
        <charset val="134"/>
      </rPr>
      <t>2021</t>
    </r>
    <r>
      <rPr>
        <b/>
        <sz val="12"/>
        <rFont val="宋体"/>
        <charset val="134"/>
      </rPr>
      <t>年决算数</t>
    </r>
  </si>
  <si>
    <r>
      <rPr>
        <b/>
        <sz val="12"/>
        <rFont val="宋体"/>
        <charset val="134"/>
      </rPr>
      <t>为年初预算数</t>
    </r>
    <r>
      <rPr>
        <b/>
        <sz val="12"/>
        <rFont val="Times New Roman"/>
        <charset val="134"/>
      </rPr>
      <t>%</t>
    </r>
  </si>
  <si>
    <r>
      <rPr>
        <b/>
        <sz val="12"/>
        <rFont val="宋体"/>
        <charset val="134"/>
      </rPr>
      <t>为调整预算数</t>
    </r>
    <r>
      <rPr>
        <b/>
        <sz val="12"/>
        <rFont val="Times New Roman"/>
        <charset val="134"/>
      </rPr>
      <t>%</t>
    </r>
  </si>
  <si>
    <t>一、税收收入</t>
  </si>
  <si>
    <r>
      <rPr>
        <sz val="11"/>
        <rFont val="Times New Roman"/>
        <charset val="134"/>
      </rPr>
      <t xml:space="preserve">    </t>
    </r>
    <r>
      <rPr>
        <sz val="11"/>
        <rFont val="宋体"/>
        <charset val="134"/>
      </rPr>
      <t>增值税</t>
    </r>
  </si>
  <si>
    <r>
      <rPr>
        <sz val="11"/>
        <rFont val="Times New Roman"/>
        <charset val="134"/>
      </rPr>
      <t xml:space="preserve">    </t>
    </r>
    <r>
      <rPr>
        <sz val="11"/>
        <rFont val="宋体"/>
        <charset val="134"/>
      </rPr>
      <t>营业税</t>
    </r>
  </si>
  <si>
    <r>
      <rPr>
        <sz val="11"/>
        <rFont val="Times New Roman"/>
        <charset val="134"/>
      </rPr>
      <t xml:space="preserve">    </t>
    </r>
    <r>
      <rPr>
        <sz val="11"/>
        <rFont val="宋体"/>
        <charset val="134"/>
      </rPr>
      <t>企业所得税</t>
    </r>
  </si>
  <si>
    <r>
      <rPr>
        <sz val="11"/>
        <rFont val="Times New Roman"/>
        <charset val="134"/>
      </rPr>
      <t xml:space="preserve">    </t>
    </r>
    <r>
      <rPr>
        <sz val="11"/>
        <rFont val="宋体"/>
        <charset val="134"/>
      </rPr>
      <t>个人所得税</t>
    </r>
  </si>
  <si>
    <r>
      <rPr>
        <sz val="11"/>
        <rFont val="Times New Roman"/>
        <charset val="134"/>
      </rPr>
      <t xml:space="preserve">    </t>
    </r>
    <r>
      <rPr>
        <sz val="11"/>
        <rFont val="宋体"/>
        <charset val="134"/>
      </rPr>
      <t>资源税</t>
    </r>
  </si>
  <si>
    <r>
      <rPr>
        <sz val="11"/>
        <rFont val="Times New Roman"/>
        <charset val="134"/>
      </rPr>
      <t xml:space="preserve">    </t>
    </r>
    <r>
      <rPr>
        <sz val="11"/>
        <rFont val="宋体"/>
        <charset val="134"/>
      </rPr>
      <t>城市维护建设税</t>
    </r>
  </si>
  <si>
    <r>
      <rPr>
        <sz val="11"/>
        <rFont val="Times New Roman"/>
        <charset val="134"/>
      </rPr>
      <t xml:space="preserve">    </t>
    </r>
    <r>
      <rPr>
        <sz val="11"/>
        <rFont val="宋体"/>
        <charset val="134"/>
      </rPr>
      <t>房产税</t>
    </r>
  </si>
  <si>
    <r>
      <rPr>
        <sz val="11"/>
        <rFont val="Times New Roman"/>
        <charset val="134"/>
      </rPr>
      <t xml:space="preserve">    </t>
    </r>
    <r>
      <rPr>
        <sz val="11"/>
        <rFont val="宋体"/>
        <charset val="134"/>
      </rPr>
      <t>印花税</t>
    </r>
  </si>
  <si>
    <r>
      <rPr>
        <sz val="11"/>
        <rFont val="Times New Roman"/>
        <charset val="134"/>
      </rPr>
      <t xml:space="preserve">    </t>
    </r>
    <r>
      <rPr>
        <sz val="11"/>
        <rFont val="宋体"/>
        <charset val="134"/>
      </rPr>
      <t>城镇土地使用税</t>
    </r>
  </si>
  <si>
    <r>
      <rPr>
        <sz val="11"/>
        <rFont val="Times New Roman"/>
        <charset val="134"/>
      </rPr>
      <t xml:space="preserve">    </t>
    </r>
    <r>
      <rPr>
        <sz val="11"/>
        <rFont val="宋体"/>
        <charset val="134"/>
      </rPr>
      <t>土地增值税</t>
    </r>
  </si>
  <si>
    <r>
      <rPr>
        <sz val="11"/>
        <rFont val="Times New Roman"/>
        <charset val="134"/>
      </rPr>
      <t xml:space="preserve">    </t>
    </r>
    <r>
      <rPr>
        <sz val="11"/>
        <rFont val="宋体"/>
        <charset val="134"/>
      </rPr>
      <t>车船税</t>
    </r>
  </si>
  <si>
    <r>
      <rPr>
        <sz val="11"/>
        <rFont val="Times New Roman"/>
        <charset val="134"/>
      </rPr>
      <t xml:space="preserve">    </t>
    </r>
    <r>
      <rPr>
        <sz val="11"/>
        <rFont val="宋体"/>
        <charset val="134"/>
      </rPr>
      <t>耕地占用税</t>
    </r>
  </si>
  <si>
    <r>
      <rPr>
        <sz val="11"/>
        <rFont val="Times New Roman"/>
        <charset val="134"/>
      </rPr>
      <t xml:space="preserve">    </t>
    </r>
    <r>
      <rPr>
        <sz val="11"/>
        <rFont val="宋体"/>
        <charset val="134"/>
      </rPr>
      <t>契税</t>
    </r>
  </si>
  <si>
    <r>
      <rPr>
        <sz val="11"/>
        <rFont val="Times New Roman"/>
        <charset val="134"/>
      </rPr>
      <t xml:space="preserve">    </t>
    </r>
    <r>
      <rPr>
        <sz val="11"/>
        <rFont val="宋体"/>
        <charset val="134"/>
      </rPr>
      <t>烟叶税</t>
    </r>
  </si>
  <si>
    <r>
      <rPr>
        <sz val="11"/>
        <rFont val="Times New Roman"/>
        <charset val="134"/>
      </rPr>
      <t xml:space="preserve">    </t>
    </r>
    <r>
      <rPr>
        <sz val="11"/>
        <rFont val="宋体"/>
        <charset val="134"/>
      </rPr>
      <t>环境保护税</t>
    </r>
  </si>
  <si>
    <t>二、非税收入</t>
  </si>
  <si>
    <r>
      <rPr>
        <sz val="11"/>
        <rFont val="Times New Roman"/>
        <charset val="134"/>
      </rPr>
      <t xml:space="preserve">    </t>
    </r>
    <r>
      <rPr>
        <sz val="11"/>
        <rFont val="宋体"/>
        <charset val="134"/>
      </rPr>
      <t>专项收入</t>
    </r>
  </si>
  <si>
    <r>
      <rPr>
        <sz val="11"/>
        <rFont val="Times New Roman"/>
        <charset val="134"/>
      </rPr>
      <t xml:space="preserve">    </t>
    </r>
    <r>
      <rPr>
        <sz val="11"/>
        <rFont val="宋体"/>
        <charset val="134"/>
      </rPr>
      <t>行政事业性收费收入</t>
    </r>
  </si>
  <si>
    <r>
      <rPr>
        <sz val="11"/>
        <rFont val="Times New Roman"/>
        <charset val="134"/>
      </rPr>
      <t xml:space="preserve">    </t>
    </r>
    <r>
      <rPr>
        <sz val="11"/>
        <rFont val="宋体"/>
        <charset val="134"/>
      </rPr>
      <t>罚没收入</t>
    </r>
  </si>
  <si>
    <r>
      <rPr>
        <sz val="11"/>
        <rFont val="Times New Roman"/>
        <charset val="134"/>
      </rPr>
      <t xml:space="preserve">    </t>
    </r>
    <r>
      <rPr>
        <sz val="11"/>
        <rFont val="宋体"/>
        <charset val="134"/>
      </rPr>
      <t>国有资源（资产）有偿使用收入</t>
    </r>
  </si>
  <si>
    <r>
      <rPr>
        <sz val="11"/>
        <rFont val="Times New Roman"/>
        <charset val="134"/>
      </rPr>
      <t xml:space="preserve">    </t>
    </r>
    <r>
      <rPr>
        <sz val="11"/>
        <rFont val="宋体"/>
        <charset val="134"/>
      </rPr>
      <t>政府住房基金收入</t>
    </r>
  </si>
  <si>
    <r>
      <rPr>
        <sz val="11"/>
        <rFont val="Times New Roman"/>
        <charset val="134"/>
      </rPr>
      <t xml:space="preserve">    </t>
    </r>
    <r>
      <rPr>
        <sz val="11"/>
        <rFont val="宋体"/>
        <charset val="134"/>
      </rPr>
      <t>其他收入</t>
    </r>
  </si>
  <si>
    <t>收入合计</t>
  </si>
  <si>
    <t>转移性收入</t>
  </si>
  <si>
    <r>
      <rPr>
        <b/>
        <sz val="11"/>
        <rFont val="Times New Roman"/>
        <charset val="134"/>
      </rPr>
      <t xml:space="preserve">  </t>
    </r>
    <r>
      <rPr>
        <b/>
        <sz val="11"/>
        <rFont val="宋体"/>
        <charset val="134"/>
      </rPr>
      <t>返还性收入</t>
    </r>
  </si>
  <si>
    <r>
      <rPr>
        <sz val="11"/>
        <rFont val="Times New Roman"/>
        <charset val="134"/>
      </rPr>
      <t xml:space="preserve">      </t>
    </r>
    <r>
      <rPr>
        <sz val="11"/>
        <rFont val="宋体"/>
        <charset val="134"/>
      </rPr>
      <t>增值税和消费税税收返还收入</t>
    </r>
    <r>
      <rPr>
        <sz val="11"/>
        <rFont val="Times New Roman"/>
        <charset val="134"/>
      </rPr>
      <t xml:space="preserve"> </t>
    </r>
  </si>
  <si>
    <r>
      <rPr>
        <sz val="11"/>
        <rFont val="Times New Roman"/>
        <charset val="134"/>
      </rPr>
      <t xml:space="preserve">      </t>
    </r>
    <r>
      <rPr>
        <sz val="11"/>
        <rFont val="宋体"/>
        <charset val="134"/>
      </rPr>
      <t>所得税基数返还收入</t>
    </r>
  </si>
  <si>
    <r>
      <rPr>
        <sz val="11"/>
        <rFont val="Times New Roman"/>
        <charset val="134"/>
      </rPr>
      <t xml:space="preserve">      </t>
    </r>
    <r>
      <rPr>
        <sz val="11"/>
        <rFont val="宋体"/>
        <charset val="134"/>
      </rPr>
      <t>增值税五五分享税收返还收入</t>
    </r>
  </si>
  <si>
    <r>
      <rPr>
        <b/>
        <sz val="11"/>
        <rFont val="Times New Roman"/>
        <charset val="134"/>
      </rPr>
      <t xml:space="preserve">  </t>
    </r>
    <r>
      <rPr>
        <b/>
        <sz val="11"/>
        <rFont val="宋体"/>
        <charset val="134"/>
      </rPr>
      <t>一般性转移支付收入</t>
    </r>
  </si>
  <si>
    <r>
      <rPr>
        <sz val="11"/>
        <rFont val="Times New Roman"/>
        <charset val="134"/>
      </rPr>
      <t xml:space="preserve">      </t>
    </r>
    <r>
      <rPr>
        <sz val="11"/>
        <rFont val="宋体"/>
        <charset val="134"/>
      </rPr>
      <t>体制补助收入</t>
    </r>
  </si>
  <si>
    <r>
      <rPr>
        <sz val="11"/>
        <rFont val="Times New Roman"/>
        <charset val="134"/>
      </rPr>
      <t xml:space="preserve">      </t>
    </r>
    <r>
      <rPr>
        <sz val="11"/>
        <rFont val="宋体"/>
        <charset val="134"/>
      </rPr>
      <t>均衡性转移支付收入</t>
    </r>
  </si>
  <si>
    <r>
      <rPr>
        <sz val="11"/>
        <rFont val="Times New Roman"/>
        <charset val="134"/>
      </rPr>
      <t xml:space="preserve">      </t>
    </r>
    <r>
      <rPr>
        <sz val="11"/>
        <rFont val="宋体"/>
        <charset val="134"/>
      </rPr>
      <t>县级基本财力保障机制奖补资金收入</t>
    </r>
  </si>
  <si>
    <r>
      <rPr>
        <sz val="11"/>
        <rFont val="Times New Roman"/>
        <charset val="134"/>
      </rPr>
      <t xml:space="preserve">      </t>
    </r>
    <r>
      <rPr>
        <sz val="11"/>
        <rFont val="宋体"/>
        <charset val="134"/>
      </rPr>
      <t>结算补助收入</t>
    </r>
  </si>
  <si>
    <r>
      <rPr>
        <sz val="11"/>
        <rFont val="Times New Roman"/>
        <charset val="134"/>
      </rPr>
      <t xml:space="preserve">      </t>
    </r>
    <r>
      <rPr>
        <sz val="11"/>
        <rFont val="宋体"/>
        <charset val="134"/>
      </rPr>
      <t>企业事业单位划转补助收入</t>
    </r>
  </si>
  <si>
    <r>
      <rPr>
        <sz val="11"/>
        <rFont val="Times New Roman"/>
        <charset val="134"/>
      </rPr>
      <t xml:space="preserve">      </t>
    </r>
    <r>
      <rPr>
        <sz val="11"/>
        <rFont val="宋体"/>
        <charset val="134"/>
      </rPr>
      <t>基层公检法司转移支付收入</t>
    </r>
  </si>
  <si>
    <r>
      <rPr>
        <sz val="11"/>
        <rFont val="Times New Roman"/>
        <charset val="134"/>
      </rPr>
      <t xml:space="preserve">      </t>
    </r>
    <r>
      <rPr>
        <sz val="11"/>
        <rFont val="宋体"/>
        <charset val="134"/>
      </rPr>
      <t>城乡义务教育转移支付收入</t>
    </r>
  </si>
  <si>
    <r>
      <rPr>
        <sz val="11"/>
        <rFont val="Times New Roman"/>
        <charset val="134"/>
      </rPr>
      <t xml:space="preserve">      </t>
    </r>
    <r>
      <rPr>
        <sz val="11"/>
        <rFont val="宋体"/>
        <charset val="134"/>
      </rPr>
      <t>基本养老金转移支付收入</t>
    </r>
  </si>
  <si>
    <r>
      <rPr>
        <sz val="11"/>
        <rFont val="Times New Roman"/>
        <charset val="134"/>
      </rPr>
      <t xml:space="preserve">      </t>
    </r>
    <r>
      <rPr>
        <sz val="11"/>
        <rFont val="宋体"/>
        <charset val="134"/>
      </rPr>
      <t>城乡居民基本医疗保险转移支付收入</t>
    </r>
  </si>
  <si>
    <r>
      <rPr>
        <sz val="11"/>
        <rFont val="Times New Roman"/>
        <charset val="134"/>
      </rPr>
      <t xml:space="preserve">      </t>
    </r>
    <r>
      <rPr>
        <sz val="11"/>
        <rFont val="宋体"/>
        <charset val="134"/>
      </rPr>
      <t>农村综合改革转移支付收入</t>
    </r>
  </si>
  <si>
    <r>
      <rPr>
        <sz val="11"/>
        <rFont val="Times New Roman"/>
        <charset val="134"/>
      </rPr>
      <t xml:space="preserve">      </t>
    </r>
    <r>
      <rPr>
        <sz val="11"/>
        <rFont val="宋体"/>
        <charset val="134"/>
      </rPr>
      <t>产粮（油）大县奖励资金收入</t>
    </r>
  </si>
  <si>
    <r>
      <rPr>
        <sz val="11"/>
        <rFont val="Times New Roman"/>
        <charset val="134"/>
      </rPr>
      <t xml:space="preserve">      </t>
    </r>
    <r>
      <rPr>
        <sz val="11"/>
        <rFont val="宋体"/>
        <charset val="134"/>
      </rPr>
      <t>重点生态功能区转移支付收入</t>
    </r>
  </si>
  <si>
    <r>
      <rPr>
        <sz val="11"/>
        <rFont val="Times New Roman"/>
        <charset val="134"/>
      </rPr>
      <t xml:space="preserve">      </t>
    </r>
    <r>
      <rPr>
        <sz val="11"/>
        <rFont val="宋体"/>
        <charset val="134"/>
      </rPr>
      <t>固定数额补助收入</t>
    </r>
  </si>
  <si>
    <r>
      <rPr>
        <sz val="11"/>
        <rFont val="Times New Roman"/>
        <charset val="134"/>
      </rPr>
      <t xml:space="preserve">      </t>
    </r>
    <r>
      <rPr>
        <sz val="11"/>
        <rFont val="宋体"/>
        <charset val="134"/>
      </rPr>
      <t>民族地区转移支付收入</t>
    </r>
  </si>
  <si>
    <r>
      <rPr>
        <sz val="11"/>
        <rFont val="Times New Roman"/>
        <charset val="134"/>
      </rPr>
      <t xml:space="preserve">      </t>
    </r>
    <r>
      <rPr>
        <sz val="11"/>
        <rFont val="宋体"/>
        <charset val="134"/>
      </rPr>
      <t>贫困地区转移支付收入</t>
    </r>
  </si>
  <si>
    <r>
      <rPr>
        <sz val="11"/>
        <rFont val="Times New Roman"/>
        <charset val="134"/>
      </rPr>
      <t xml:space="preserve">      </t>
    </r>
    <r>
      <rPr>
        <sz val="11"/>
        <rFont val="宋体"/>
        <charset val="134"/>
      </rPr>
      <t>公共安全共同财政事权转移支付收入</t>
    </r>
  </si>
  <si>
    <r>
      <rPr>
        <sz val="11"/>
        <rFont val="Times New Roman"/>
        <charset val="134"/>
      </rPr>
      <t xml:space="preserve">      </t>
    </r>
    <r>
      <rPr>
        <sz val="11"/>
        <rFont val="宋体"/>
        <charset val="134"/>
      </rPr>
      <t>教育共同财政事权转移支付收入</t>
    </r>
  </si>
  <si>
    <r>
      <rPr>
        <sz val="11"/>
        <rFont val="Times New Roman"/>
        <charset val="134"/>
      </rPr>
      <t xml:space="preserve">      </t>
    </r>
    <r>
      <rPr>
        <sz val="11"/>
        <rFont val="宋体"/>
        <charset val="134"/>
      </rPr>
      <t>文化旅游体育与传媒共同财政事权转移支付收入</t>
    </r>
  </si>
  <si>
    <r>
      <rPr>
        <sz val="11"/>
        <rFont val="Times New Roman"/>
        <charset val="134"/>
      </rPr>
      <t xml:space="preserve">      </t>
    </r>
    <r>
      <rPr>
        <sz val="11"/>
        <rFont val="宋体"/>
        <charset val="134"/>
      </rPr>
      <t>社会保障和就业共同财政事权转移支付收入</t>
    </r>
  </si>
  <si>
    <r>
      <rPr>
        <sz val="11"/>
        <rFont val="Times New Roman"/>
        <charset val="134"/>
      </rPr>
      <t xml:space="preserve">      </t>
    </r>
    <r>
      <rPr>
        <sz val="11"/>
        <rFont val="宋体"/>
        <charset val="134"/>
      </rPr>
      <t>卫生健康共同财政事权转移支付收入</t>
    </r>
  </si>
  <si>
    <r>
      <rPr>
        <sz val="11"/>
        <rFont val="Times New Roman"/>
        <charset val="134"/>
      </rPr>
      <t xml:space="preserve">      </t>
    </r>
    <r>
      <rPr>
        <sz val="11"/>
        <rFont val="宋体"/>
        <charset val="134"/>
      </rPr>
      <t>节能环保共同财政事权转移支付收入</t>
    </r>
  </si>
  <si>
    <r>
      <rPr>
        <sz val="11"/>
        <rFont val="Times New Roman"/>
        <charset val="134"/>
      </rPr>
      <t xml:space="preserve">      </t>
    </r>
    <r>
      <rPr>
        <sz val="11"/>
        <rFont val="宋体"/>
        <charset val="134"/>
      </rPr>
      <t>农林水共同财政事权转移支付收入</t>
    </r>
  </si>
  <si>
    <r>
      <rPr>
        <sz val="11"/>
        <rFont val="Times New Roman"/>
        <charset val="134"/>
      </rPr>
      <t xml:space="preserve">      </t>
    </r>
    <r>
      <rPr>
        <sz val="11"/>
        <rFont val="宋体"/>
        <charset val="134"/>
      </rPr>
      <t>交通运输共同财政事权转移支付收入</t>
    </r>
  </si>
  <si>
    <r>
      <rPr>
        <sz val="11"/>
        <rFont val="Times New Roman"/>
        <charset val="134"/>
      </rPr>
      <t xml:space="preserve">      </t>
    </r>
    <r>
      <rPr>
        <sz val="11"/>
        <rFont val="宋体"/>
        <charset val="134"/>
      </rPr>
      <t>住房保障共同财政事权转移支付收入</t>
    </r>
  </si>
  <si>
    <r>
      <rPr>
        <sz val="11"/>
        <rFont val="Times New Roman"/>
        <charset val="134"/>
      </rPr>
      <t xml:space="preserve">      </t>
    </r>
    <r>
      <rPr>
        <sz val="11"/>
        <rFont val="宋体"/>
        <charset val="134"/>
      </rPr>
      <t>粮油物资储备共同财政事权转移支付收入</t>
    </r>
  </si>
  <si>
    <r>
      <rPr>
        <sz val="11"/>
        <rFont val="Times New Roman"/>
        <charset val="134"/>
      </rPr>
      <t xml:space="preserve">      </t>
    </r>
    <r>
      <rPr>
        <sz val="11"/>
        <rFont val="宋体"/>
        <charset val="134"/>
      </rPr>
      <t>灾害防治及应急管理共同财政事权转移支付支出</t>
    </r>
  </si>
  <si>
    <r>
      <rPr>
        <sz val="11"/>
        <rFont val="Times New Roman"/>
        <charset val="134"/>
      </rPr>
      <t xml:space="preserve">      </t>
    </r>
    <r>
      <rPr>
        <sz val="11"/>
        <rFont val="宋体"/>
        <charset val="134"/>
      </rPr>
      <t>其他共同财政事权转移支付收入</t>
    </r>
  </si>
  <si>
    <r>
      <rPr>
        <sz val="11"/>
        <rFont val="Times New Roman"/>
        <charset val="134"/>
      </rPr>
      <t xml:space="preserve">      </t>
    </r>
    <r>
      <rPr>
        <sz val="11"/>
        <rFont val="宋体"/>
        <charset val="134"/>
      </rPr>
      <t>其他一般性转移支付收入</t>
    </r>
  </si>
  <si>
    <r>
      <rPr>
        <b/>
        <sz val="11"/>
        <rFont val="Times New Roman"/>
        <charset val="134"/>
      </rPr>
      <t xml:space="preserve">  </t>
    </r>
    <r>
      <rPr>
        <b/>
        <sz val="11"/>
        <rFont val="宋体"/>
        <charset val="134"/>
      </rPr>
      <t>专项转移支付收入</t>
    </r>
  </si>
  <si>
    <r>
      <rPr>
        <sz val="11"/>
        <rFont val="Times New Roman"/>
        <charset val="134"/>
      </rPr>
      <t xml:space="preserve">      </t>
    </r>
    <r>
      <rPr>
        <sz val="11"/>
        <rFont val="宋体"/>
        <charset val="134"/>
      </rPr>
      <t>一般公共服务</t>
    </r>
  </si>
  <si>
    <r>
      <rPr>
        <sz val="11"/>
        <rFont val="Times New Roman"/>
        <charset val="134"/>
      </rPr>
      <t xml:space="preserve">      </t>
    </r>
    <r>
      <rPr>
        <sz val="11"/>
        <rFont val="宋体"/>
        <charset val="134"/>
      </rPr>
      <t>国防</t>
    </r>
  </si>
  <si>
    <r>
      <rPr>
        <sz val="11"/>
        <rFont val="Times New Roman"/>
        <charset val="134"/>
      </rPr>
      <t xml:space="preserve">      </t>
    </r>
    <r>
      <rPr>
        <sz val="11"/>
        <rFont val="宋体"/>
        <charset val="134"/>
      </rPr>
      <t>公共安全</t>
    </r>
  </si>
  <si>
    <r>
      <rPr>
        <sz val="11"/>
        <rFont val="Times New Roman"/>
        <charset val="134"/>
      </rPr>
      <t xml:space="preserve">      </t>
    </r>
    <r>
      <rPr>
        <sz val="11"/>
        <rFont val="宋体"/>
        <charset val="134"/>
      </rPr>
      <t>教育</t>
    </r>
  </si>
  <si>
    <r>
      <rPr>
        <sz val="11"/>
        <rFont val="Times New Roman"/>
        <charset val="134"/>
      </rPr>
      <t xml:space="preserve">      </t>
    </r>
    <r>
      <rPr>
        <sz val="11"/>
        <rFont val="宋体"/>
        <charset val="134"/>
      </rPr>
      <t>科学技术</t>
    </r>
  </si>
  <si>
    <r>
      <rPr>
        <sz val="11"/>
        <rFont val="Times New Roman"/>
        <charset val="134"/>
      </rPr>
      <t xml:space="preserve">      </t>
    </r>
    <r>
      <rPr>
        <sz val="11"/>
        <rFont val="宋体"/>
        <charset val="134"/>
      </rPr>
      <t>文化旅游体育与传媒</t>
    </r>
  </si>
  <si>
    <r>
      <rPr>
        <sz val="11"/>
        <rFont val="Times New Roman"/>
        <charset val="134"/>
      </rPr>
      <t xml:space="preserve">      </t>
    </r>
    <r>
      <rPr>
        <sz val="11"/>
        <rFont val="宋体"/>
        <charset val="134"/>
      </rPr>
      <t>社会保障和就业</t>
    </r>
  </si>
  <si>
    <r>
      <rPr>
        <sz val="11"/>
        <rFont val="Times New Roman"/>
        <charset val="134"/>
      </rPr>
      <t xml:space="preserve">      </t>
    </r>
    <r>
      <rPr>
        <sz val="11"/>
        <rFont val="宋体"/>
        <charset val="134"/>
      </rPr>
      <t>卫生健康</t>
    </r>
  </si>
  <si>
    <r>
      <rPr>
        <sz val="11"/>
        <rFont val="Times New Roman"/>
        <charset val="134"/>
      </rPr>
      <t xml:space="preserve">      </t>
    </r>
    <r>
      <rPr>
        <sz val="11"/>
        <rFont val="宋体"/>
        <charset val="134"/>
      </rPr>
      <t>节能环保</t>
    </r>
  </si>
  <si>
    <r>
      <rPr>
        <sz val="11"/>
        <rFont val="Times New Roman"/>
        <charset val="134"/>
      </rPr>
      <t xml:space="preserve">      </t>
    </r>
    <r>
      <rPr>
        <sz val="11"/>
        <rFont val="宋体"/>
        <charset val="134"/>
      </rPr>
      <t>城乡社区</t>
    </r>
  </si>
  <si>
    <r>
      <rPr>
        <sz val="11"/>
        <rFont val="Times New Roman"/>
        <charset val="134"/>
      </rPr>
      <t xml:space="preserve">      </t>
    </r>
    <r>
      <rPr>
        <sz val="11"/>
        <rFont val="宋体"/>
        <charset val="134"/>
      </rPr>
      <t>农林水</t>
    </r>
  </si>
  <si>
    <r>
      <rPr>
        <sz val="11"/>
        <rFont val="Times New Roman"/>
        <charset val="134"/>
      </rPr>
      <t xml:space="preserve">      </t>
    </r>
    <r>
      <rPr>
        <sz val="11"/>
        <rFont val="宋体"/>
        <charset val="134"/>
      </rPr>
      <t>交通运输</t>
    </r>
  </si>
  <si>
    <r>
      <rPr>
        <sz val="11"/>
        <rFont val="Times New Roman"/>
        <charset val="134"/>
      </rPr>
      <t xml:space="preserve">      </t>
    </r>
    <r>
      <rPr>
        <sz val="11"/>
        <rFont val="宋体"/>
        <charset val="134"/>
      </rPr>
      <t>资源勘探信息等</t>
    </r>
  </si>
  <si>
    <r>
      <rPr>
        <sz val="11"/>
        <rFont val="Times New Roman"/>
        <charset val="134"/>
      </rPr>
      <t xml:space="preserve">      </t>
    </r>
    <r>
      <rPr>
        <sz val="11"/>
        <rFont val="宋体"/>
        <charset val="134"/>
      </rPr>
      <t>商业服务业等</t>
    </r>
  </si>
  <si>
    <r>
      <rPr>
        <sz val="11"/>
        <rFont val="Times New Roman"/>
        <charset val="134"/>
      </rPr>
      <t xml:space="preserve">      </t>
    </r>
    <r>
      <rPr>
        <sz val="11"/>
        <rFont val="宋体"/>
        <charset val="134"/>
      </rPr>
      <t>金融支出</t>
    </r>
  </si>
  <si>
    <r>
      <rPr>
        <sz val="11"/>
        <rFont val="Times New Roman"/>
        <charset val="134"/>
      </rPr>
      <t xml:space="preserve">      </t>
    </r>
    <r>
      <rPr>
        <sz val="11"/>
        <rFont val="宋体"/>
        <charset val="134"/>
      </rPr>
      <t>自然资源海洋气象等</t>
    </r>
  </si>
  <si>
    <r>
      <rPr>
        <sz val="11"/>
        <rFont val="Times New Roman"/>
        <charset val="134"/>
      </rPr>
      <t xml:space="preserve">      </t>
    </r>
    <r>
      <rPr>
        <sz val="11"/>
        <rFont val="宋体"/>
        <charset val="134"/>
      </rPr>
      <t>住房保障</t>
    </r>
  </si>
  <si>
    <r>
      <rPr>
        <sz val="11"/>
        <rFont val="Times New Roman"/>
        <charset val="134"/>
      </rPr>
      <t xml:space="preserve">      </t>
    </r>
    <r>
      <rPr>
        <sz val="11"/>
        <rFont val="宋体"/>
        <charset val="134"/>
      </rPr>
      <t>粮油物资储备</t>
    </r>
  </si>
  <si>
    <r>
      <rPr>
        <sz val="11"/>
        <rFont val="Times New Roman"/>
        <charset val="134"/>
      </rPr>
      <t xml:space="preserve">      </t>
    </r>
    <r>
      <rPr>
        <sz val="11"/>
        <rFont val="宋体"/>
        <charset val="134"/>
      </rPr>
      <t>灾害防治及应急管理支出</t>
    </r>
  </si>
  <si>
    <r>
      <rPr>
        <sz val="11"/>
        <rFont val="Times New Roman"/>
        <charset val="134"/>
      </rPr>
      <t xml:space="preserve">      </t>
    </r>
    <r>
      <rPr>
        <sz val="11"/>
        <rFont val="宋体"/>
        <charset val="134"/>
      </rPr>
      <t>其他支出</t>
    </r>
  </si>
  <si>
    <r>
      <rPr>
        <b/>
        <sz val="11"/>
        <rFont val="Times New Roman"/>
        <charset val="134"/>
      </rPr>
      <t xml:space="preserve">  </t>
    </r>
    <r>
      <rPr>
        <b/>
        <sz val="11"/>
        <rFont val="宋体"/>
        <charset val="134"/>
      </rPr>
      <t>上年结余收入</t>
    </r>
  </si>
  <si>
    <r>
      <rPr>
        <sz val="11"/>
        <rFont val="Times New Roman"/>
        <charset val="134"/>
      </rPr>
      <t xml:space="preserve">    </t>
    </r>
    <r>
      <rPr>
        <sz val="11"/>
        <rFont val="宋体"/>
        <charset val="134"/>
      </rPr>
      <t>上年结转</t>
    </r>
  </si>
  <si>
    <r>
      <rPr>
        <sz val="11"/>
        <rFont val="Times New Roman"/>
        <charset val="134"/>
      </rPr>
      <t xml:space="preserve">    </t>
    </r>
    <r>
      <rPr>
        <sz val="11"/>
        <rFont val="宋体"/>
        <charset val="134"/>
      </rPr>
      <t>净结余</t>
    </r>
  </si>
  <si>
    <r>
      <rPr>
        <b/>
        <sz val="11"/>
        <rFont val="Times New Roman"/>
        <charset val="134"/>
      </rPr>
      <t xml:space="preserve">  </t>
    </r>
    <r>
      <rPr>
        <b/>
        <sz val="11"/>
        <rFont val="宋体"/>
        <charset val="134"/>
      </rPr>
      <t>调入资金</t>
    </r>
  </si>
  <si>
    <r>
      <rPr>
        <b/>
        <sz val="11"/>
        <rFont val="Times New Roman"/>
        <charset val="134"/>
      </rPr>
      <t xml:space="preserve">  </t>
    </r>
    <r>
      <rPr>
        <b/>
        <sz val="11"/>
        <rFont val="宋体"/>
        <charset val="134"/>
      </rPr>
      <t>动用预算稳定调节基金</t>
    </r>
  </si>
  <si>
    <r>
      <rPr>
        <b/>
        <sz val="11"/>
        <rFont val="Times New Roman"/>
        <charset val="134"/>
      </rPr>
      <t xml:space="preserve">  </t>
    </r>
    <r>
      <rPr>
        <b/>
        <sz val="11"/>
        <rFont val="宋体"/>
        <charset val="134"/>
      </rPr>
      <t>其他调入</t>
    </r>
  </si>
  <si>
    <r>
      <rPr>
        <b/>
        <sz val="11"/>
        <rFont val="Times New Roman"/>
        <charset val="134"/>
      </rPr>
      <t xml:space="preserve">  </t>
    </r>
    <r>
      <rPr>
        <b/>
        <sz val="11"/>
        <rFont val="宋体"/>
        <charset val="134"/>
      </rPr>
      <t>债务转贷收入</t>
    </r>
  </si>
  <si>
    <r>
      <rPr>
        <sz val="11"/>
        <rFont val="Times New Roman"/>
        <charset val="134"/>
      </rPr>
      <t xml:space="preserve">    </t>
    </r>
    <r>
      <rPr>
        <sz val="11"/>
        <rFont val="宋体"/>
        <charset val="134"/>
      </rPr>
      <t>地方政府一般债券转贷收入</t>
    </r>
  </si>
  <si>
    <t>收入总计</t>
  </si>
  <si>
    <r>
      <rPr>
        <sz val="12"/>
        <rFont val="宋体"/>
        <charset val="134"/>
      </rPr>
      <t>表二</t>
    </r>
  </si>
  <si>
    <r>
      <rPr>
        <sz val="20"/>
        <rFont val="宋体"/>
        <charset val="134"/>
      </rPr>
      <t>武定县</t>
    </r>
    <r>
      <rPr>
        <sz val="20"/>
        <rFont val="Times New Roman"/>
        <charset val="134"/>
      </rPr>
      <t>2021</t>
    </r>
    <r>
      <rPr>
        <sz val="20"/>
        <rFont val="宋体"/>
        <charset val="134"/>
      </rPr>
      <t>年一般公共预算支出执行情况表</t>
    </r>
  </si>
  <si>
    <t/>
  </si>
  <si>
    <t>一、一般公共服务支出</t>
  </si>
  <si>
    <r>
      <rPr>
        <b/>
        <sz val="11"/>
        <rFont val="Times New Roman"/>
        <charset val="134"/>
      </rPr>
      <t xml:space="preserve">    </t>
    </r>
    <r>
      <rPr>
        <b/>
        <sz val="11"/>
        <rFont val="宋体"/>
        <charset val="134"/>
      </rPr>
      <t>人大事务</t>
    </r>
  </si>
  <si>
    <r>
      <rPr>
        <sz val="11"/>
        <rFont val="Times New Roman"/>
        <charset val="134"/>
      </rPr>
      <t xml:space="preserve">      </t>
    </r>
    <r>
      <rPr>
        <sz val="11"/>
        <rFont val="宋体"/>
        <charset val="134"/>
      </rPr>
      <t>行政运行</t>
    </r>
  </si>
  <si>
    <r>
      <rPr>
        <sz val="11"/>
        <rFont val="Times New Roman"/>
        <charset val="134"/>
      </rPr>
      <t xml:space="preserve">      </t>
    </r>
    <r>
      <rPr>
        <sz val="11"/>
        <rFont val="宋体"/>
        <charset val="134"/>
      </rPr>
      <t>一般行政管理事务</t>
    </r>
  </si>
  <si>
    <r>
      <rPr>
        <sz val="11"/>
        <rFont val="Times New Roman"/>
        <charset val="134"/>
      </rPr>
      <t xml:space="preserve">      </t>
    </r>
    <r>
      <rPr>
        <sz val="11"/>
        <rFont val="宋体"/>
        <charset val="134"/>
      </rPr>
      <t>人大会议</t>
    </r>
  </si>
  <si>
    <r>
      <rPr>
        <sz val="11"/>
        <rFont val="Times New Roman"/>
        <charset val="134"/>
      </rPr>
      <t xml:space="preserve">      </t>
    </r>
    <r>
      <rPr>
        <sz val="11"/>
        <rFont val="宋体"/>
        <charset val="134"/>
      </rPr>
      <t>人大监督</t>
    </r>
  </si>
  <si>
    <r>
      <rPr>
        <sz val="11"/>
        <rFont val="Times New Roman"/>
        <charset val="134"/>
      </rPr>
      <t xml:space="preserve">      </t>
    </r>
    <r>
      <rPr>
        <sz val="11"/>
        <rFont val="宋体"/>
        <charset val="134"/>
      </rPr>
      <t>代表工作</t>
    </r>
  </si>
  <si>
    <r>
      <rPr>
        <b/>
        <sz val="11"/>
        <rFont val="Times New Roman"/>
        <charset val="134"/>
      </rPr>
      <t xml:space="preserve">    </t>
    </r>
    <r>
      <rPr>
        <b/>
        <sz val="11"/>
        <rFont val="宋体"/>
        <charset val="134"/>
      </rPr>
      <t>政协事务</t>
    </r>
  </si>
  <si>
    <r>
      <rPr>
        <sz val="11"/>
        <rFont val="Times New Roman"/>
        <charset val="134"/>
      </rPr>
      <t xml:space="preserve">      </t>
    </r>
    <r>
      <rPr>
        <sz val="11"/>
        <rFont val="宋体"/>
        <charset val="134"/>
      </rPr>
      <t>政协会议</t>
    </r>
  </si>
  <si>
    <r>
      <rPr>
        <sz val="11"/>
        <rFont val="Times New Roman"/>
        <charset val="134"/>
      </rPr>
      <t xml:space="preserve">      </t>
    </r>
    <r>
      <rPr>
        <sz val="11"/>
        <rFont val="宋体"/>
        <charset val="134"/>
      </rPr>
      <t>委员视察</t>
    </r>
  </si>
  <si>
    <r>
      <rPr>
        <b/>
        <sz val="11"/>
        <rFont val="Times New Roman"/>
        <charset val="134"/>
      </rPr>
      <t xml:space="preserve">    </t>
    </r>
    <r>
      <rPr>
        <b/>
        <sz val="11"/>
        <rFont val="宋体"/>
        <charset val="134"/>
      </rPr>
      <t>政府办公厅（室）及相关机构事务</t>
    </r>
  </si>
  <si>
    <r>
      <rPr>
        <sz val="11"/>
        <rFont val="Times New Roman"/>
        <charset val="134"/>
      </rPr>
      <t xml:space="preserve">      </t>
    </r>
    <r>
      <rPr>
        <sz val="11"/>
        <rFont val="宋体"/>
        <charset val="134"/>
      </rPr>
      <t>机关服务</t>
    </r>
  </si>
  <si>
    <r>
      <rPr>
        <sz val="11"/>
        <rFont val="Times New Roman"/>
        <charset val="134"/>
      </rPr>
      <t xml:space="preserve">      </t>
    </r>
    <r>
      <rPr>
        <sz val="11"/>
        <rFont val="宋体"/>
        <charset val="134"/>
      </rPr>
      <t>事业运行</t>
    </r>
  </si>
  <si>
    <r>
      <rPr>
        <sz val="11"/>
        <rFont val="Times New Roman"/>
        <charset val="134"/>
      </rPr>
      <t xml:space="preserve">      </t>
    </r>
    <r>
      <rPr>
        <sz val="11"/>
        <rFont val="宋体"/>
        <charset val="134"/>
      </rPr>
      <t>信访事务</t>
    </r>
  </si>
  <si>
    <r>
      <rPr>
        <sz val="11"/>
        <rFont val="Times New Roman"/>
        <charset val="134"/>
      </rPr>
      <t xml:space="preserve">      </t>
    </r>
    <r>
      <rPr>
        <sz val="11"/>
        <rFont val="宋体"/>
        <charset val="134"/>
      </rPr>
      <t>其他</t>
    </r>
    <r>
      <rPr>
        <sz val="11"/>
        <rFont val="Times New Roman"/>
        <charset val="134"/>
      </rPr>
      <t xml:space="preserve"> </t>
    </r>
    <r>
      <rPr>
        <sz val="11"/>
        <rFont val="宋体"/>
        <charset val="134"/>
      </rPr>
      <t>政府办公厅（室）及相关机构事务支出</t>
    </r>
  </si>
  <si>
    <r>
      <rPr>
        <b/>
        <sz val="11"/>
        <rFont val="Times New Roman"/>
        <charset val="134"/>
      </rPr>
      <t xml:space="preserve">    </t>
    </r>
    <r>
      <rPr>
        <b/>
        <sz val="11"/>
        <rFont val="宋体"/>
        <charset val="134"/>
      </rPr>
      <t>发展与改革事务</t>
    </r>
  </si>
  <si>
    <r>
      <rPr>
        <sz val="11"/>
        <rFont val="Times New Roman"/>
        <charset val="134"/>
      </rPr>
      <t xml:space="preserve">      </t>
    </r>
    <r>
      <rPr>
        <sz val="11"/>
        <rFont val="宋体"/>
        <charset val="134"/>
      </rPr>
      <t>战略规划与实施</t>
    </r>
  </si>
  <si>
    <r>
      <rPr>
        <sz val="11"/>
        <rFont val="Times New Roman"/>
        <charset val="134"/>
      </rPr>
      <t xml:space="preserve">      </t>
    </r>
    <r>
      <rPr>
        <sz val="11"/>
        <rFont val="宋体"/>
        <charset val="134"/>
      </rPr>
      <t>物价管理</t>
    </r>
  </si>
  <si>
    <r>
      <rPr>
        <sz val="11"/>
        <rFont val="Times New Roman"/>
        <charset val="134"/>
      </rPr>
      <t xml:space="preserve">      </t>
    </r>
    <r>
      <rPr>
        <sz val="11"/>
        <rFont val="宋体"/>
        <charset val="134"/>
      </rPr>
      <t>其他发展与改革事务支出</t>
    </r>
  </si>
  <si>
    <r>
      <rPr>
        <b/>
        <sz val="11"/>
        <rFont val="Times New Roman"/>
        <charset val="134"/>
      </rPr>
      <t xml:space="preserve">    </t>
    </r>
    <r>
      <rPr>
        <b/>
        <sz val="11"/>
        <rFont val="宋体"/>
        <charset val="134"/>
      </rPr>
      <t>统计信息事务</t>
    </r>
  </si>
  <si>
    <r>
      <rPr>
        <sz val="11"/>
        <rFont val="Times New Roman"/>
        <charset val="134"/>
      </rPr>
      <t xml:space="preserve">      </t>
    </r>
    <r>
      <rPr>
        <sz val="11"/>
        <rFont val="宋体"/>
        <charset val="134"/>
      </rPr>
      <t>专项统计业务</t>
    </r>
  </si>
  <si>
    <r>
      <rPr>
        <sz val="11"/>
        <rFont val="Times New Roman"/>
        <charset val="134"/>
      </rPr>
      <t xml:space="preserve">      </t>
    </r>
    <r>
      <rPr>
        <sz val="11"/>
        <rFont val="宋体"/>
        <charset val="134"/>
      </rPr>
      <t>专项普查活动</t>
    </r>
  </si>
  <si>
    <r>
      <rPr>
        <b/>
        <sz val="11"/>
        <rFont val="Times New Roman"/>
        <charset val="134"/>
      </rPr>
      <t xml:space="preserve">    </t>
    </r>
    <r>
      <rPr>
        <b/>
        <sz val="11"/>
        <rFont val="宋体"/>
        <charset val="134"/>
      </rPr>
      <t>财政事务</t>
    </r>
  </si>
  <si>
    <r>
      <rPr>
        <sz val="11"/>
        <rFont val="Times New Roman"/>
        <charset val="134"/>
      </rPr>
      <t xml:space="preserve">      </t>
    </r>
    <r>
      <rPr>
        <sz val="11"/>
        <rFont val="宋体"/>
        <charset val="134"/>
      </rPr>
      <t>其他财政事务支出</t>
    </r>
  </si>
  <si>
    <r>
      <rPr>
        <b/>
        <sz val="11"/>
        <rFont val="Times New Roman"/>
        <charset val="134"/>
      </rPr>
      <t xml:space="preserve">    </t>
    </r>
    <r>
      <rPr>
        <b/>
        <sz val="11"/>
        <rFont val="宋体"/>
        <charset val="134"/>
      </rPr>
      <t>税收事务</t>
    </r>
  </si>
  <si>
    <r>
      <rPr>
        <sz val="11"/>
        <rFont val="Times New Roman"/>
        <charset val="134"/>
      </rPr>
      <t xml:space="preserve">      </t>
    </r>
    <r>
      <rPr>
        <sz val="11"/>
        <rFont val="宋体"/>
        <charset val="134"/>
      </rPr>
      <t>其他税收事务支出</t>
    </r>
  </si>
  <si>
    <r>
      <rPr>
        <b/>
        <sz val="11"/>
        <rFont val="Times New Roman"/>
        <charset val="134"/>
      </rPr>
      <t xml:space="preserve">    </t>
    </r>
    <r>
      <rPr>
        <b/>
        <sz val="11"/>
        <rFont val="宋体"/>
        <charset val="134"/>
      </rPr>
      <t>审计事务</t>
    </r>
  </si>
  <si>
    <r>
      <rPr>
        <b/>
        <sz val="11"/>
        <rFont val="Times New Roman"/>
        <charset val="134"/>
      </rPr>
      <t xml:space="preserve">    </t>
    </r>
    <r>
      <rPr>
        <b/>
        <sz val="11"/>
        <rFont val="宋体"/>
        <charset val="134"/>
      </rPr>
      <t>人力资源事务</t>
    </r>
  </si>
  <si>
    <r>
      <rPr>
        <sz val="11"/>
        <rFont val="Times New Roman"/>
        <charset val="134"/>
      </rPr>
      <t xml:space="preserve">      </t>
    </r>
    <r>
      <rPr>
        <sz val="11"/>
        <rFont val="宋体"/>
        <charset val="134"/>
      </rPr>
      <t>其他人力资源事务支出</t>
    </r>
  </si>
  <si>
    <r>
      <rPr>
        <b/>
        <sz val="11"/>
        <rFont val="Times New Roman"/>
        <charset val="134"/>
      </rPr>
      <t xml:space="preserve">    </t>
    </r>
    <r>
      <rPr>
        <b/>
        <sz val="11"/>
        <rFont val="宋体"/>
        <charset val="134"/>
      </rPr>
      <t>纪检监察事务</t>
    </r>
  </si>
  <si>
    <r>
      <rPr>
        <sz val="11"/>
        <rFont val="Times New Roman"/>
        <charset val="134"/>
      </rPr>
      <t xml:space="preserve">      </t>
    </r>
    <r>
      <rPr>
        <sz val="11"/>
        <rFont val="宋体"/>
        <charset val="134"/>
      </rPr>
      <t>大案要案查处</t>
    </r>
  </si>
  <si>
    <r>
      <rPr>
        <sz val="11"/>
        <rFont val="Times New Roman"/>
        <charset val="134"/>
      </rPr>
      <t xml:space="preserve">      </t>
    </r>
    <r>
      <rPr>
        <sz val="11"/>
        <rFont val="宋体"/>
        <charset val="134"/>
      </rPr>
      <t>其他纪检监察事务支出</t>
    </r>
  </si>
  <si>
    <r>
      <rPr>
        <b/>
        <sz val="11"/>
        <rFont val="Times New Roman"/>
        <charset val="134"/>
      </rPr>
      <t xml:space="preserve">    </t>
    </r>
    <r>
      <rPr>
        <b/>
        <sz val="11"/>
        <rFont val="宋体"/>
        <charset val="134"/>
      </rPr>
      <t>商贸事务</t>
    </r>
  </si>
  <si>
    <r>
      <rPr>
        <sz val="11"/>
        <rFont val="Times New Roman"/>
        <charset val="134"/>
      </rPr>
      <t xml:space="preserve">      </t>
    </r>
    <r>
      <rPr>
        <sz val="11"/>
        <rFont val="宋体"/>
        <charset val="134"/>
      </rPr>
      <t>其他商贸事务支出</t>
    </r>
  </si>
  <si>
    <r>
      <rPr>
        <b/>
        <sz val="11"/>
        <rFont val="Times New Roman"/>
        <charset val="134"/>
      </rPr>
      <t xml:space="preserve">    </t>
    </r>
    <r>
      <rPr>
        <b/>
        <sz val="11"/>
        <rFont val="宋体"/>
        <charset val="134"/>
      </rPr>
      <t>民族事务</t>
    </r>
  </si>
  <si>
    <r>
      <rPr>
        <sz val="11"/>
        <rFont val="Times New Roman"/>
        <charset val="134"/>
      </rPr>
      <t xml:space="preserve">      </t>
    </r>
    <r>
      <rPr>
        <sz val="11"/>
        <rFont val="宋体"/>
        <charset val="134"/>
      </rPr>
      <t>民族工作专项</t>
    </r>
  </si>
  <si>
    <r>
      <rPr>
        <sz val="11"/>
        <rFont val="Times New Roman"/>
        <charset val="134"/>
      </rPr>
      <t xml:space="preserve">      </t>
    </r>
    <r>
      <rPr>
        <sz val="11"/>
        <rFont val="宋体"/>
        <charset val="134"/>
      </rPr>
      <t>其他民族事务支出</t>
    </r>
  </si>
  <si>
    <r>
      <rPr>
        <b/>
        <sz val="11"/>
        <rFont val="Times New Roman"/>
        <charset val="134"/>
      </rPr>
      <t xml:space="preserve">    </t>
    </r>
    <r>
      <rPr>
        <b/>
        <sz val="11"/>
        <rFont val="宋体"/>
        <charset val="134"/>
      </rPr>
      <t>档案事务</t>
    </r>
  </si>
  <si>
    <r>
      <rPr>
        <sz val="11"/>
        <rFont val="Times New Roman"/>
        <charset val="134"/>
      </rPr>
      <t xml:space="preserve">      </t>
    </r>
    <r>
      <rPr>
        <sz val="11"/>
        <rFont val="宋体"/>
        <charset val="134"/>
      </rPr>
      <t>档案馆</t>
    </r>
  </si>
  <si>
    <r>
      <rPr>
        <b/>
        <sz val="11"/>
        <rFont val="Times New Roman"/>
        <charset val="134"/>
      </rPr>
      <t xml:space="preserve">    </t>
    </r>
    <r>
      <rPr>
        <b/>
        <sz val="11"/>
        <rFont val="宋体"/>
        <charset val="134"/>
      </rPr>
      <t>民主党派及工商联事务</t>
    </r>
  </si>
  <si>
    <r>
      <rPr>
        <sz val="11"/>
        <rFont val="Times New Roman"/>
        <charset val="134"/>
      </rPr>
      <t xml:space="preserve">      </t>
    </r>
    <r>
      <rPr>
        <sz val="11"/>
        <rFont val="宋体"/>
        <charset val="134"/>
      </rPr>
      <t>其他民主党派及工商联事务支出</t>
    </r>
  </si>
  <si>
    <r>
      <rPr>
        <b/>
        <sz val="11"/>
        <rFont val="Times New Roman"/>
        <charset val="134"/>
      </rPr>
      <t xml:space="preserve">    </t>
    </r>
    <r>
      <rPr>
        <b/>
        <sz val="11"/>
        <rFont val="宋体"/>
        <charset val="134"/>
      </rPr>
      <t>群众团体事务</t>
    </r>
  </si>
  <si>
    <r>
      <rPr>
        <sz val="11"/>
        <rFont val="Times New Roman"/>
        <charset val="134"/>
      </rPr>
      <t xml:space="preserve">      </t>
    </r>
    <r>
      <rPr>
        <sz val="11"/>
        <rFont val="宋体"/>
        <charset val="134"/>
      </rPr>
      <t>其他群众团体事务支出</t>
    </r>
  </si>
  <si>
    <r>
      <rPr>
        <b/>
        <sz val="11"/>
        <rFont val="Times New Roman"/>
        <charset val="134"/>
      </rPr>
      <t xml:space="preserve">    </t>
    </r>
    <r>
      <rPr>
        <b/>
        <sz val="11"/>
        <rFont val="宋体"/>
        <charset val="134"/>
      </rPr>
      <t>党委办公厅（室）及相关机构事务</t>
    </r>
  </si>
  <si>
    <r>
      <rPr>
        <sz val="11"/>
        <rFont val="Times New Roman"/>
        <charset val="134"/>
      </rPr>
      <t xml:space="preserve">      </t>
    </r>
    <r>
      <rPr>
        <sz val="11"/>
        <rFont val="宋体"/>
        <charset val="134"/>
      </rPr>
      <t>专项业务</t>
    </r>
  </si>
  <si>
    <r>
      <rPr>
        <sz val="11"/>
        <rFont val="Times New Roman"/>
        <charset val="134"/>
      </rPr>
      <t xml:space="preserve">      </t>
    </r>
    <r>
      <rPr>
        <sz val="11"/>
        <rFont val="宋体"/>
        <charset val="134"/>
      </rPr>
      <t>其他党委办公厅（室）及相关机构事务支出</t>
    </r>
  </si>
  <si>
    <r>
      <rPr>
        <b/>
        <sz val="11"/>
        <rFont val="Times New Roman"/>
        <charset val="134"/>
      </rPr>
      <t xml:space="preserve">    </t>
    </r>
    <r>
      <rPr>
        <b/>
        <sz val="11"/>
        <rFont val="宋体"/>
        <charset val="134"/>
      </rPr>
      <t>组织事务</t>
    </r>
  </si>
  <si>
    <r>
      <rPr>
        <sz val="11"/>
        <rFont val="Times New Roman"/>
        <charset val="134"/>
      </rPr>
      <t xml:space="preserve">      </t>
    </r>
    <r>
      <rPr>
        <sz val="11"/>
        <rFont val="宋体"/>
        <charset val="134"/>
      </rPr>
      <t>其他组织事务支出</t>
    </r>
  </si>
  <si>
    <r>
      <rPr>
        <b/>
        <sz val="11"/>
        <rFont val="Times New Roman"/>
        <charset val="134"/>
      </rPr>
      <t xml:space="preserve">    </t>
    </r>
    <r>
      <rPr>
        <b/>
        <sz val="11"/>
        <rFont val="宋体"/>
        <charset val="134"/>
      </rPr>
      <t>宣传事务</t>
    </r>
  </si>
  <si>
    <r>
      <rPr>
        <sz val="11"/>
        <rFont val="Times New Roman"/>
        <charset val="134"/>
      </rPr>
      <t xml:space="preserve">      </t>
    </r>
    <r>
      <rPr>
        <sz val="11"/>
        <rFont val="宋体"/>
        <charset val="134"/>
      </rPr>
      <t>其他宣传事务支出</t>
    </r>
  </si>
  <si>
    <r>
      <rPr>
        <b/>
        <sz val="11"/>
        <rFont val="Times New Roman"/>
        <charset val="134"/>
      </rPr>
      <t xml:space="preserve">    </t>
    </r>
    <r>
      <rPr>
        <b/>
        <sz val="11"/>
        <rFont val="宋体"/>
        <charset val="134"/>
      </rPr>
      <t>统战事务</t>
    </r>
  </si>
  <si>
    <r>
      <rPr>
        <sz val="11"/>
        <rFont val="Times New Roman"/>
        <charset val="134"/>
      </rPr>
      <t xml:space="preserve">      </t>
    </r>
    <r>
      <rPr>
        <sz val="11"/>
        <rFont val="宋体"/>
        <charset val="134"/>
      </rPr>
      <t>宗教事务</t>
    </r>
  </si>
  <si>
    <r>
      <rPr>
        <sz val="11"/>
        <rFont val="Times New Roman"/>
        <charset val="134"/>
      </rPr>
      <t xml:space="preserve">      </t>
    </r>
    <r>
      <rPr>
        <sz val="11"/>
        <rFont val="宋体"/>
        <charset val="134"/>
      </rPr>
      <t>华侨事务</t>
    </r>
  </si>
  <si>
    <r>
      <rPr>
        <sz val="11"/>
        <rFont val="Times New Roman"/>
        <charset val="134"/>
      </rPr>
      <t xml:space="preserve">      </t>
    </r>
    <r>
      <rPr>
        <sz val="11"/>
        <rFont val="宋体"/>
        <charset val="134"/>
      </rPr>
      <t>其他统战事务支出</t>
    </r>
  </si>
  <si>
    <r>
      <rPr>
        <b/>
        <sz val="11"/>
        <rFont val="Times New Roman"/>
        <charset val="134"/>
      </rPr>
      <t xml:space="preserve">    </t>
    </r>
    <r>
      <rPr>
        <b/>
        <sz val="11"/>
        <rFont val="宋体"/>
        <charset val="134"/>
      </rPr>
      <t>其他共产党事务支出</t>
    </r>
  </si>
  <si>
    <r>
      <rPr>
        <b/>
        <sz val="11"/>
        <rFont val="Times New Roman"/>
        <charset val="134"/>
      </rPr>
      <t xml:space="preserve">    </t>
    </r>
    <r>
      <rPr>
        <b/>
        <sz val="11"/>
        <rFont val="宋体"/>
        <charset val="134"/>
      </rPr>
      <t>市场监督管理事务</t>
    </r>
  </si>
  <si>
    <r>
      <rPr>
        <sz val="11"/>
        <rFont val="Times New Roman"/>
        <charset val="134"/>
      </rPr>
      <t xml:space="preserve">      </t>
    </r>
    <r>
      <rPr>
        <sz val="11"/>
        <rFont val="宋体"/>
        <charset val="134"/>
      </rPr>
      <t>食品安全监管</t>
    </r>
  </si>
  <si>
    <r>
      <rPr>
        <sz val="11"/>
        <rFont val="Times New Roman"/>
        <charset val="134"/>
      </rPr>
      <t xml:space="preserve">      </t>
    </r>
    <r>
      <rPr>
        <sz val="11"/>
        <rFont val="宋体"/>
        <charset val="134"/>
      </rPr>
      <t>其他市场监督管理事务</t>
    </r>
  </si>
  <si>
    <r>
      <rPr>
        <b/>
        <sz val="11"/>
        <rFont val="Times New Roman"/>
        <charset val="134"/>
      </rPr>
      <t xml:space="preserve">    </t>
    </r>
    <r>
      <rPr>
        <b/>
        <sz val="11"/>
        <rFont val="宋体"/>
        <charset val="134"/>
      </rPr>
      <t>其他一般公共服务支出</t>
    </r>
  </si>
  <si>
    <r>
      <rPr>
        <sz val="11"/>
        <rFont val="Times New Roman"/>
        <charset val="134"/>
      </rPr>
      <t xml:space="preserve">      </t>
    </r>
    <r>
      <rPr>
        <sz val="11"/>
        <rFont val="宋体"/>
        <charset val="134"/>
      </rPr>
      <t>其他一般公共服务支出</t>
    </r>
  </si>
  <si>
    <t>二、国防支出</t>
  </si>
  <si>
    <r>
      <rPr>
        <b/>
        <sz val="11"/>
        <rFont val="Times New Roman"/>
        <charset val="1"/>
      </rPr>
      <t xml:space="preserve">    </t>
    </r>
    <r>
      <rPr>
        <b/>
        <sz val="11"/>
        <rFont val="宋体"/>
        <charset val="1"/>
      </rPr>
      <t>现役部队</t>
    </r>
  </si>
  <si>
    <r>
      <rPr>
        <sz val="11"/>
        <rFont val="Times New Roman"/>
        <charset val="1"/>
      </rPr>
      <t xml:space="preserve">      </t>
    </r>
    <r>
      <rPr>
        <sz val="11"/>
        <rFont val="宋体"/>
        <charset val="1"/>
      </rPr>
      <t>现役部队</t>
    </r>
  </si>
  <si>
    <r>
      <rPr>
        <b/>
        <sz val="11"/>
        <rFont val="Times New Roman"/>
        <charset val="134"/>
      </rPr>
      <t xml:space="preserve">    </t>
    </r>
    <r>
      <rPr>
        <b/>
        <sz val="11"/>
        <rFont val="宋体"/>
        <charset val="134"/>
      </rPr>
      <t>国防动员</t>
    </r>
  </si>
  <si>
    <r>
      <rPr>
        <sz val="11"/>
        <rFont val="Times New Roman"/>
        <charset val="134"/>
      </rPr>
      <t xml:space="preserve">      </t>
    </r>
    <r>
      <rPr>
        <sz val="11"/>
        <rFont val="宋体"/>
        <charset val="134"/>
      </rPr>
      <t>兵役征集</t>
    </r>
  </si>
  <si>
    <r>
      <rPr>
        <sz val="11"/>
        <rFont val="Times New Roman"/>
        <charset val="134"/>
      </rPr>
      <t xml:space="preserve">      </t>
    </r>
    <r>
      <rPr>
        <sz val="11"/>
        <rFont val="宋体"/>
        <charset val="134"/>
      </rPr>
      <t>人民防空</t>
    </r>
  </si>
  <si>
    <r>
      <rPr>
        <sz val="11"/>
        <rFont val="Times New Roman"/>
        <charset val="134"/>
      </rPr>
      <t xml:space="preserve">      </t>
    </r>
    <r>
      <rPr>
        <sz val="11"/>
        <rFont val="宋体"/>
        <charset val="134"/>
      </rPr>
      <t>民兵</t>
    </r>
  </si>
  <si>
    <t>三、公共安全支出</t>
  </si>
  <si>
    <r>
      <rPr>
        <b/>
        <sz val="11"/>
        <rFont val="Times New Roman"/>
        <charset val="134"/>
      </rPr>
      <t xml:space="preserve">    </t>
    </r>
    <r>
      <rPr>
        <b/>
        <sz val="11"/>
        <rFont val="宋体"/>
        <charset val="134"/>
      </rPr>
      <t>武装警察部队</t>
    </r>
  </si>
  <si>
    <r>
      <rPr>
        <sz val="11"/>
        <rFont val="Times New Roman"/>
        <charset val="134"/>
      </rPr>
      <t xml:space="preserve">      </t>
    </r>
    <r>
      <rPr>
        <sz val="11"/>
        <rFont val="宋体"/>
        <charset val="134"/>
      </rPr>
      <t>警察武装部队</t>
    </r>
  </si>
  <si>
    <r>
      <rPr>
        <b/>
        <sz val="11"/>
        <rFont val="Times New Roman"/>
        <charset val="134"/>
      </rPr>
      <t xml:space="preserve">    </t>
    </r>
    <r>
      <rPr>
        <b/>
        <sz val="11"/>
        <rFont val="宋体"/>
        <charset val="134"/>
      </rPr>
      <t>公安</t>
    </r>
  </si>
  <si>
    <r>
      <rPr>
        <sz val="11"/>
        <rFont val="Times New Roman"/>
        <charset val="134"/>
      </rPr>
      <t xml:space="preserve">      </t>
    </r>
    <r>
      <rPr>
        <sz val="11"/>
        <rFont val="宋体"/>
        <charset val="134"/>
      </rPr>
      <t>信息化建设</t>
    </r>
  </si>
  <si>
    <r>
      <rPr>
        <sz val="11"/>
        <rFont val="Times New Roman"/>
        <charset val="134"/>
      </rPr>
      <t xml:space="preserve">      </t>
    </r>
    <r>
      <rPr>
        <sz val="11"/>
        <rFont val="宋体"/>
        <charset val="134"/>
      </rPr>
      <t>执法办案</t>
    </r>
  </si>
  <si>
    <r>
      <rPr>
        <sz val="11"/>
        <rFont val="Times New Roman"/>
        <charset val="134"/>
      </rPr>
      <t xml:space="preserve">      </t>
    </r>
    <r>
      <rPr>
        <sz val="11"/>
        <rFont val="宋体"/>
        <charset val="134"/>
      </rPr>
      <t>特别业务</t>
    </r>
  </si>
  <si>
    <r>
      <rPr>
        <sz val="11"/>
        <rFont val="Times New Roman"/>
        <charset val="134"/>
      </rPr>
      <t xml:space="preserve">      </t>
    </r>
    <r>
      <rPr>
        <sz val="11"/>
        <rFont val="宋体"/>
        <charset val="134"/>
      </rPr>
      <t>其他公安支出</t>
    </r>
  </si>
  <si>
    <r>
      <rPr>
        <b/>
        <sz val="11"/>
        <rFont val="Times New Roman"/>
        <charset val="134"/>
      </rPr>
      <t xml:space="preserve">    </t>
    </r>
    <r>
      <rPr>
        <b/>
        <sz val="11"/>
        <rFont val="宋体"/>
        <charset val="134"/>
      </rPr>
      <t>检察</t>
    </r>
  </si>
  <si>
    <r>
      <rPr>
        <b/>
        <sz val="11"/>
        <rFont val="Times New Roman"/>
        <charset val="134"/>
      </rPr>
      <t xml:space="preserve">    </t>
    </r>
    <r>
      <rPr>
        <b/>
        <sz val="11"/>
        <rFont val="宋体"/>
        <charset val="134"/>
      </rPr>
      <t>法院</t>
    </r>
  </si>
  <si>
    <r>
      <rPr>
        <sz val="11"/>
        <rFont val="Times New Roman"/>
        <charset val="134"/>
      </rPr>
      <t xml:space="preserve">      </t>
    </r>
    <r>
      <rPr>
        <sz val="11"/>
        <rFont val="宋体"/>
        <charset val="134"/>
      </rPr>
      <t>案件执行</t>
    </r>
  </si>
  <si>
    <r>
      <rPr>
        <b/>
        <sz val="11"/>
        <rFont val="Times New Roman"/>
        <charset val="134"/>
      </rPr>
      <t xml:space="preserve">    </t>
    </r>
    <r>
      <rPr>
        <b/>
        <sz val="11"/>
        <rFont val="宋体"/>
        <charset val="134"/>
      </rPr>
      <t>司法</t>
    </r>
  </si>
  <si>
    <r>
      <rPr>
        <sz val="11"/>
        <rFont val="Times New Roman"/>
        <charset val="134"/>
      </rPr>
      <t xml:space="preserve">      </t>
    </r>
    <r>
      <rPr>
        <sz val="11"/>
        <rFont val="宋体"/>
        <charset val="134"/>
      </rPr>
      <t>基层司法业务</t>
    </r>
  </si>
  <si>
    <r>
      <rPr>
        <sz val="11"/>
        <rFont val="Times New Roman"/>
        <charset val="134"/>
      </rPr>
      <t xml:space="preserve">      </t>
    </r>
    <r>
      <rPr>
        <sz val="11"/>
        <rFont val="宋体"/>
        <charset val="134"/>
      </rPr>
      <t>普法宣传</t>
    </r>
  </si>
  <si>
    <r>
      <rPr>
        <sz val="11"/>
        <rFont val="Times New Roman"/>
        <charset val="134"/>
      </rPr>
      <t xml:space="preserve">      </t>
    </r>
    <r>
      <rPr>
        <sz val="11"/>
        <rFont val="宋体"/>
        <charset val="134"/>
      </rPr>
      <t>律师公证管理</t>
    </r>
  </si>
  <si>
    <r>
      <rPr>
        <sz val="11"/>
        <rFont val="Times New Roman"/>
        <charset val="134"/>
      </rPr>
      <t xml:space="preserve">      </t>
    </r>
    <r>
      <rPr>
        <sz val="11"/>
        <rFont val="宋体"/>
        <charset val="134"/>
      </rPr>
      <t>公共法律服务</t>
    </r>
  </si>
  <si>
    <r>
      <rPr>
        <sz val="11"/>
        <rFont val="Times New Roman"/>
        <charset val="134"/>
      </rPr>
      <t xml:space="preserve">      </t>
    </r>
    <r>
      <rPr>
        <sz val="11"/>
        <rFont val="宋体"/>
        <charset val="134"/>
      </rPr>
      <t>社区矫正</t>
    </r>
  </si>
  <si>
    <r>
      <rPr>
        <sz val="11"/>
        <rFont val="Times New Roman"/>
        <charset val="134"/>
      </rPr>
      <t xml:space="preserve">      </t>
    </r>
    <r>
      <rPr>
        <sz val="11"/>
        <rFont val="宋体"/>
        <charset val="134"/>
      </rPr>
      <t>法制建设</t>
    </r>
  </si>
  <si>
    <r>
      <rPr>
        <sz val="11"/>
        <rFont val="Times New Roman"/>
        <charset val="134"/>
      </rPr>
      <t xml:space="preserve">      </t>
    </r>
    <r>
      <rPr>
        <sz val="11"/>
        <rFont val="宋体"/>
        <charset val="134"/>
      </rPr>
      <t>其他司法支出</t>
    </r>
  </si>
  <si>
    <r>
      <rPr>
        <b/>
        <sz val="11"/>
        <rFont val="Times New Roman"/>
        <charset val="134"/>
      </rPr>
      <t xml:space="preserve">    </t>
    </r>
    <r>
      <rPr>
        <b/>
        <sz val="11"/>
        <rFont val="宋体"/>
        <charset val="134"/>
      </rPr>
      <t>其他公共安全支出</t>
    </r>
  </si>
  <si>
    <r>
      <rPr>
        <sz val="11"/>
        <rFont val="Times New Roman"/>
        <charset val="134"/>
      </rPr>
      <t xml:space="preserve">      </t>
    </r>
    <r>
      <rPr>
        <sz val="11"/>
        <rFont val="宋体"/>
        <charset val="134"/>
      </rPr>
      <t>其他公共安全支出</t>
    </r>
  </si>
  <si>
    <t>四、教育支出</t>
  </si>
  <si>
    <r>
      <rPr>
        <b/>
        <sz val="11"/>
        <rFont val="Times New Roman"/>
        <charset val="134"/>
      </rPr>
      <t xml:space="preserve">    </t>
    </r>
    <r>
      <rPr>
        <b/>
        <sz val="11"/>
        <rFont val="宋体"/>
        <charset val="134"/>
      </rPr>
      <t>教育管理事务</t>
    </r>
  </si>
  <si>
    <r>
      <rPr>
        <sz val="11"/>
        <rFont val="Times New Roman"/>
        <charset val="134"/>
      </rPr>
      <t xml:space="preserve">      </t>
    </r>
    <r>
      <rPr>
        <sz val="11"/>
        <rFont val="宋体"/>
        <charset val="134"/>
      </rPr>
      <t>其他教育管理事务支出</t>
    </r>
  </si>
  <si>
    <r>
      <rPr>
        <b/>
        <sz val="11"/>
        <rFont val="Times New Roman"/>
        <charset val="134"/>
      </rPr>
      <t xml:space="preserve">    </t>
    </r>
    <r>
      <rPr>
        <b/>
        <sz val="11"/>
        <rFont val="宋体"/>
        <charset val="134"/>
      </rPr>
      <t>普通教育</t>
    </r>
  </si>
  <si>
    <r>
      <rPr>
        <sz val="11"/>
        <rFont val="Times New Roman"/>
        <charset val="134"/>
      </rPr>
      <t xml:space="preserve">      </t>
    </r>
    <r>
      <rPr>
        <sz val="11"/>
        <rFont val="宋体"/>
        <charset val="134"/>
      </rPr>
      <t>学前教育</t>
    </r>
  </si>
  <si>
    <r>
      <rPr>
        <sz val="11"/>
        <rFont val="Times New Roman"/>
        <charset val="134"/>
      </rPr>
      <t xml:space="preserve">      </t>
    </r>
    <r>
      <rPr>
        <sz val="11"/>
        <rFont val="宋体"/>
        <charset val="134"/>
      </rPr>
      <t>小学教育</t>
    </r>
  </si>
  <si>
    <r>
      <rPr>
        <sz val="11"/>
        <rFont val="Times New Roman"/>
        <charset val="134"/>
      </rPr>
      <t xml:space="preserve">      </t>
    </r>
    <r>
      <rPr>
        <sz val="11"/>
        <rFont val="宋体"/>
        <charset val="134"/>
      </rPr>
      <t>初中教育</t>
    </r>
  </si>
  <si>
    <r>
      <rPr>
        <sz val="11"/>
        <rFont val="Times New Roman"/>
        <charset val="134"/>
      </rPr>
      <t xml:space="preserve">      </t>
    </r>
    <r>
      <rPr>
        <sz val="11"/>
        <rFont val="宋体"/>
        <charset val="134"/>
      </rPr>
      <t>高中教育</t>
    </r>
  </si>
  <si>
    <r>
      <rPr>
        <sz val="11"/>
        <rFont val="Times New Roman"/>
        <charset val="134"/>
      </rPr>
      <t xml:space="preserve">      </t>
    </r>
    <r>
      <rPr>
        <sz val="11"/>
        <rFont val="宋体"/>
        <charset val="134"/>
      </rPr>
      <t>其他普通教育支出</t>
    </r>
  </si>
  <si>
    <r>
      <rPr>
        <b/>
        <sz val="11"/>
        <rFont val="Times New Roman"/>
        <charset val="134"/>
      </rPr>
      <t xml:space="preserve">    </t>
    </r>
    <r>
      <rPr>
        <b/>
        <sz val="11"/>
        <rFont val="宋体"/>
        <charset val="134"/>
      </rPr>
      <t>职业教育</t>
    </r>
  </si>
  <si>
    <r>
      <rPr>
        <sz val="11"/>
        <rFont val="Times New Roman"/>
        <charset val="134"/>
      </rPr>
      <t xml:space="preserve">      </t>
    </r>
    <r>
      <rPr>
        <sz val="11"/>
        <rFont val="宋体"/>
        <charset val="134"/>
      </rPr>
      <t>职业高中教育</t>
    </r>
  </si>
  <si>
    <r>
      <rPr>
        <sz val="11"/>
        <rFont val="Times New Roman"/>
        <charset val="134"/>
      </rPr>
      <t xml:space="preserve">      </t>
    </r>
    <r>
      <rPr>
        <sz val="11"/>
        <rFont val="宋体"/>
        <charset val="134"/>
      </rPr>
      <t>中等职业教育</t>
    </r>
  </si>
  <si>
    <r>
      <rPr>
        <b/>
        <sz val="11"/>
        <rFont val="Times New Roman"/>
        <charset val="134"/>
      </rPr>
      <t xml:space="preserve">    </t>
    </r>
    <r>
      <rPr>
        <b/>
        <sz val="11"/>
        <rFont val="宋体"/>
        <charset val="134"/>
      </rPr>
      <t>特殊教育</t>
    </r>
  </si>
  <si>
    <r>
      <rPr>
        <sz val="11"/>
        <rFont val="Times New Roman"/>
        <charset val="134"/>
      </rPr>
      <t xml:space="preserve">      </t>
    </r>
    <r>
      <rPr>
        <sz val="11"/>
        <rFont val="宋体"/>
        <charset val="134"/>
      </rPr>
      <t>特殊学校教育</t>
    </r>
  </si>
  <si>
    <r>
      <rPr>
        <b/>
        <sz val="11"/>
        <rFont val="Times New Roman"/>
        <charset val="134"/>
      </rPr>
      <t xml:space="preserve">    </t>
    </r>
    <r>
      <rPr>
        <b/>
        <sz val="11"/>
        <rFont val="宋体"/>
        <charset val="134"/>
      </rPr>
      <t>进修及培训</t>
    </r>
  </si>
  <si>
    <r>
      <rPr>
        <sz val="11"/>
        <rFont val="Times New Roman"/>
        <charset val="134"/>
      </rPr>
      <t xml:space="preserve">      </t>
    </r>
    <r>
      <rPr>
        <sz val="11"/>
        <rFont val="宋体"/>
        <charset val="134"/>
      </rPr>
      <t>教师进修</t>
    </r>
  </si>
  <si>
    <r>
      <rPr>
        <sz val="11"/>
        <rFont val="Times New Roman"/>
        <charset val="134"/>
      </rPr>
      <t xml:space="preserve">      </t>
    </r>
    <r>
      <rPr>
        <sz val="11"/>
        <rFont val="宋体"/>
        <charset val="134"/>
      </rPr>
      <t>干部教育</t>
    </r>
  </si>
  <si>
    <r>
      <rPr>
        <b/>
        <sz val="11"/>
        <rFont val="Times New Roman"/>
        <charset val="134"/>
      </rPr>
      <t xml:space="preserve">    </t>
    </r>
    <r>
      <rPr>
        <b/>
        <sz val="11"/>
        <rFont val="宋体"/>
        <charset val="134"/>
      </rPr>
      <t>教育费附加安排的支出</t>
    </r>
  </si>
  <si>
    <r>
      <rPr>
        <sz val="11"/>
        <rFont val="Times New Roman"/>
        <charset val="134"/>
      </rPr>
      <t xml:space="preserve">      </t>
    </r>
    <r>
      <rPr>
        <sz val="11"/>
        <rFont val="宋体"/>
        <charset val="134"/>
      </rPr>
      <t>其他教育费附加安排的支出</t>
    </r>
  </si>
  <si>
    <r>
      <rPr>
        <b/>
        <sz val="11"/>
        <rFont val="Times New Roman"/>
        <charset val="134"/>
      </rPr>
      <t xml:space="preserve">    </t>
    </r>
    <r>
      <rPr>
        <b/>
        <sz val="11"/>
        <rFont val="宋体"/>
        <charset val="134"/>
      </rPr>
      <t>其他教育支出</t>
    </r>
  </si>
  <si>
    <r>
      <rPr>
        <sz val="11"/>
        <rFont val="Times New Roman"/>
        <charset val="134"/>
      </rPr>
      <t xml:space="preserve">      </t>
    </r>
    <r>
      <rPr>
        <sz val="11"/>
        <rFont val="宋体"/>
        <charset val="134"/>
      </rPr>
      <t>其他教育支出</t>
    </r>
  </si>
  <si>
    <t>五、科学技术支出</t>
  </si>
  <si>
    <r>
      <rPr>
        <b/>
        <sz val="11"/>
        <rFont val="Times New Roman"/>
        <charset val="134"/>
      </rPr>
      <t xml:space="preserve">    </t>
    </r>
    <r>
      <rPr>
        <b/>
        <sz val="11"/>
        <rFont val="宋体"/>
        <charset val="134"/>
      </rPr>
      <t>科学技术管理事务</t>
    </r>
  </si>
  <si>
    <r>
      <rPr>
        <b/>
        <sz val="11"/>
        <rFont val="Times New Roman"/>
        <charset val="134"/>
      </rPr>
      <t xml:space="preserve">    </t>
    </r>
    <r>
      <rPr>
        <b/>
        <sz val="11"/>
        <rFont val="宋体"/>
        <charset val="134"/>
      </rPr>
      <t>技术研究与开发</t>
    </r>
  </si>
  <si>
    <r>
      <rPr>
        <sz val="11"/>
        <rFont val="Times New Roman"/>
        <charset val="134"/>
      </rPr>
      <t xml:space="preserve">      </t>
    </r>
    <r>
      <rPr>
        <sz val="11"/>
        <rFont val="宋体"/>
        <charset val="134"/>
      </rPr>
      <t>科技成果转化与扩散</t>
    </r>
  </si>
  <si>
    <r>
      <rPr>
        <sz val="11"/>
        <rFont val="Times New Roman"/>
        <charset val="134"/>
      </rPr>
      <t xml:space="preserve">      </t>
    </r>
    <r>
      <rPr>
        <sz val="11"/>
        <rFont val="宋体"/>
        <charset val="134"/>
      </rPr>
      <t>其他技术研究与开发支出</t>
    </r>
  </si>
  <si>
    <r>
      <rPr>
        <b/>
        <sz val="11"/>
        <rFont val="Times New Roman"/>
        <charset val="134"/>
      </rPr>
      <t xml:space="preserve">    </t>
    </r>
    <r>
      <rPr>
        <b/>
        <sz val="11"/>
        <rFont val="宋体"/>
        <charset val="134"/>
      </rPr>
      <t>科学技术普及</t>
    </r>
  </si>
  <si>
    <r>
      <rPr>
        <sz val="11"/>
        <rFont val="Times New Roman"/>
        <charset val="134"/>
      </rPr>
      <t xml:space="preserve">      </t>
    </r>
    <r>
      <rPr>
        <sz val="11"/>
        <rFont val="宋体"/>
        <charset val="134"/>
      </rPr>
      <t>科普活动</t>
    </r>
  </si>
  <si>
    <r>
      <rPr>
        <sz val="11"/>
        <rFont val="Times New Roman"/>
        <charset val="134"/>
      </rPr>
      <t xml:space="preserve">      </t>
    </r>
    <r>
      <rPr>
        <sz val="11"/>
        <rFont val="宋体"/>
        <charset val="134"/>
      </rPr>
      <t>其他科学技术普及支出</t>
    </r>
  </si>
  <si>
    <r>
      <rPr>
        <b/>
        <sz val="11"/>
        <rFont val="Times New Roman"/>
        <charset val="134"/>
      </rPr>
      <t xml:space="preserve">    </t>
    </r>
    <r>
      <rPr>
        <b/>
        <sz val="11"/>
        <rFont val="宋体"/>
        <charset val="134"/>
      </rPr>
      <t>其他科学技术支出</t>
    </r>
  </si>
  <si>
    <r>
      <rPr>
        <sz val="11"/>
        <rFont val="Times New Roman"/>
        <charset val="134"/>
      </rPr>
      <t xml:space="preserve">      </t>
    </r>
    <r>
      <rPr>
        <sz val="11"/>
        <rFont val="宋体"/>
        <charset val="134"/>
      </rPr>
      <t>其他科学技术支出</t>
    </r>
  </si>
  <si>
    <t>六、文化旅游体育与传媒支出</t>
  </si>
  <si>
    <r>
      <rPr>
        <b/>
        <sz val="11"/>
        <rFont val="Times New Roman"/>
        <charset val="134"/>
      </rPr>
      <t xml:space="preserve">    </t>
    </r>
    <r>
      <rPr>
        <b/>
        <sz val="11"/>
        <rFont val="宋体"/>
        <charset val="134"/>
      </rPr>
      <t>文化和旅游</t>
    </r>
  </si>
  <si>
    <r>
      <rPr>
        <sz val="11"/>
        <rFont val="Times New Roman"/>
        <charset val="134"/>
      </rPr>
      <t xml:space="preserve">      </t>
    </r>
    <r>
      <rPr>
        <sz val="11"/>
        <rFont val="宋体"/>
        <charset val="134"/>
      </rPr>
      <t>图书馆</t>
    </r>
  </si>
  <si>
    <r>
      <rPr>
        <sz val="11"/>
        <rFont val="Times New Roman"/>
        <charset val="134"/>
      </rPr>
      <t xml:space="preserve">      </t>
    </r>
    <r>
      <rPr>
        <sz val="11"/>
        <rFont val="宋体"/>
        <charset val="134"/>
      </rPr>
      <t>文化展示及纪念机构</t>
    </r>
  </si>
  <si>
    <r>
      <rPr>
        <sz val="11"/>
        <rFont val="Times New Roman"/>
        <charset val="134"/>
      </rPr>
      <t xml:space="preserve">      </t>
    </r>
    <r>
      <rPr>
        <sz val="11"/>
        <rFont val="宋体"/>
        <charset val="134"/>
      </rPr>
      <t>艺术表演团体</t>
    </r>
  </si>
  <si>
    <r>
      <rPr>
        <sz val="11"/>
        <rFont val="Times New Roman"/>
        <charset val="134"/>
      </rPr>
      <t xml:space="preserve">      </t>
    </r>
    <r>
      <rPr>
        <sz val="11"/>
        <rFont val="宋体"/>
        <charset val="134"/>
      </rPr>
      <t>文化活动</t>
    </r>
  </si>
  <si>
    <r>
      <rPr>
        <sz val="11"/>
        <rFont val="Times New Roman"/>
        <charset val="134"/>
      </rPr>
      <t xml:space="preserve">      </t>
    </r>
    <r>
      <rPr>
        <sz val="11"/>
        <rFont val="宋体"/>
        <charset val="134"/>
      </rPr>
      <t>群众文化</t>
    </r>
  </si>
  <si>
    <r>
      <rPr>
        <sz val="11"/>
        <rFont val="Times New Roman"/>
        <charset val="134"/>
      </rPr>
      <t xml:space="preserve">      </t>
    </r>
    <r>
      <rPr>
        <sz val="11"/>
        <rFont val="宋体"/>
        <charset val="134"/>
      </rPr>
      <t>文化创作与保护</t>
    </r>
  </si>
  <si>
    <r>
      <rPr>
        <sz val="11"/>
        <rFont val="Times New Roman"/>
        <charset val="134"/>
      </rPr>
      <t xml:space="preserve">      </t>
    </r>
    <r>
      <rPr>
        <sz val="11"/>
        <rFont val="宋体"/>
        <charset val="134"/>
      </rPr>
      <t>旅游宣传</t>
    </r>
  </si>
  <si>
    <r>
      <rPr>
        <sz val="11"/>
        <rFont val="Times New Roman"/>
        <charset val="134"/>
      </rPr>
      <t xml:space="preserve">      </t>
    </r>
    <r>
      <rPr>
        <sz val="11"/>
        <rFont val="宋体"/>
        <charset val="134"/>
      </rPr>
      <t>其他文化和旅游支出</t>
    </r>
  </si>
  <si>
    <r>
      <rPr>
        <b/>
        <sz val="11"/>
        <rFont val="Times New Roman"/>
        <charset val="134"/>
      </rPr>
      <t xml:space="preserve">    </t>
    </r>
    <r>
      <rPr>
        <b/>
        <sz val="11"/>
        <rFont val="宋体"/>
        <charset val="134"/>
      </rPr>
      <t>文物</t>
    </r>
  </si>
  <si>
    <r>
      <rPr>
        <sz val="11"/>
        <rFont val="Times New Roman"/>
        <charset val="134"/>
      </rPr>
      <t xml:space="preserve">      </t>
    </r>
    <r>
      <rPr>
        <sz val="11"/>
        <rFont val="宋体"/>
        <charset val="134"/>
      </rPr>
      <t>文物保护</t>
    </r>
  </si>
  <si>
    <r>
      <rPr>
        <b/>
        <sz val="11"/>
        <rFont val="Times New Roman"/>
        <charset val="134"/>
      </rPr>
      <t xml:space="preserve">    </t>
    </r>
    <r>
      <rPr>
        <b/>
        <sz val="11"/>
        <rFont val="宋体"/>
        <charset val="134"/>
      </rPr>
      <t>体育</t>
    </r>
  </si>
  <si>
    <r>
      <rPr>
        <sz val="11"/>
        <rFont val="Times New Roman"/>
        <charset val="134"/>
      </rPr>
      <t xml:space="preserve">      </t>
    </r>
    <r>
      <rPr>
        <sz val="11"/>
        <rFont val="宋体"/>
        <charset val="134"/>
      </rPr>
      <t>体育竞赛</t>
    </r>
  </si>
  <si>
    <r>
      <rPr>
        <sz val="11"/>
        <rFont val="Times New Roman"/>
        <charset val="134"/>
      </rPr>
      <t xml:space="preserve">      </t>
    </r>
    <r>
      <rPr>
        <sz val="11"/>
        <rFont val="宋体"/>
        <charset val="134"/>
      </rPr>
      <t>体育场馆</t>
    </r>
  </si>
  <si>
    <r>
      <rPr>
        <sz val="11"/>
        <rFont val="Times New Roman"/>
        <charset val="134"/>
      </rPr>
      <t xml:space="preserve">      </t>
    </r>
    <r>
      <rPr>
        <sz val="11"/>
        <rFont val="宋体"/>
        <charset val="134"/>
      </rPr>
      <t>群众体育</t>
    </r>
  </si>
  <si>
    <r>
      <rPr>
        <b/>
        <sz val="11"/>
        <rFont val="Times New Roman"/>
        <charset val="134"/>
      </rPr>
      <t xml:space="preserve">    </t>
    </r>
    <r>
      <rPr>
        <b/>
        <sz val="11"/>
        <rFont val="宋体"/>
        <charset val="134"/>
      </rPr>
      <t>新闻出版电影</t>
    </r>
  </si>
  <si>
    <r>
      <rPr>
        <sz val="11"/>
        <rFont val="Times New Roman"/>
        <charset val="134"/>
      </rPr>
      <t xml:space="preserve">      </t>
    </r>
    <r>
      <rPr>
        <sz val="11"/>
        <rFont val="宋体"/>
        <charset val="134"/>
      </rPr>
      <t>其他新闻出版电影支出</t>
    </r>
  </si>
  <si>
    <r>
      <rPr>
        <b/>
        <sz val="11"/>
        <rFont val="Times New Roman"/>
        <charset val="134"/>
      </rPr>
      <t xml:space="preserve">    </t>
    </r>
    <r>
      <rPr>
        <b/>
        <sz val="11"/>
        <rFont val="宋体"/>
        <charset val="134"/>
      </rPr>
      <t>广播电视</t>
    </r>
  </si>
  <si>
    <r>
      <rPr>
        <sz val="11"/>
        <rFont val="Times New Roman"/>
        <charset val="134"/>
      </rPr>
      <t xml:space="preserve">      </t>
    </r>
    <r>
      <rPr>
        <sz val="11"/>
        <rFont val="宋体"/>
        <charset val="134"/>
      </rPr>
      <t>广播</t>
    </r>
  </si>
  <si>
    <r>
      <rPr>
        <sz val="11"/>
        <rFont val="Times New Roman"/>
        <charset val="134"/>
      </rPr>
      <t xml:space="preserve">      </t>
    </r>
    <r>
      <rPr>
        <sz val="11"/>
        <rFont val="宋体"/>
        <charset val="134"/>
      </rPr>
      <t>广播电视事务</t>
    </r>
  </si>
  <si>
    <r>
      <rPr>
        <sz val="11"/>
        <rFont val="Times New Roman"/>
        <charset val="134"/>
      </rPr>
      <t xml:space="preserve">      </t>
    </r>
    <r>
      <rPr>
        <sz val="11"/>
        <rFont val="宋体"/>
        <charset val="134"/>
      </rPr>
      <t>其他广播电视支出</t>
    </r>
  </si>
  <si>
    <r>
      <rPr>
        <b/>
        <sz val="11"/>
        <rFont val="Times New Roman"/>
        <charset val="134"/>
      </rPr>
      <t xml:space="preserve">    </t>
    </r>
    <r>
      <rPr>
        <b/>
        <sz val="11"/>
        <rFont val="宋体"/>
        <charset val="134"/>
      </rPr>
      <t>其他文化体育与传媒支出</t>
    </r>
  </si>
  <si>
    <r>
      <rPr>
        <sz val="11"/>
        <rFont val="Times New Roman"/>
        <charset val="134"/>
      </rPr>
      <t xml:space="preserve">      </t>
    </r>
    <r>
      <rPr>
        <sz val="11"/>
        <rFont val="宋体"/>
        <charset val="134"/>
      </rPr>
      <t>宣传文化发展专项支出</t>
    </r>
  </si>
  <si>
    <r>
      <rPr>
        <sz val="11"/>
        <rFont val="Times New Roman"/>
        <charset val="134"/>
      </rPr>
      <t xml:space="preserve">      </t>
    </r>
    <r>
      <rPr>
        <sz val="11"/>
        <rFont val="宋体"/>
        <charset val="134"/>
      </rPr>
      <t>其他文化体育与传媒支出</t>
    </r>
  </si>
  <si>
    <t>七、社会保障和就业</t>
  </si>
  <si>
    <r>
      <rPr>
        <b/>
        <sz val="11"/>
        <rFont val="Times New Roman"/>
        <charset val="134"/>
      </rPr>
      <t xml:space="preserve">    </t>
    </r>
    <r>
      <rPr>
        <b/>
        <sz val="11"/>
        <rFont val="宋体"/>
        <charset val="134"/>
      </rPr>
      <t>人力资源和社会保障管理事务</t>
    </r>
  </si>
  <si>
    <r>
      <rPr>
        <sz val="11"/>
        <rFont val="Times New Roman"/>
        <charset val="134"/>
      </rPr>
      <t xml:space="preserve">      </t>
    </r>
    <r>
      <rPr>
        <sz val="11"/>
        <rFont val="宋体"/>
        <charset val="134"/>
      </rPr>
      <t>就业管理事务</t>
    </r>
  </si>
  <si>
    <r>
      <rPr>
        <sz val="11"/>
        <rFont val="Times New Roman"/>
        <charset val="134"/>
      </rPr>
      <t xml:space="preserve">      </t>
    </r>
    <r>
      <rPr>
        <sz val="11"/>
        <rFont val="宋体"/>
        <charset val="134"/>
      </rPr>
      <t>社会保险业务管理事务</t>
    </r>
  </si>
  <si>
    <r>
      <rPr>
        <sz val="11"/>
        <rFont val="Times New Roman"/>
        <charset val="134"/>
      </rPr>
      <t xml:space="preserve">      </t>
    </r>
    <r>
      <rPr>
        <sz val="11"/>
        <rFont val="宋体"/>
        <charset val="134"/>
      </rPr>
      <t>社会保险经办机构</t>
    </r>
  </si>
  <si>
    <r>
      <rPr>
        <sz val="11"/>
        <rFont val="Times New Roman"/>
        <charset val="134"/>
      </rPr>
      <t xml:space="preserve">      </t>
    </r>
    <r>
      <rPr>
        <sz val="11"/>
        <rFont val="宋体"/>
        <charset val="134"/>
      </rPr>
      <t>其他人力资源和社会保障管理事务支出</t>
    </r>
  </si>
  <si>
    <r>
      <rPr>
        <b/>
        <sz val="11"/>
        <rFont val="Times New Roman"/>
        <charset val="134"/>
      </rPr>
      <t xml:space="preserve">    </t>
    </r>
    <r>
      <rPr>
        <b/>
        <sz val="11"/>
        <rFont val="宋体"/>
        <charset val="134"/>
      </rPr>
      <t>民政管理事务</t>
    </r>
  </si>
  <si>
    <r>
      <rPr>
        <sz val="11"/>
        <rFont val="Times New Roman"/>
        <charset val="134"/>
      </rPr>
      <t xml:space="preserve">      </t>
    </r>
    <r>
      <rPr>
        <sz val="11"/>
        <rFont val="宋体"/>
        <charset val="134"/>
      </rPr>
      <t>基层政权建设和社区治理</t>
    </r>
  </si>
  <si>
    <r>
      <rPr>
        <sz val="11"/>
        <rFont val="Times New Roman"/>
        <charset val="134"/>
      </rPr>
      <t xml:space="preserve">      </t>
    </r>
    <r>
      <rPr>
        <sz val="11"/>
        <rFont val="宋体"/>
        <charset val="134"/>
      </rPr>
      <t>其他民政管理事务支出</t>
    </r>
  </si>
  <si>
    <r>
      <rPr>
        <b/>
        <sz val="11"/>
        <rFont val="Times New Roman"/>
        <charset val="134"/>
      </rPr>
      <t xml:space="preserve">    </t>
    </r>
    <r>
      <rPr>
        <b/>
        <sz val="11"/>
        <rFont val="宋体"/>
        <charset val="134"/>
      </rPr>
      <t>行政事业单位养老支出</t>
    </r>
  </si>
  <si>
    <r>
      <rPr>
        <sz val="11"/>
        <rFont val="Times New Roman"/>
        <charset val="134"/>
      </rPr>
      <t xml:space="preserve">      </t>
    </r>
    <r>
      <rPr>
        <sz val="11"/>
        <rFont val="宋体"/>
        <charset val="134"/>
      </rPr>
      <t>行政单位离退休</t>
    </r>
  </si>
  <si>
    <r>
      <rPr>
        <sz val="11"/>
        <rFont val="Times New Roman"/>
        <charset val="134"/>
      </rPr>
      <t xml:space="preserve">      </t>
    </r>
    <r>
      <rPr>
        <sz val="11"/>
        <rFont val="宋体"/>
        <charset val="134"/>
      </rPr>
      <t>事业单位离退休</t>
    </r>
  </si>
  <si>
    <r>
      <rPr>
        <sz val="11"/>
        <rFont val="Times New Roman"/>
        <charset val="134"/>
      </rPr>
      <t xml:space="preserve">      </t>
    </r>
    <r>
      <rPr>
        <sz val="11"/>
        <rFont val="宋体"/>
        <charset val="134"/>
      </rPr>
      <t>机关事业单位基本养老保险缴费支出</t>
    </r>
  </si>
  <si>
    <r>
      <rPr>
        <sz val="11"/>
        <rFont val="Times New Roman"/>
        <charset val="134"/>
      </rPr>
      <t xml:space="preserve">      </t>
    </r>
    <r>
      <rPr>
        <sz val="11"/>
        <rFont val="宋体"/>
        <charset val="134"/>
      </rPr>
      <t>机关事业单位职业年金缴费支出</t>
    </r>
  </si>
  <si>
    <r>
      <rPr>
        <sz val="11"/>
        <rFont val="Times New Roman"/>
        <charset val="134"/>
      </rPr>
      <t xml:space="preserve">      </t>
    </r>
    <r>
      <rPr>
        <sz val="11"/>
        <rFont val="宋体"/>
        <charset val="134"/>
      </rPr>
      <t>对机关事业单位基本养老保险基金的补助</t>
    </r>
  </si>
  <si>
    <r>
      <rPr>
        <sz val="11"/>
        <rFont val="Times New Roman"/>
        <charset val="134"/>
      </rPr>
      <t xml:space="preserve">      </t>
    </r>
    <r>
      <rPr>
        <sz val="11"/>
        <rFont val="宋体"/>
        <charset val="134"/>
      </rPr>
      <t>其他行政事业单位离退休支出</t>
    </r>
  </si>
  <si>
    <r>
      <rPr>
        <b/>
        <sz val="11"/>
        <rFont val="Times New Roman"/>
        <charset val="134"/>
      </rPr>
      <t xml:space="preserve">    </t>
    </r>
    <r>
      <rPr>
        <b/>
        <sz val="11"/>
        <rFont val="宋体"/>
        <charset val="134"/>
      </rPr>
      <t>就业补助</t>
    </r>
  </si>
  <si>
    <r>
      <rPr>
        <sz val="11"/>
        <rFont val="Times New Roman"/>
        <charset val="134"/>
      </rPr>
      <t xml:space="preserve">      </t>
    </r>
    <r>
      <rPr>
        <sz val="11"/>
        <rFont val="宋体"/>
        <charset val="134"/>
      </rPr>
      <t>职业培训补贴</t>
    </r>
  </si>
  <si>
    <r>
      <rPr>
        <sz val="11"/>
        <rFont val="Times New Roman"/>
        <charset val="134"/>
      </rPr>
      <t xml:space="preserve">      </t>
    </r>
    <r>
      <rPr>
        <sz val="11"/>
        <rFont val="宋体"/>
        <charset val="134"/>
      </rPr>
      <t>社会保险补贴</t>
    </r>
  </si>
  <si>
    <r>
      <rPr>
        <sz val="11"/>
        <rFont val="Times New Roman"/>
        <charset val="134"/>
      </rPr>
      <t xml:space="preserve">      </t>
    </r>
    <r>
      <rPr>
        <sz val="11"/>
        <rFont val="宋体"/>
        <charset val="134"/>
      </rPr>
      <t>公益性岗位补贴</t>
    </r>
  </si>
  <si>
    <r>
      <rPr>
        <sz val="11"/>
        <rFont val="Times New Roman"/>
        <charset val="134"/>
      </rPr>
      <t xml:space="preserve">      </t>
    </r>
    <r>
      <rPr>
        <sz val="11"/>
        <rFont val="宋体"/>
        <charset val="134"/>
      </rPr>
      <t>职业技能鉴定补贴</t>
    </r>
  </si>
  <si>
    <r>
      <rPr>
        <sz val="11"/>
        <rFont val="Times New Roman"/>
        <charset val="134"/>
      </rPr>
      <t xml:space="preserve">      </t>
    </r>
    <r>
      <rPr>
        <sz val="11"/>
        <rFont val="宋体"/>
        <charset val="134"/>
      </rPr>
      <t>就业见习补贴</t>
    </r>
  </si>
  <si>
    <r>
      <rPr>
        <sz val="11"/>
        <rFont val="Times New Roman"/>
        <charset val="134"/>
      </rPr>
      <t xml:space="preserve">      </t>
    </r>
    <r>
      <rPr>
        <sz val="11"/>
        <rFont val="宋体"/>
        <charset val="134"/>
      </rPr>
      <t>其他就业补助支出</t>
    </r>
  </si>
  <si>
    <r>
      <rPr>
        <b/>
        <sz val="11"/>
        <rFont val="Times New Roman"/>
        <charset val="134"/>
      </rPr>
      <t xml:space="preserve">    </t>
    </r>
    <r>
      <rPr>
        <b/>
        <sz val="11"/>
        <rFont val="宋体"/>
        <charset val="134"/>
      </rPr>
      <t>抚恤</t>
    </r>
  </si>
  <si>
    <r>
      <rPr>
        <sz val="11"/>
        <rFont val="Times New Roman"/>
        <charset val="134"/>
      </rPr>
      <t xml:space="preserve">      </t>
    </r>
    <r>
      <rPr>
        <sz val="11"/>
        <rFont val="宋体"/>
        <charset val="134"/>
      </rPr>
      <t>死亡抚恤</t>
    </r>
  </si>
  <si>
    <r>
      <rPr>
        <sz val="11"/>
        <rFont val="Times New Roman"/>
        <charset val="134"/>
      </rPr>
      <t xml:space="preserve">      </t>
    </r>
    <r>
      <rPr>
        <sz val="11"/>
        <rFont val="宋体"/>
        <charset val="134"/>
      </rPr>
      <t>伤残抚恤</t>
    </r>
  </si>
  <si>
    <r>
      <rPr>
        <sz val="11"/>
        <rFont val="Times New Roman"/>
        <charset val="134"/>
      </rPr>
      <t xml:space="preserve">      </t>
    </r>
    <r>
      <rPr>
        <sz val="11"/>
        <rFont val="宋体"/>
        <charset val="134"/>
      </rPr>
      <t>在乡复员、退伍军人生活补助</t>
    </r>
  </si>
  <si>
    <r>
      <rPr>
        <sz val="11"/>
        <rFont val="Times New Roman"/>
        <charset val="134"/>
      </rPr>
      <t xml:space="preserve">      </t>
    </r>
    <r>
      <rPr>
        <sz val="11"/>
        <rFont val="宋体"/>
        <charset val="134"/>
      </rPr>
      <t>优抚事业单位支出</t>
    </r>
  </si>
  <si>
    <r>
      <rPr>
        <sz val="11"/>
        <rFont val="Times New Roman"/>
        <charset val="134"/>
      </rPr>
      <t xml:space="preserve">      </t>
    </r>
    <r>
      <rPr>
        <sz val="11"/>
        <rFont val="宋体"/>
        <charset val="134"/>
      </rPr>
      <t>义务兵优待</t>
    </r>
  </si>
  <si>
    <r>
      <rPr>
        <sz val="11"/>
        <rFont val="Times New Roman"/>
        <charset val="134"/>
      </rPr>
      <t xml:space="preserve">      </t>
    </r>
    <r>
      <rPr>
        <sz val="11"/>
        <rFont val="宋体"/>
        <charset val="134"/>
      </rPr>
      <t>农村籍退役士兵老年生活补助</t>
    </r>
  </si>
  <si>
    <r>
      <rPr>
        <sz val="11"/>
        <rFont val="Times New Roman"/>
        <charset val="134"/>
      </rPr>
      <t xml:space="preserve">      </t>
    </r>
    <r>
      <rPr>
        <sz val="11"/>
        <rFont val="宋体"/>
        <charset val="134"/>
      </rPr>
      <t>其他优抚支出</t>
    </r>
  </si>
  <si>
    <r>
      <rPr>
        <b/>
        <sz val="11"/>
        <rFont val="Times New Roman"/>
        <charset val="134"/>
      </rPr>
      <t xml:space="preserve">    </t>
    </r>
    <r>
      <rPr>
        <b/>
        <sz val="11"/>
        <rFont val="宋体"/>
        <charset val="134"/>
      </rPr>
      <t>退役安置</t>
    </r>
  </si>
  <si>
    <r>
      <rPr>
        <sz val="11"/>
        <rFont val="Times New Roman"/>
        <charset val="134"/>
      </rPr>
      <t xml:space="preserve">      </t>
    </r>
    <r>
      <rPr>
        <sz val="11"/>
        <rFont val="宋体"/>
        <charset val="134"/>
      </rPr>
      <t>退役士兵安置</t>
    </r>
  </si>
  <si>
    <r>
      <rPr>
        <sz val="11"/>
        <rFont val="Times New Roman"/>
        <charset val="134"/>
      </rPr>
      <t xml:space="preserve">      </t>
    </r>
    <r>
      <rPr>
        <sz val="11"/>
        <rFont val="宋体"/>
        <charset val="134"/>
      </rPr>
      <t>军队移交政府的离退休人员安置</t>
    </r>
  </si>
  <si>
    <r>
      <rPr>
        <sz val="11"/>
        <rFont val="Times New Roman"/>
        <charset val="134"/>
      </rPr>
      <t xml:space="preserve">      </t>
    </r>
    <r>
      <rPr>
        <sz val="11"/>
        <rFont val="宋体"/>
        <charset val="134"/>
      </rPr>
      <t>军队移交政府的离退休干部管理机构</t>
    </r>
  </si>
  <si>
    <r>
      <rPr>
        <sz val="11"/>
        <rFont val="Times New Roman"/>
        <charset val="134"/>
      </rPr>
      <t xml:space="preserve">      </t>
    </r>
    <r>
      <rPr>
        <sz val="11"/>
        <rFont val="宋体"/>
        <charset val="134"/>
      </rPr>
      <t>退役士兵管理教育</t>
    </r>
  </si>
  <si>
    <r>
      <rPr>
        <sz val="11"/>
        <rFont val="Times New Roman"/>
        <charset val="134"/>
      </rPr>
      <t xml:space="preserve">      </t>
    </r>
    <r>
      <rPr>
        <sz val="11"/>
        <rFont val="宋体"/>
        <charset val="134"/>
      </rPr>
      <t>军队转业干部安置</t>
    </r>
  </si>
  <si>
    <r>
      <rPr>
        <sz val="11"/>
        <rFont val="Times New Roman"/>
        <charset val="134"/>
      </rPr>
      <t xml:space="preserve">      </t>
    </r>
    <r>
      <rPr>
        <sz val="11"/>
        <rFont val="宋体"/>
        <charset val="134"/>
      </rPr>
      <t>其他退役安置支出</t>
    </r>
  </si>
  <si>
    <r>
      <rPr>
        <b/>
        <sz val="11"/>
        <rFont val="Times New Roman"/>
        <charset val="134"/>
      </rPr>
      <t xml:space="preserve">    </t>
    </r>
    <r>
      <rPr>
        <b/>
        <sz val="11"/>
        <rFont val="宋体"/>
        <charset val="134"/>
      </rPr>
      <t>社会福利</t>
    </r>
  </si>
  <si>
    <r>
      <rPr>
        <sz val="11"/>
        <rFont val="Times New Roman"/>
        <charset val="134"/>
      </rPr>
      <t xml:space="preserve">      </t>
    </r>
    <r>
      <rPr>
        <sz val="11"/>
        <rFont val="宋体"/>
        <charset val="134"/>
      </rPr>
      <t>儿童福利</t>
    </r>
  </si>
  <si>
    <r>
      <rPr>
        <sz val="11"/>
        <rFont val="Times New Roman"/>
        <charset val="134"/>
      </rPr>
      <t xml:space="preserve">      </t>
    </r>
    <r>
      <rPr>
        <sz val="11"/>
        <rFont val="宋体"/>
        <charset val="134"/>
      </rPr>
      <t>老年福利</t>
    </r>
  </si>
  <si>
    <r>
      <rPr>
        <sz val="11"/>
        <rFont val="Times New Roman"/>
        <charset val="134"/>
      </rPr>
      <t xml:space="preserve">      </t>
    </r>
    <r>
      <rPr>
        <sz val="11"/>
        <rFont val="宋体"/>
        <charset val="134"/>
      </rPr>
      <t>殡葬</t>
    </r>
  </si>
  <si>
    <r>
      <rPr>
        <sz val="11"/>
        <rFont val="Times New Roman"/>
        <charset val="134"/>
      </rPr>
      <t xml:space="preserve">      </t>
    </r>
    <r>
      <rPr>
        <sz val="11"/>
        <rFont val="宋体"/>
        <charset val="134"/>
      </rPr>
      <t>养老服务</t>
    </r>
  </si>
  <si>
    <r>
      <rPr>
        <sz val="11"/>
        <rFont val="Times New Roman"/>
        <charset val="134"/>
      </rPr>
      <t xml:space="preserve">      </t>
    </r>
    <r>
      <rPr>
        <sz val="11"/>
        <rFont val="宋体"/>
        <charset val="134"/>
      </rPr>
      <t>其他社会福利支出</t>
    </r>
  </si>
  <si>
    <r>
      <rPr>
        <b/>
        <sz val="11"/>
        <rFont val="Times New Roman"/>
        <charset val="134"/>
      </rPr>
      <t xml:space="preserve">    </t>
    </r>
    <r>
      <rPr>
        <b/>
        <sz val="11"/>
        <rFont val="宋体"/>
        <charset val="134"/>
      </rPr>
      <t>残疾人事业</t>
    </r>
  </si>
  <si>
    <r>
      <rPr>
        <sz val="11"/>
        <rFont val="Times New Roman"/>
        <charset val="134"/>
      </rPr>
      <t xml:space="preserve">      </t>
    </r>
    <r>
      <rPr>
        <sz val="11"/>
        <rFont val="宋体"/>
        <charset val="134"/>
      </rPr>
      <t>残疾人康复</t>
    </r>
  </si>
  <si>
    <r>
      <rPr>
        <sz val="11"/>
        <rFont val="Times New Roman"/>
        <charset val="134"/>
      </rPr>
      <t xml:space="preserve">      </t>
    </r>
    <r>
      <rPr>
        <sz val="11"/>
        <rFont val="宋体"/>
        <charset val="134"/>
      </rPr>
      <t>残疾人就业和扶贫</t>
    </r>
  </si>
  <si>
    <r>
      <rPr>
        <sz val="11"/>
        <rFont val="Times New Roman"/>
        <charset val="134"/>
      </rPr>
      <t xml:space="preserve">      </t>
    </r>
    <r>
      <rPr>
        <sz val="11"/>
        <rFont val="宋体"/>
        <charset val="134"/>
      </rPr>
      <t>残疾人体育</t>
    </r>
  </si>
  <si>
    <r>
      <rPr>
        <sz val="11"/>
        <rFont val="Times New Roman"/>
        <charset val="134"/>
      </rPr>
      <t xml:space="preserve">      </t>
    </r>
    <r>
      <rPr>
        <sz val="11"/>
        <rFont val="宋体"/>
        <charset val="134"/>
      </rPr>
      <t>残疾人生活和护理补贴</t>
    </r>
  </si>
  <si>
    <r>
      <rPr>
        <sz val="11"/>
        <rFont val="Times New Roman"/>
        <charset val="134"/>
      </rPr>
      <t xml:space="preserve">      </t>
    </r>
    <r>
      <rPr>
        <sz val="11"/>
        <rFont val="宋体"/>
        <charset val="134"/>
      </rPr>
      <t>其他残疾人事业支出</t>
    </r>
  </si>
  <si>
    <r>
      <rPr>
        <b/>
        <sz val="11"/>
        <rFont val="Times New Roman"/>
        <charset val="134"/>
      </rPr>
      <t xml:space="preserve">    </t>
    </r>
    <r>
      <rPr>
        <b/>
        <sz val="11"/>
        <rFont val="宋体"/>
        <charset val="134"/>
      </rPr>
      <t>红十字事业</t>
    </r>
  </si>
  <si>
    <r>
      <rPr>
        <b/>
        <sz val="11"/>
        <rFont val="Times New Roman"/>
        <charset val="134"/>
      </rPr>
      <t xml:space="preserve">    </t>
    </r>
    <r>
      <rPr>
        <b/>
        <sz val="11"/>
        <rFont val="宋体"/>
        <charset val="134"/>
      </rPr>
      <t>最低生活保障</t>
    </r>
  </si>
  <si>
    <r>
      <rPr>
        <sz val="11"/>
        <rFont val="Times New Roman"/>
        <charset val="134"/>
      </rPr>
      <t xml:space="preserve">      </t>
    </r>
    <r>
      <rPr>
        <sz val="11"/>
        <rFont val="宋体"/>
        <charset val="134"/>
      </rPr>
      <t>城市最低生活保障金支出</t>
    </r>
  </si>
  <si>
    <r>
      <rPr>
        <sz val="11"/>
        <rFont val="Times New Roman"/>
        <charset val="134"/>
      </rPr>
      <t xml:space="preserve">      </t>
    </r>
    <r>
      <rPr>
        <sz val="11"/>
        <rFont val="宋体"/>
        <charset val="134"/>
      </rPr>
      <t>农村最低生活保障金支出</t>
    </r>
  </si>
  <si>
    <r>
      <rPr>
        <b/>
        <sz val="11"/>
        <rFont val="Times New Roman"/>
        <charset val="134"/>
      </rPr>
      <t xml:space="preserve">    </t>
    </r>
    <r>
      <rPr>
        <b/>
        <sz val="11"/>
        <rFont val="宋体"/>
        <charset val="134"/>
      </rPr>
      <t>临时救助</t>
    </r>
  </si>
  <si>
    <r>
      <rPr>
        <sz val="11"/>
        <rFont val="Times New Roman"/>
        <charset val="134"/>
      </rPr>
      <t xml:space="preserve">      </t>
    </r>
    <r>
      <rPr>
        <sz val="11"/>
        <rFont val="宋体"/>
        <charset val="134"/>
      </rPr>
      <t>临时救助支出</t>
    </r>
  </si>
  <si>
    <r>
      <rPr>
        <sz val="11"/>
        <rFont val="Times New Roman"/>
        <charset val="134"/>
      </rPr>
      <t xml:space="preserve">      </t>
    </r>
    <r>
      <rPr>
        <sz val="11"/>
        <rFont val="宋体"/>
        <charset val="134"/>
      </rPr>
      <t>流浪乞讨人员救助支出</t>
    </r>
  </si>
  <si>
    <r>
      <rPr>
        <b/>
        <sz val="11"/>
        <rFont val="Times New Roman"/>
        <charset val="134"/>
      </rPr>
      <t xml:space="preserve">    </t>
    </r>
    <r>
      <rPr>
        <b/>
        <sz val="11"/>
        <rFont val="宋体"/>
        <charset val="134"/>
      </rPr>
      <t>特困人员救助供养</t>
    </r>
  </si>
  <si>
    <r>
      <rPr>
        <sz val="11"/>
        <rFont val="Times New Roman"/>
        <charset val="134"/>
      </rPr>
      <t xml:space="preserve">      </t>
    </r>
    <r>
      <rPr>
        <sz val="11"/>
        <rFont val="宋体"/>
        <charset val="134"/>
      </rPr>
      <t>城市特困人员救助供养支出</t>
    </r>
  </si>
  <si>
    <r>
      <rPr>
        <sz val="11"/>
        <rFont val="Times New Roman"/>
        <charset val="134"/>
      </rPr>
      <t xml:space="preserve">      </t>
    </r>
    <r>
      <rPr>
        <sz val="11"/>
        <rFont val="宋体"/>
        <charset val="134"/>
      </rPr>
      <t>农村特困人员救助供养支出</t>
    </r>
  </si>
  <si>
    <r>
      <rPr>
        <b/>
        <sz val="11"/>
        <rFont val="Times New Roman"/>
        <charset val="134"/>
      </rPr>
      <t xml:space="preserve">    </t>
    </r>
    <r>
      <rPr>
        <b/>
        <sz val="11"/>
        <rFont val="宋体"/>
        <charset val="134"/>
      </rPr>
      <t>其他生活救助</t>
    </r>
  </si>
  <si>
    <r>
      <rPr>
        <sz val="11"/>
        <rFont val="Times New Roman"/>
        <charset val="134"/>
      </rPr>
      <t xml:space="preserve">      </t>
    </r>
    <r>
      <rPr>
        <sz val="11"/>
        <rFont val="宋体"/>
        <charset val="134"/>
      </rPr>
      <t>其他农村生活救助</t>
    </r>
  </si>
  <si>
    <r>
      <rPr>
        <b/>
        <sz val="11"/>
        <rFont val="Times New Roman"/>
        <charset val="134"/>
      </rPr>
      <t xml:space="preserve">    </t>
    </r>
    <r>
      <rPr>
        <b/>
        <sz val="11"/>
        <rFont val="宋体"/>
        <charset val="134"/>
      </rPr>
      <t>财政对基本养老保险基金的补助</t>
    </r>
  </si>
  <si>
    <r>
      <rPr>
        <sz val="11"/>
        <rFont val="Times New Roman"/>
        <charset val="134"/>
      </rPr>
      <t xml:space="preserve">      </t>
    </r>
    <r>
      <rPr>
        <sz val="11"/>
        <rFont val="宋体"/>
        <charset val="134"/>
      </rPr>
      <t>财政对企业职工基本养老保险基金的补助</t>
    </r>
  </si>
  <si>
    <r>
      <rPr>
        <sz val="11"/>
        <rFont val="Times New Roman"/>
        <charset val="134"/>
      </rPr>
      <t xml:space="preserve">      </t>
    </r>
    <r>
      <rPr>
        <sz val="11"/>
        <rFont val="宋体"/>
        <charset val="134"/>
      </rPr>
      <t>财政对城乡居民基本养老保险基金的补助</t>
    </r>
  </si>
  <si>
    <r>
      <rPr>
        <b/>
        <sz val="11"/>
        <rFont val="Times New Roman"/>
        <charset val="134"/>
      </rPr>
      <t xml:space="preserve">    </t>
    </r>
    <r>
      <rPr>
        <b/>
        <sz val="11"/>
        <rFont val="宋体"/>
        <charset val="134"/>
      </rPr>
      <t>财政对其他社会保险基金的补助</t>
    </r>
  </si>
  <si>
    <r>
      <rPr>
        <sz val="11"/>
        <rFont val="Times New Roman"/>
        <charset val="134"/>
      </rPr>
      <t xml:space="preserve">      </t>
    </r>
    <r>
      <rPr>
        <sz val="11"/>
        <rFont val="宋体"/>
        <charset val="134"/>
      </rPr>
      <t>财政对失业保险基金的补助</t>
    </r>
  </si>
  <si>
    <r>
      <rPr>
        <sz val="11"/>
        <rFont val="Times New Roman"/>
        <charset val="134"/>
      </rPr>
      <t xml:space="preserve">      </t>
    </r>
    <r>
      <rPr>
        <sz val="11"/>
        <rFont val="宋体"/>
        <charset val="134"/>
      </rPr>
      <t>财政对工伤保险基金的补助</t>
    </r>
  </si>
  <si>
    <r>
      <rPr>
        <sz val="11"/>
        <rFont val="Times New Roman"/>
        <charset val="134"/>
      </rPr>
      <t xml:space="preserve">      </t>
    </r>
    <r>
      <rPr>
        <sz val="11"/>
        <rFont val="宋体"/>
        <charset val="134"/>
      </rPr>
      <t>财政对生育保险基金的补助</t>
    </r>
  </si>
  <si>
    <r>
      <rPr>
        <b/>
        <sz val="11"/>
        <rFont val="Times New Roman"/>
        <charset val="134"/>
      </rPr>
      <t xml:space="preserve">    </t>
    </r>
    <r>
      <rPr>
        <b/>
        <sz val="11"/>
        <rFont val="宋体"/>
        <charset val="134"/>
      </rPr>
      <t>退役军人管理事务</t>
    </r>
  </si>
  <si>
    <r>
      <rPr>
        <sz val="11"/>
        <rFont val="Times New Roman"/>
        <charset val="134"/>
      </rPr>
      <t xml:space="preserve">      </t>
    </r>
    <r>
      <rPr>
        <sz val="11"/>
        <rFont val="宋体"/>
        <charset val="134"/>
      </rPr>
      <t>拥军优属</t>
    </r>
  </si>
  <si>
    <r>
      <rPr>
        <sz val="11"/>
        <rFont val="Times New Roman"/>
        <charset val="134"/>
      </rPr>
      <t xml:space="preserve">      </t>
    </r>
    <r>
      <rPr>
        <sz val="11"/>
        <rFont val="宋体"/>
        <charset val="134"/>
      </rPr>
      <t>其他退役军人事务管理支出</t>
    </r>
  </si>
  <si>
    <r>
      <rPr>
        <b/>
        <sz val="11"/>
        <rFont val="Times New Roman"/>
        <charset val="134"/>
      </rPr>
      <t xml:space="preserve">    </t>
    </r>
    <r>
      <rPr>
        <b/>
        <sz val="11"/>
        <rFont val="宋体"/>
        <charset val="134"/>
      </rPr>
      <t>其他社会保障和就业支出</t>
    </r>
  </si>
  <si>
    <r>
      <rPr>
        <sz val="11"/>
        <rFont val="Times New Roman"/>
        <charset val="134"/>
      </rPr>
      <t xml:space="preserve">      </t>
    </r>
    <r>
      <rPr>
        <sz val="11"/>
        <rFont val="宋体"/>
        <charset val="134"/>
      </rPr>
      <t>其他社会保障和就业支出</t>
    </r>
  </si>
  <si>
    <r>
      <rPr>
        <b/>
        <sz val="11"/>
        <rFont val="Times New Roman"/>
        <charset val="134"/>
      </rPr>
      <t xml:space="preserve">    </t>
    </r>
    <r>
      <rPr>
        <b/>
        <sz val="11"/>
        <rFont val="宋体"/>
        <charset val="134"/>
      </rPr>
      <t>财政代缴社会保险费支出</t>
    </r>
  </si>
  <si>
    <r>
      <rPr>
        <sz val="11"/>
        <rFont val="Times New Roman"/>
        <charset val="134"/>
      </rPr>
      <t xml:space="preserve">      </t>
    </r>
    <r>
      <rPr>
        <sz val="11"/>
        <rFont val="宋体"/>
        <charset val="134"/>
      </rPr>
      <t>财政代缴城乡居民基本养老保险费支出</t>
    </r>
  </si>
  <si>
    <t>八、卫生健康支出</t>
  </si>
  <si>
    <r>
      <rPr>
        <b/>
        <sz val="11"/>
        <rFont val="Times New Roman"/>
        <charset val="134"/>
      </rPr>
      <t xml:space="preserve">    </t>
    </r>
    <r>
      <rPr>
        <b/>
        <sz val="11"/>
        <rFont val="宋体"/>
        <charset val="134"/>
      </rPr>
      <t>卫生健康管理事务</t>
    </r>
  </si>
  <si>
    <r>
      <rPr>
        <sz val="11"/>
        <rFont val="Times New Roman"/>
        <charset val="134"/>
      </rPr>
      <t xml:space="preserve">      </t>
    </r>
    <r>
      <rPr>
        <sz val="11"/>
        <rFont val="宋体"/>
        <charset val="134"/>
      </rPr>
      <t>其他卫生健康管理服务支出</t>
    </r>
  </si>
  <si>
    <r>
      <rPr>
        <b/>
        <sz val="11"/>
        <rFont val="Times New Roman"/>
        <charset val="134"/>
      </rPr>
      <t xml:space="preserve">    </t>
    </r>
    <r>
      <rPr>
        <b/>
        <sz val="11"/>
        <rFont val="宋体"/>
        <charset val="134"/>
      </rPr>
      <t>公立医院</t>
    </r>
  </si>
  <si>
    <r>
      <rPr>
        <sz val="11"/>
        <rFont val="Times New Roman"/>
        <charset val="134"/>
      </rPr>
      <t xml:space="preserve">      </t>
    </r>
    <r>
      <rPr>
        <sz val="11"/>
        <rFont val="宋体"/>
        <charset val="134"/>
      </rPr>
      <t>综合医院</t>
    </r>
  </si>
  <si>
    <r>
      <rPr>
        <sz val="11"/>
        <rFont val="Times New Roman"/>
        <charset val="134"/>
      </rPr>
      <t xml:space="preserve">      </t>
    </r>
    <r>
      <rPr>
        <sz val="11"/>
        <rFont val="宋体"/>
        <charset val="134"/>
      </rPr>
      <t>其他公立医院支出</t>
    </r>
  </si>
  <si>
    <r>
      <rPr>
        <b/>
        <sz val="11"/>
        <rFont val="Times New Roman"/>
        <charset val="134"/>
      </rPr>
      <t xml:space="preserve">    </t>
    </r>
    <r>
      <rPr>
        <b/>
        <sz val="11"/>
        <rFont val="宋体"/>
        <charset val="134"/>
      </rPr>
      <t>基层医疗卫生机构</t>
    </r>
  </si>
  <si>
    <r>
      <rPr>
        <sz val="11"/>
        <rFont val="Times New Roman"/>
        <charset val="134"/>
      </rPr>
      <t xml:space="preserve">      </t>
    </r>
    <r>
      <rPr>
        <sz val="11"/>
        <rFont val="宋体"/>
        <charset val="134"/>
      </rPr>
      <t>乡镇卫生院</t>
    </r>
  </si>
  <si>
    <r>
      <rPr>
        <sz val="11"/>
        <rFont val="Times New Roman"/>
        <charset val="134"/>
      </rPr>
      <t xml:space="preserve">      </t>
    </r>
    <r>
      <rPr>
        <sz val="11"/>
        <rFont val="宋体"/>
        <charset val="134"/>
      </rPr>
      <t>其他基层医疗卫生机构支出</t>
    </r>
  </si>
  <si>
    <r>
      <rPr>
        <b/>
        <sz val="11"/>
        <rFont val="Times New Roman"/>
        <charset val="134"/>
      </rPr>
      <t xml:space="preserve">    </t>
    </r>
    <r>
      <rPr>
        <b/>
        <sz val="11"/>
        <rFont val="宋体"/>
        <charset val="134"/>
      </rPr>
      <t>公共卫生</t>
    </r>
  </si>
  <si>
    <r>
      <rPr>
        <sz val="11"/>
        <rFont val="Times New Roman"/>
        <charset val="134"/>
      </rPr>
      <t xml:space="preserve">      </t>
    </r>
    <r>
      <rPr>
        <sz val="11"/>
        <rFont val="宋体"/>
        <charset val="134"/>
      </rPr>
      <t>疾病预防控制机构</t>
    </r>
  </si>
  <si>
    <r>
      <rPr>
        <sz val="11"/>
        <rFont val="Times New Roman"/>
        <charset val="134"/>
      </rPr>
      <t xml:space="preserve">      </t>
    </r>
    <r>
      <rPr>
        <sz val="11"/>
        <rFont val="宋体"/>
        <charset val="134"/>
      </rPr>
      <t>卫生监督机构</t>
    </r>
  </si>
  <si>
    <r>
      <rPr>
        <sz val="11"/>
        <rFont val="Times New Roman"/>
        <charset val="134"/>
      </rPr>
      <t xml:space="preserve">      </t>
    </r>
    <r>
      <rPr>
        <sz val="11"/>
        <rFont val="宋体"/>
        <charset val="134"/>
      </rPr>
      <t>妇幼保健机构</t>
    </r>
  </si>
  <si>
    <r>
      <rPr>
        <sz val="11"/>
        <rFont val="Times New Roman"/>
        <charset val="134"/>
      </rPr>
      <t xml:space="preserve">      </t>
    </r>
    <r>
      <rPr>
        <sz val="11"/>
        <rFont val="宋体"/>
        <charset val="134"/>
      </rPr>
      <t>基本公共卫生服务</t>
    </r>
  </si>
  <si>
    <r>
      <rPr>
        <sz val="11"/>
        <rFont val="Times New Roman"/>
        <charset val="134"/>
      </rPr>
      <t xml:space="preserve">      </t>
    </r>
    <r>
      <rPr>
        <sz val="11"/>
        <rFont val="宋体"/>
        <charset val="134"/>
      </rPr>
      <t>重大公共卫生专项</t>
    </r>
  </si>
  <si>
    <r>
      <rPr>
        <sz val="11"/>
        <rFont val="Times New Roman"/>
        <charset val="134"/>
      </rPr>
      <t xml:space="preserve">      </t>
    </r>
    <r>
      <rPr>
        <sz val="11"/>
        <rFont val="宋体"/>
        <charset val="134"/>
      </rPr>
      <t>突发公共卫生事件应急处理</t>
    </r>
  </si>
  <si>
    <r>
      <rPr>
        <sz val="11"/>
        <rFont val="Times New Roman"/>
        <charset val="134"/>
      </rPr>
      <t xml:space="preserve">      </t>
    </r>
    <r>
      <rPr>
        <sz val="11"/>
        <rFont val="宋体"/>
        <charset val="134"/>
      </rPr>
      <t>其他公共卫生支出</t>
    </r>
  </si>
  <si>
    <r>
      <rPr>
        <b/>
        <sz val="11"/>
        <rFont val="Times New Roman"/>
        <charset val="134"/>
      </rPr>
      <t xml:space="preserve">    </t>
    </r>
    <r>
      <rPr>
        <b/>
        <sz val="11"/>
        <rFont val="宋体"/>
        <charset val="134"/>
      </rPr>
      <t>中医药</t>
    </r>
  </si>
  <si>
    <r>
      <rPr>
        <sz val="11"/>
        <rFont val="Times New Roman"/>
        <charset val="134"/>
      </rPr>
      <t xml:space="preserve">      </t>
    </r>
    <r>
      <rPr>
        <sz val="11"/>
        <rFont val="宋体"/>
        <charset val="134"/>
      </rPr>
      <t>中医（民族医）药专项</t>
    </r>
  </si>
  <si>
    <r>
      <rPr>
        <b/>
        <sz val="11"/>
        <rFont val="Times New Roman"/>
        <charset val="134"/>
      </rPr>
      <t xml:space="preserve">    </t>
    </r>
    <r>
      <rPr>
        <b/>
        <sz val="11"/>
        <rFont val="宋体"/>
        <charset val="134"/>
      </rPr>
      <t>计划生育事务</t>
    </r>
  </si>
  <si>
    <r>
      <rPr>
        <sz val="11"/>
        <rFont val="Times New Roman"/>
        <charset val="134"/>
      </rPr>
      <t xml:space="preserve">      </t>
    </r>
    <r>
      <rPr>
        <sz val="11"/>
        <rFont val="宋体"/>
        <charset val="134"/>
      </rPr>
      <t>计划生育机构</t>
    </r>
  </si>
  <si>
    <r>
      <rPr>
        <sz val="11"/>
        <rFont val="Times New Roman"/>
        <charset val="134"/>
      </rPr>
      <t xml:space="preserve">      </t>
    </r>
    <r>
      <rPr>
        <sz val="11"/>
        <rFont val="宋体"/>
        <charset val="134"/>
      </rPr>
      <t>计划生育服务</t>
    </r>
  </si>
  <si>
    <r>
      <rPr>
        <sz val="11"/>
        <rFont val="Times New Roman"/>
        <charset val="134"/>
      </rPr>
      <t xml:space="preserve">      </t>
    </r>
    <r>
      <rPr>
        <sz val="11"/>
        <rFont val="宋体"/>
        <charset val="134"/>
      </rPr>
      <t>其他计划生育事务支出</t>
    </r>
  </si>
  <si>
    <r>
      <rPr>
        <b/>
        <sz val="11"/>
        <rFont val="Times New Roman"/>
        <charset val="134"/>
      </rPr>
      <t xml:space="preserve">    </t>
    </r>
    <r>
      <rPr>
        <b/>
        <sz val="11"/>
        <rFont val="宋体"/>
        <charset val="134"/>
      </rPr>
      <t>行政事业单位医疗</t>
    </r>
  </si>
  <si>
    <r>
      <rPr>
        <sz val="11"/>
        <rFont val="Times New Roman"/>
        <charset val="134"/>
      </rPr>
      <t xml:space="preserve">      </t>
    </r>
    <r>
      <rPr>
        <sz val="11"/>
        <rFont val="宋体"/>
        <charset val="134"/>
      </rPr>
      <t>行政单位医疗</t>
    </r>
  </si>
  <si>
    <r>
      <rPr>
        <sz val="11"/>
        <rFont val="Times New Roman"/>
        <charset val="134"/>
      </rPr>
      <t xml:space="preserve">      </t>
    </r>
    <r>
      <rPr>
        <sz val="11"/>
        <rFont val="宋体"/>
        <charset val="134"/>
      </rPr>
      <t>事业单位医疗</t>
    </r>
  </si>
  <si>
    <r>
      <rPr>
        <sz val="11"/>
        <rFont val="Times New Roman"/>
        <charset val="134"/>
      </rPr>
      <t xml:space="preserve">      </t>
    </r>
    <r>
      <rPr>
        <sz val="11"/>
        <rFont val="宋体"/>
        <charset val="134"/>
      </rPr>
      <t>公务员医疗补助</t>
    </r>
  </si>
  <si>
    <r>
      <rPr>
        <b/>
        <sz val="11"/>
        <rFont val="Times New Roman"/>
        <charset val="134"/>
      </rPr>
      <t xml:space="preserve">    </t>
    </r>
    <r>
      <rPr>
        <b/>
        <sz val="11"/>
        <rFont val="宋体"/>
        <charset val="134"/>
      </rPr>
      <t>财政对基本医疗保险基金的补助</t>
    </r>
  </si>
  <si>
    <r>
      <rPr>
        <sz val="11"/>
        <rFont val="Times New Roman"/>
        <charset val="134"/>
      </rPr>
      <t xml:space="preserve">      </t>
    </r>
    <r>
      <rPr>
        <sz val="11"/>
        <rFont val="宋体"/>
        <charset val="134"/>
      </rPr>
      <t>财政对职工基本医疗保险基金的补助</t>
    </r>
  </si>
  <si>
    <r>
      <rPr>
        <sz val="11"/>
        <rFont val="Times New Roman"/>
        <charset val="134"/>
      </rPr>
      <t xml:space="preserve">      </t>
    </r>
    <r>
      <rPr>
        <sz val="11"/>
        <rFont val="宋体"/>
        <charset val="134"/>
      </rPr>
      <t>财政对城乡居民基本医疗保险基金的补助</t>
    </r>
  </si>
  <si>
    <r>
      <rPr>
        <sz val="11"/>
        <rFont val="Times New Roman"/>
        <charset val="134"/>
      </rPr>
      <t xml:space="preserve">      </t>
    </r>
    <r>
      <rPr>
        <sz val="11"/>
        <rFont val="宋体"/>
        <charset val="134"/>
      </rPr>
      <t>财政对其他基本医疗保险基金的补助</t>
    </r>
  </si>
  <si>
    <r>
      <rPr>
        <b/>
        <sz val="11"/>
        <rFont val="Times New Roman"/>
        <charset val="134"/>
      </rPr>
      <t xml:space="preserve">    </t>
    </r>
    <r>
      <rPr>
        <b/>
        <sz val="11"/>
        <rFont val="宋体"/>
        <charset val="134"/>
      </rPr>
      <t>医疗救助</t>
    </r>
  </si>
  <si>
    <r>
      <rPr>
        <sz val="11"/>
        <rFont val="Times New Roman"/>
        <charset val="134"/>
      </rPr>
      <t xml:space="preserve">      </t>
    </r>
    <r>
      <rPr>
        <sz val="11"/>
        <rFont val="宋体"/>
        <charset val="134"/>
      </rPr>
      <t>城乡医疗救助</t>
    </r>
  </si>
  <si>
    <r>
      <rPr>
        <sz val="11"/>
        <rFont val="Times New Roman"/>
        <charset val="134"/>
      </rPr>
      <t xml:space="preserve">      </t>
    </r>
    <r>
      <rPr>
        <sz val="11"/>
        <rFont val="宋体"/>
        <charset val="134"/>
      </rPr>
      <t>疾病应急救助</t>
    </r>
  </si>
  <si>
    <r>
      <rPr>
        <sz val="11"/>
        <rFont val="Times New Roman"/>
        <charset val="134"/>
      </rPr>
      <t xml:space="preserve">      </t>
    </r>
    <r>
      <rPr>
        <sz val="11"/>
        <rFont val="宋体"/>
        <charset val="134"/>
      </rPr>
      <t>其他医疗救助</t>
    </r>
  </si>
  <si>
    <r>
      <rPr>
        <b/>
        <sz val="11"/>
        <rFont val="Times New Roman"/>
        <charset val="134"/>
      </rPr>
      <t xml:space="preserve">    </t>
    </r>
    <r>
      <rPr>
        <b/>
        <sz val="11"/>
        <rFont val="宋体"/>
        <charset val="134"/>
      </rPr>
      <t>医疗保障管理事务</t>
    </r>
  </si>
  <si>
    <r>
      <rPr>
        <sz val="11"/>
        <rFont val="Times New Roman"/>
        <charset val="1"/>
      </rPr>
      <t xml:space="preserve">      </t>
    </r>
    <r>
      <rPr>
        <sz val="11"/>
        <rFont val="宋体"/>
        <charset val="1"/>
      </rPr>
      <t>行政运行</t>
    </r>
  </si>
  <si>
    <r>
      <rPr>
        <sz val="11"/>
        <rFont val="Times New Roman"/>
        <charset val="1"/>
      </rPr>
      <t xml:space="preserve">      </t>
    </r>
    <r>
      <rPr>
        <sz val="11"/>
        <rFont val="宋体"/>
        <charset val="1"/>
      </rPr>
      <t>一般行政管理事务</t>
    </r>
  </si>
  <si>
    <r>
      <rPr>
        <sz val="11"/>
        <rFont val="Times New Roman"/>
        <charset val="1"/>
      </rPr>
      <t xml:space="preserve">      </t>
    </r>
    <r>
      <rPr>
        <sz val="11"/>
        <rFont val="宋体"/>
        <charset val="1"/>
      </rPr>
      <t>医疗保障经办事务</t>
    </r>
  </si>
  <si>
    <r>
      <rPr>
        <b/>
        <sz val="11"/>
        <rFont val="Times New Roman"/>
        <charset val="134"/>
      </rPr>
      <t xml:space="preserve">    </t>
    </r>
    <r>
      <rPr>
        <b/>
        <sz val="11"/>
        <rFont val="宋体"/>
        <charset val="134"/>
      </rPr>
      <t>优抚对象医疗</t>
    </r>
  </si>
  <si>
    <r>
      <rPr>
        <sz val="11"/>
        <rFont val="Times New Roman"/>
        <charset val="134"/>
      </rPr>
      <t xml:space="preserve">      </t>
    </r>
    <r>
      <rPr>
        <sz val="11"/>
        <rFont val="宋体"/>
        <charset val="134"/>
      </rPr>
      <t>优抚对象医疗补助</t>
    </r>
  </si>
  <si>
    <r>
      <rPr>
        <sz val="11"/>
        <rFont val="Times New Roman"/>
        <charset val="134"/>
      </rPr>
      <t xml:space="preserve">      </t>
    </r>
    <r>
      <rPr>
        <sz val="11"/>
        <rFont val="宋体"/>
        <charset val="134"/>
      </rPr>
      <t>其他优抚对象医疗支出</t>
    </r>
  </si>
  <si>
    <r>
      <rPr>
        <b/>
        <sz val="11"/>
        <rFont val="Times New Roman"/>
        <charset val="134"/>
      </rPr>
      <t xml:space="preserve">    </t>
    </r>
    <r>
      <rPr>
        <b/>
        <sz val="11"/>
        <rFont val="宋体"/>
        <charset val="134"/>
      </rPr>
      <t>老龄卫生健康事务</t>
    </r>
  </si>
  <si>
    <r>
      <rPr>
        <sz val="11"/>
        <rFont val="Times New Roman"/>
        <charset val="134"/>
      </rPr>
      <t xml:space="preserve">      </t>
    </r>
    <r>
      <rPr>
        <sz val="11"/>
        <rFont val="宋体"/>
        <charset val="134"/>
      </rPr>
      <t>老龄卫生健康事务</t>
    </r>
  </si>
  <si>
    <r>
      <rPr>
        <b/>
        <sz val="11"/>
        <rFont val="Times New Roman"/>
        <charset val="134"/>
      </rPr>
      <t xml:space="preserve">    </t>
    </r>
    <r>
      <rPr>
        <b/>
        <sz val="11"/>
        <rFont val="宋体"/>
        <charset val="134"/>
      </rPr>
      <t>其他卫生健康支出</t>
    </r>
  </si>
  <si>
    <r>
      <rPr>
        <sz val="11"/>
        <rFont val="Times New Roman"/>
        <charset val="134"/>
      </rPr>
      <t xml:space="preserve">      </t>
    </r>
    <r>
      <rPr>
        <sz val="11"/>
        <rFont val="宋体"/>
        <charset val="134"/>
      </rPr>
      <t>其他卫生健康支出</t>
    </r>
  </si>
  <si>
    <t>九、节能环保支出</t>
  </si>
  <si>
    <r>
      <rPr>
        <b/>
        <sz val="11"/>
        <rFont val="Times New Roman"/>
        <charset val="134"/>
      </rPr>
      <t xml:space="preserve">    </t>
    </r>
    <r>
      <rPr>
        <b/>
        <sz val="11"/>
        <rFont val="宋体"/>
        <charset val="134"/>
      </rPr>
      <t>环境保护管理事务</t>
    </r>
  </si>
  <si>
    <r>
      <rPr>
        <b/>
        <sz val="11"/>
        <rFont val="Times New Roman"/>
        <charset val="134"/>
      </rPr>
      <t xml:space="preserve">    </t>
    </r>
    <r>
      <rPr>
        <b/>
        <sz val="11"/>
        <rFont val="宋体"/>
        <charset val="134"/>
      </rPr>
      <t>环境监测与监察</t>
    </r>
  </si>
  <si>
    <r>
      <rPr>
        <sz val="11"/>
        <rFont val="Times New Roman"/>
        <charset val="134"/>
      </rPr>
      <t xml:space="preserve">      </t>
    </r>
    <r>
      <rPr>
        <sz val="11"/>
        <rFont val="宋体"/>
        <charset val="134"/>
      </rPr>
      <t>建设项目环评审查与监督</t>
    </r>
  </si>
  <si>
    <r>
      <rPr>
        <b/>
        <sz val="11"/>
        <rFont val="Times New Roman"/>
        <charset val="134"/>
      </rPr>
      <t xml:space="preserve">    </t>
    </r>
    <r>
      <rPr>
        <b/>
        <sz val="11"/>
        <rFont val="宋体"/>
        <charset val="134"/>
      </rPr>
      <t>污染防治</t>
    </r>
  </si>
  <si>
    <r>
      <rPr>
        <sz val="11"/>
        <rFont val="Times New Roman"/>
        <charset val="134"/>
      </rPr>
      <t xml:space="preserve">      </t>
    </r>
    <r>
      <rPr>
        <sz val="11"/>
        <rFont val="宋体"/>
        <charset val="134"/>
      </rPr>
      <t>水体</t>
    </r>
  </si>
  <si>
    <r>
      <rPr>
        <b/>
        <sz val="11"/>
        <rFont val="Times New Roman"/>
        <charset val="134"/>
      </rPr>
      <t xml:space="preserve">    </t>
    </r>
    <r>
      <rPr>
        <b/>
        <sz val="11"/>
        <rFont val="宋体"/>
        <charset val="134"/>
      </rPr>
      <t>自然生态保护</t>
    </r>
  </si>
  <si>
    <r>
      <rPr>
        <sz val="11"/>
        <rFont val="Times New Roman"/>
        <charset val="134"/>
      </rPr>
      <t xml:space="preserve">      </t>
    </r>
    <r>
      <rPr>
        <sz val="11"/>
        <rFont val="宋体"/>
        <charset val="134"/>
      </rPr>
      <t>生态保护</t>
    </r>
  </si>
  <si>
    <r>
      <rPr>
        <sz val="11"/>
        <rFont val="Times New Roman"/>
        <charset val="134"/>
      </rPr>
      <t xml:space="preserve">      </t>
    </r>
    <r>
      <rPr>
        <sz val="11"/>
        <rFont val="宋体"/>
        <charset val="134"/>
      </rPr>
      <t>生物及物种资源保护</t>
    </r>
  </si>
  <si>
    <r>
      <rPr>
        <sz val="11"/>
        <rFont val="Times New Roman"/>
        <charset val="134"/>
      </rPr>
      <t xml:space="preserve">      </t>
    </r>
    <r>
      <rPr>
        <sz val="11"/>
        <rFont val="宋体"/>
        <charset val="134"/>
      </rPr>
      <t>其他自然生态保护支出</t>
    </r>
  </si>
  <si>
    <r>
      <rPr>
        <b/>
        <sz val="11"/>
        <rFont val="Times New Roman"/>
        <charset val="134"/>
      </rPr>
      <t xml:space="preserve">    </t>
    </r>
    <r>
      <rPr>
        <b/>
        <sz val="11"/>
        <rFont val="宋体"/>
        <charset val="134"/>
      </rPr>
      <t>天然林保护</t>
    </r>
  </si>
  <si>
    <r>
      <rPr>
        <sz val="11"/>
        <rFont val="Times New Roman"/>
        <charset val="134"/>
      </rPr>
      <t xml:space="preserve">      </t>
    </r>
    <r>
      <rPr>
        <sz val="11"/>
        <rFont val="宋体"/>
        <charset val="134"/>
      </rPr>
      <t>森林管护</t>
    </r>
  </si>
  <si>
    <r>
      <rPr>
        <sz val="11"/>
        <rFont val="Times New Roman"/>
        <charset val="134"/>
      </rPr>
      <t xml:space="preserve">      </t>
    </r>
    <r>
      <rPr>
        <sz val="11"/>
        <rFont val="宋体"/>
        <charset val="134"/>
      </rPr>
      <t>天然林保护工程建设</t>
    </r>
  </si>
  <si>
    <r>
      <rPr>
        <b/>
        <sz val="11"/>
        <rFont val="Times New Roman"/>
        <charset val="134"/>
      </rPr>
      <t xml:space="preserve">    </t>
    </r>
    <r>
      <rPr>
        <b/>
        <sz val="11"/>
        <rFont val="宋体"/>
        <charset val="134"/>
      </rPr>
      <t>退耕还林</t>
    </r>
  </si>
  <si>
    <r>
      <rPr>
        <sz val="11"/>
        <rFont val="Times New Roman"/>
        <charset val="134"/>
      </rPr>
      <t xml:space="preserve">      </t>
    </r>
    <r>
      <rPr>
        <sz val="11"/>
        <rFont val="宋体"/>
        <charset val="134"/>
      </rPr>
      <t>退耕现金</t>
    </r>
  </si>
  <si>
    <r>
      <rPr>
        <sz val="11"/>
        <rFont val="Times New Roman"/>
        <charset val="134"/>
      </rPr>
      <t xml:space="preserve">      </t>
    </r>
    <r>
      <rPr>
        <sz val="11"/>
        <rFont val="宋体"/>
        <charset val="134"/>
      </rPr>
      <t>其他退耕还林支出</t>
    </r>
  </si>
  <si>
    <r>
      <rPr>
        <b/>
        <sz val="11"/>
        <rFont val="Times New Roman"/>
        <charset val="134"/>
      </rPr>
      <t xml:space="preserve">    </t>
    </r>
    <r>
      <rPr>
        <b/>
        <sz val="11"/>
        <rFont val="宋体"/>
        <charset val="134"/>
      </rPr>
      <t>能源节约利用</t>
    </r>
  </si>
  <si>
    <r>
      <rPr>
        <sz val="11"/>
        <rFont val="Times New Roman"/>
        <charset val="134"/>
      </rPr>
      <t xml:space="preserve">      </t>
    </r>
    <r>
      <rPr>
        <sz val="11"/>
        <rFont val="宋体"/>
        <charset val="134"/>
      </rPr>
      <t>能源节约利用</t>
    </r>
  </si>
  <si>
    <r>
      <rPr>
        <b/>
        <sz val="11"/>
        <rFont val="Times New Roman"/>
        <charset val="134"/>
      </rPr>
      <t xml:space="preserve">    </t>
    </r>
    <r>
      <rPr>
        <b/>
        <sz val="11"/>
        <rFont val="宋体"/>
        <charset val="134"/>
      </rPr>
      <t>污染减排</t>
    </r>
  </si>
  <si>
    <r>
      <rPr>
        <sz val="11"/>
        <rFont val="Times New Roman"/>
        <charset val="134"/>
      </rPr>
      <t xml:space="preserve">      </t>
    </r>
    <r>
      <rPr>
        <sz val="11"/>
        <rFont val="宋体"/>
        <charset val="134"/>
      </rPr>
      <t>其他污染减排支出</t>
    </r>
  </si>
  <si>
    <r>
      <rPr>
        <b/>
        <sz val="11"/>
        <rFont val="Times New Roman"/>
        <charset val="134"/>
      </rPr>
      <t xml:space="preserve">    </t>
    </r>
    <r>
      <rPr>
        <b/>
        <sz val="11"/>
        <rFont val="宋体"/>
        <charset val="134"/>
      </rPr>
      <t>其他节能环保支出</t>
    </r>
  </si>
  <si>
    <r>
      <rPr>
        <sz val="11"/>
        <rFont val="Times New Roman"/>
        <charset val="134"/>
      </rPr>
      <t xml:space="preserve">      </t>
    </r>
    <r>
      <rPr>
        <sz val="11"/>
        <rFont val="宋体"/>
        <charset val="134"/>
      </rPr>
      <t>其他节能环保支出</t>
    </r>
  </si>
  <si>
    <t>十、城乡社区支出</t>
  </si>
  <si>
    <r>
      <rPr>
        <b/>
        <sz val="11"/>
        <rFont val="Times New Roman"/>
        <charset val="134"/>
      </rPr>
      <t xml:space="preserve">    </t>
    </r>
    <r>
      <rPr>
        <b/>
        <sz val="11"/>
        <rFont val="宋体"/>
        <charset val="134"/>
      </rPr>
      <t>城乡社区管理事务</t>
    </r>
  </si>
  <si>
    <r>
      <rPr>
        <sz val="11"/>
        <rFont val="Times New Roman"/>
        <charset val="134"/>
      </rPr>
      <t xml:space="preserve">      </t>
    </r>
    <r>
      <rPr>
        <sz val="11"/>
        <rFont val="宋体"/>
        <charset val="134"/>
      </rPr>
      <t>城管执法</t>
    </r>
  </si>
  <si>
    <r>
      <rPr>
        <b/>
        <sz val="11"/>
        <rFont val="Times New Roman"/>
        <charset val="134"/>
      </rPr>
      <t xml:space="preserve">    </t>
    </r>
    <r>
      <rPr>
        <b/>
        <sz val="11"/>
        <rFont val="宋体"/>
        <charset val="134"/>
      </rPr>
      <t>城乡社区规划与管理</t>
    </r>
  </si>
  <si>
    <r>
      <rPr>
        <sz val="11"/>
        <rFont val="Times New Roman"/>
        <charset val="134"/>
      </rPr>
      <t xml:space="preserve">      </t>
    </r>
    <r>
      <rPr>
        <sz val="11"/>
        <rFont val="宋体"/>
        <charset val="134"/>
      </rPr>
      <t>城乡社区规划与管理</t>
    </r>
  </si>
  <si>
    <r>
      <rPr>
        <b/>
        <sz val="11"/>
        <rFont val="Times New Roman"/>
        <charset val="134"/>
      </rPr>
      <t xml:space="preserve">    </t>
    </r>
    <r>
      <rPr>
        <b/>
        <sz val="11"/>
        <rFont val="宋体"/>
        <charset val="134"/>
      </rPr>
      <t>城乡社区公共设施</t>
    </r>
  </si>
  <si>
    <r>
      <rPr>
        <sz val="11"/>
        <rFont val="Times New Roman"/>
        <charset val="134"/>
      </rPr>
      <t xml:space="preserve">      </t>
    </r>
    <r>
      <rPr>
        <sz val="11"/>
        <rFont val="宋体"/>
        <charset val="134"/>
      </rPr>
      <t>小城镇基础设施建设</t>
    </r>
  </si>
  <si>
    <r>
      <rPr>
        <sz val="11"/>
        <rFont val="Times New Roman"/>
        <charset val="134"/>
      </rPr>
      <t xml:space="preserve">      </t>
    </r>
    <r>
      <rPr>
        <sz val="11"/>
        <rFont val="宋体"/>
        <charset val="134"/>
      </rPr>
      <t>其他城乡社区公共设施支出</t>
    </r>
  </si>
  <si>
    <r>
      <rPr>
        <b/>
        <sz val="11"/>
        <rFont val="Times New Roman"/>
        <charset val="134"/>
      </rPr>
      <t xml:space="preserve">    </t>
    </r>
    <r>
      <rPr>
        <b/>
        <sz val="11"/>
        <rFont val="宋体"/>
        <charset val="134"/>
      </rPr>
      <t>城乡社区环境卫生</t>
    </r>
  </si>
  <si>
    <r>
      <rPr>
        <sz val="11"/>
        <rFont val="Times New Roman"/>
        <charset val="134"/>
      </rPr>
      <t xml:space="preserve">      </t>
    </r>
    <r>
      <rPr>
        <sz val="11"/>
        <rFont val="宋体"/>
        <charset val="134"/>
      </rPr>
      <t>城乡社区环境卫生</t>
    </r>
  </si>
  <si>
    <r>
      <rPr>
        <b/>
        <sz val="11"/>
        <rFont val="Times New Roman"/>
        <charset val="134"/>
      </rPr>
      <t xml:space="preserve">    </t>
    </r>
    <r>
      <rPr>
        <b/>
        <sz val="11"/>
        <rFont val="宋体"/>
        <charset val="134"/>
      </rPr>
      <t>其他城乡社区支出</t>
    </r>
  </si>
  <si>
    <r>
      <rPr>
        <sz val="11"/>
        <rFont val="Times New Roman"/>
        <charset val="134"/>
      </rPr>
      <t xml:space="preserve">      </t>
    </r>
    <r>
      <rPr>
        <sz val="11"/>
        <rFont val="宋体"/>
        <charset val="134"/>
      </rPr>
      <t>其他城乡社区支出</t>
    </r>
  </si>
  <si>
    <t>十一、农林水支出</t>
  </si>
  <si>
    <r>
      <rPr>
        <b/>
        <sz val="11"/>
        <rFont val="Times New Roman"/>
        <charset val="134"/>
      </rPr>
      <t xml:space="preserve">    </t>
    </r>
    <r>
      <rPr>
        <b/>
        <sz val="11"/>
        <rFont val="宋体"/>
        <charset val="134"/>
      </rPr>
      <t>农业</t>
    </r>
  </si>
  <si>
    <r>
      <rPr>
        <sz val="11"/>
        <rFont val="Times New Roman"/>
        <charset val="134"/>
      </rPr>
      <t xml:space="preserve">      </t>
    </r>
    <r>
      <rPr>
        <sz val="11"/>
        <rFont val="宋体"/>
        <charset val="134"/>
      </rPr>
      <t>科技转化与推广服务</t>
    </r>
  </si>
  <si>
    <r>
      <rPr>
        <sz val="11"/>
        <rFont val="Times New Roman"/>
        <charset val="134"/>
      </rPr>
      <t xml:space="preserve">      </t>
    </r>
    <r>
      <rPr>
        <sz val="11"/>
        <rFont val="宋体"/>
        <charset val="134"/>
      </rPr>
      <t>农产品质量安全</t>
    </r>
  </si>
  <si>
    <r>
      <rPr>
        <sz val="11"/>
        <rFont val="Times New Roman"/>
        <charset val="134"/>
      </rPr>
      <t xml:space="preserve">      </t>
    </r>
    <r>
      <rPr>
        <sz val="11"/>
        <rFont val="宋体"/>
        <charset val="134"/>
      </rPr>
      <t>病虫害控制</t>
    </r>
  </si>
  <si>
    <r>
      <rPr>
        <sz val="11"/>
        <rFont val="Times New Roman"/>
        <charset val="134"/>
      </rPr>
      <t xml:space="preserve">      </t>
    </r>
    <r>
      <rPr>
        <sz val="11"/>
        <rFont val="宋体"/>
        <charset val="134"/>
      </rPr>
      <t>农业生产发展</t>
    </r>
  </si>
  <si>
    <r>
      <rPr>
        <sz val="11"/>
        <rFont val="Times New Roman"/>
        <charset val="134"/>
      </rPr>
      <t xml:space="preserve">      </t>
    </r>
    <r>
      <rPr>
        <sz val="11"/>
        <rFont val="宋体"/>
        <charset val="134"/>
      </rPr>
      <t>行业业务管理</t>
    </r>
  </si>
  <si>
    <r>
      <rPr>
        <sz val="11"/>
        <rFont val="Times New Roman"/>
        <charset val="134"/>
      </rPr>
      <t xml:space="preserve">      </t>
    </r>
    <r>
      <rPr>
        <sz val="11"/>
        <rFont val="宋体"/>
        <charset val="134"/>
      </rPr>
      <t>防灾救灾</t>
    </r>
  </si>
  <si>
    <r>
      <rPr>
        <sz val="11"/>
        <rFont val="Times New Roman"/>
        <charset val="134"/>
      </rPr>
      <t xml:space="preserve">      </t>
    </r>
    <r>
      <rPr>
        <sz val="11"/>
        <rFont val="宋体"/>
        <charset val="134"/>
      </rPr>
      <t>农产品加工与促销</t>
    </r>
  </si>
  <si>
    <r>
      <rPr>
        <sz val="11"/>
        <rFont val="Times New Roman"/>
        <charset val="134"/>
      </rPr>
      <t xml:space="preserve">      </t>
    </r>
    <r>
      <rPr>
        <sz val="11"/>
        <rFont val="宋体"/>
        <charset val="134"/>
      </rPr>
      <t>农村社会事业</t>
    </r>
  </si>
  <si>
    <r>
      <rPr>
        <sz val="11"/>
        <rFont val="Times New Roman"/>
        <charset val="134"/>
      </rPr>
      <t xml:space="preserve">      </t>
    </r>
    <r>
      <rPr>
        <sz val="11"/>
        <rFont val="宋体"/>
        <charset val="134"/>
      </rPr>
      <t>农业资源保护修复与利用</t>
    </r>
  </si>
  <si>
    <r>
      <rPr>
        <sz val="11"/>
        <rFont val="Times New Roman"/>
        <charset val="134"/>
      </rPr>
      <t xml:space="preserve">      </t>
    </r>
    <r>
      <rPr>
        <sz val="11"/>
        <rFont val="宋体"/>
        <charset val="134"/>
      </rPr>
      <t>农村道路建设</t>
    </r>
  </si>
  <si>
    <r>
      <rPr>
        <sz val="11"/>
        <rFont val="Times New Roman"/>
        <charset val="134"/>
      </rPr>
      <t xml:space="preserve">      </t>
    </r>
    <r>
      <rPr>
        <sz val="11"/>
        <rFont val="宋体"/>
        <charset val="134"/>
      </rPr>
      <t>对高校毕业生到基层任职补助</t>
    </r>
  </si>
  <si>
    <r>
      <rPr>
        <sz val="11"/>
        <rFont val="Times New Roman"/>
        <charset val="134"/>
      </rPr>
      <t xml:space="preserve">      </t>
    </r>
    <r>
      <rPr>
        <sz val="11"/>
        <rFont val="宋体"/>
        <charset val="134"/>
      </rPr>
      <t>农田建设</t>
    </r>
  </si>
  <si>
    <r>
      <rPr>
        <sz val="11"/>
        <rFont val="Times New Roman"/>
        <charset val="134"/>
      </rPr>
      <t xml:space="preserve">      </t>
    </r>
    <r>
      <rPr>
        <sz val="11"/>
        <rFont val="宋体"/>
        <charset val="134"/>
      </rPr>
      <t>其他农业农村支出</t>
    </r>
  </si>
  <si>
    <r>
      <rPr>
        <b/>
        <sz val="11"/>
        <rFont val="Times New Roman"/>
        <charset val="134"/>
      </rPr>
      <t xml:space="preserve">    </t>
    </r>
    <r>
      <rPr>
        <b/>
        <sz val="11"/>
        <rFont val="宋体"/>
        <charset val="134"/>
      </rPr>
      <t>林业和草原</t>
    </r>
  </si>
  <si>
    <r>
      <rPr>
        <sz val="11"/>
        <rFont val="Times New Roman"/>
        <charset val="134"/>
      </rPr>
      <t xml:space="preserve">      </t>
    </r>
    <r>
      <rPr>
        <sz val="11"/>
        <rFont val="宋体"/>
        <charset val="134"/>
      </rPr>
      <t>事业机构</t>
    </r>
  </si>
  <si>
    <r>
      <rPr>
        <sz val="11"/>
        <rFont val="Times New Roman"/>
        <charset val="134"/>
      </rPr>
      <t xml:space="preserve">      </t>
    </r>
    <r>
      <rPr>
        <sz val="11"/>
        <rFont val="宋体"/>
        <charset val="134"/>
      </rPr>
      <t>森林资源培育</t>
    </r>
  </si>
  <si>
    <r>
      <rPr>
        <sz val="11"/>
        <rFont val="Times New Roman"/>
        <charset val="134"/>
      </rPr>
      <t xml:space="preserve">      </t>
    </r>
    <r>
      <rPr>
        <sz val="11"/>
        <rFont val="宋体"/>
        <charset val="134"/>
      </rPr>
      <t>森林资源管理</t>
    </r>
  </si>
  <si>
    <r>
      <rPr>
        <sz val="11"/>
        <rFont val="Times New Roman"/>
        <charset val="134"/>
      </rPr>
      <t xml:space="preserve">      </t>
    </r>
    <r>
      <rPr>
        <sz val="11"/>
        <rFont val="宋体"/>
        <charset val="134"/>
      </rPr>
      <t>森林生态效益补偿</t>
    </r>
  </si>
  <si>
    <r>
      <rPr>
        <sz val="11"/>
        <rFont val="Times New Roman"/>
        <charset val="134"/>
      </rPr>
      <t xml:space="preserve">      </t>
    </r>
    <r>
      <rPr>
        <sz val="11"/>
        <rFont val="宋体"/>
        <charset val="134"/>
      </rPr>
      <t>自然保护区等管理</t>
    </r>
  </si>
  <si>
    <r>
      <rPr>
        <sz val="11"/>
        <rFont val="Times New Roman"/>
        <charset val="134"/>
      </rPr>
      <t xml:space="preserve">      </t>
    </r>
    <r>
      <rPr>
        <sz val="11"/>
        <rFont val="宋体"/>
        <charset val="134"/>
      </rPr>
      <t>动植物保护</t>
    </r>
  </si>
  <si>
    <r>
      <rPr>
        <sz val="11"/>
        <rFont val="Times New Roman"/>
        <charset val="134"/>
      </rPr>
      <t xml:space="preserve">      </t>
    </r>
    <r>
      <rPr>
        <sz val="11"/>
        <rFont val="宋体"/>
        <charset val="134"/>
      </rPr>
      <t>林业草原防灾减灾</t>
    </r>
  </si>
  <si>
    <r>
      <rPr>
        <sz val="11"/>
        <rFont val="Times New Roman"/>
        <charset val="134"/>
      </rPr>
      <t xml:space="preserve">      </t>
    </r>
    <r>
      <rPr>
        <sz val="11"/>
        <rFont val="宋体"/>
        <charset val="134"/>
      </rPr>
      <t>执法与监督</t>
    </r>
  </si>
  <si>
    <r>
      <rPr>
        <sz val="11"/>
        <rFont val="Times New Roman"/>
        <charset val="134"/>
      </rPr>
      <t xml:space="preserve">      </t>
    </r>
    <r>
      <rPr>
        <sz val="11"/>
        <rFont val="宋体"/>
        <charset val="134"/>
      </rPr>
      <t>草原管理</t>
    </r>
  </si>
  <si>
    <r>
      <rPr>
        <sz val="11"/>
        <rFont val="Times New Roman"/>
        <charset val="134"/>
      </rPr>
      <t xml:space="preserve">      </t>
    </r>
    <r>
      <rPr>
        <sz val="11"/>
        <rFont val="宋体"/>
        <charset val="134"/>
      </rPr>
      <t>贷款贴息</t>
    </r>
  </si>
  <si>
    <r>
      <rPr>
        <sz val="11"/>
        <rFont val="Times New Roman"/>
        <charset val="134"/>
      </rPr>
      <t xml:space="preserve">      </t>
    </r>
    <r>
      <rPr>
        <sz val="11"/>
        <rFont val="宋体"/>
        <charset val="134"/>
      </rPr>
      <t>其他林业和草原支出</t>
    </r>
  </si>
  <si>
    <r>
      <rPr>
        <b/>
        <sz val="11"/>
        <rFont val="Times New Roman"/>
        <charset val="134"/>
      </rPr>
      <t xml:space="preserve">    </t>
    </r>
    <r>
      <rPr>
        <b/>
        <sz val="11"/>
        <rFont val="宋体"/>
        <charset val="134"/>
      </rPr>
      <t>水利</t>
    </r>
  </si>
  <si>
    <r>
      <rPr>
        <sz val="11"/>
        <rFont val="Times New Roman"/>
        <charset val="134"/>
      </rPr>
      <t xml:space="preserve">      </t>
    </r>
    <r>
      <rPr>
        <sz val="11"/>
        <rFont val="宋体"/>
        <charset val="134"/>
      </rPr>
      <t>水利行业业务管理</t>
    </r>
  </si>
  <si>
    <r>
      <rPr>
        <sz val="11"/>
        <rFont val="Times New Roman"/>
        <charset val="134"/>
      </rPr>
      <t xml:space="preserve">      </t>
    </r>
    <r>
      <rPr>
        <sz val="11"/>
        <rFont val="宋体"/>
        <charset val="134"/>
      </rPr>
      <t>水利工程建设</t>
    </r>
  </si>
  <si>
    <r>
      <rPr>
        <sz val="11"/>
        <rFont val="Times New Roman"/>
        <charset val="134"/>
      </rPr>
      <t xml:space="preserve">      </t>
    </r>
    <r>
      <rPr>
        <sz val="11"/>
        <rFont val="宋体"/>
        <charset val="134"/>
      </rPr>
      <t>水利工程运行与维护</t>
    </r>
  </si>
  <si>
    <r>
      <rPr>
        <sz val="11"/>
        <rFont val="Times New Roman"/>
        <charset val="134"/>
      </rPr>
      <t xml:space="preserve">      </t>
    </r>
    <r>
      <rPr>
        <sz val="11"/>
        <rFont val="宋体"/>
        <charset val="134"/>
      </rPr>
      <t>水资源节约管理与保护</t>
    </r>
  </si>
  <si>
    <r>
      <rPr>
        <sz val="11"/>
        <rFont val="Times New Roman"/>
        <charset val="134"/>
      </rPr>
      <t xml:space="preserve">      </t>
    </r>
    <r>
      <rPr>
        <sz val="11"/>
        <rFont val="宋体"/>
        <charset val="134"/>
      </rPr>
      <t>水土保持</t>
    </r>
  </si>
  <si>
    <r>
      <rPr>
        <sz val="11"/>
        <rFont val="Times New Roman"/>
        <charset val="134"/>
      </rPr>
      <t xml:space="preserve">      </t>
    </r>
    <r>
      <rPr>
        <sz val="11"/>
        <rFont val="宋体"/>
        <charset val="134"/>
      </rPr>
      <t>防汛</t>
    </r>
  </si>
  <si>
    <r>
      <rPr>
        <sz val="11"/>
        <rFont val="Times New Roman"/>
        <charset val="134"/>
      </rPr>
      <t xml:space="preserve">      </t>
    </r>
    <r>
      <rPr>
        <sz val="11"/>
        <rFont val="宋体"/>
        <charset val="134"/>
      </rPr>
      <t>抗旱</t>
    </r>
  </si>
  <si>
    <r>
      <rPr>
        <sz val="11"/>
        <rFont val="Times New Roman"/>
        <charset val="134"/>
      </rPr>
      <t xml:space="preserve">      </t>
    </r>
    <r>
      <rPr>
        <sz val="11"/>
        <rFont val="宋体"/>
        <charset val="134"/>
      </rPr>
      <t>江河湖库水系综合整治</t>
    </r>
  </si>
  <si>
    <r>
      <rPr>
        <sz val="11"/>
        <rFont val="Times New Roman"/>
        <charset val="134"/>
      </rPr>
      <t xml:space="preserve">      </t>
    </r>
    <r>
      <rPr>
        <sz val="11"/>
        <rFont val="宋体"/>
        <charset val="134"/>
      </rPr>
      <t>大中型水库移民后期扶持专项支出</t>
    </r>
  </si>
  <si>
    <r>
      <rPr>
        <sz val="11"/>
        <rFont val="Times New Roman"/>
        <charset val="134"/>
      </rPr>
      <t xml:space="preserve">      </t>
    </r>
    <r>
      <rPr>
        <sz val="11"/>
        <rFont val="宋体"/>
        <charset val="134"/>
      </rPr>
      <t>农村人畜饮水</t>
    </r>
  </si>
  <si>
    <r>
      <rPr>
        <b/>
        <sz val="11"/>
        <rFont val="Times New Roman"/>
        <charset val="134"/>
      </rPr>
      <t xml:space="preserve">    </t>
    </r>
    <r>
      <rPr>
        <b/>
        <sz val="11"/>
        <rFont val="宋体"/>
        <charset val="134"/>
      </rPr>
      <t>扶贫</t>
    </r>
  </si>
  <si>
    <r>
      <rPr>
        <sz val="11"/>
        <rFont val="Times New Roman"/>
        <charset val="134"/>
      </rPr>
      <t xml:space="preserve">      </t>
    </r>
    <r>
      <rPr>
        <sz val="11"/>
        <rFont val="宋体"/>
        <charset val="134"/>
      </rPr>
      <t>农村基础设施建设</t>
    </r>
  </si>
  <si>
    <r>
      <rPr>
        <sz val="11"/>
        <rFont val="Times New Roman"/>
        <charset val="134"/>
      </rPr>
      <t xml:space="preserve">      </t>
    </r>
    <r>
      <rPr>
        <sz val="11"/>
        <rFont val="宋体"/>
        <charset val="134"/>
      </rPr>
      <t>生产发展</t>
    </r>
  </si>
  <si>
    <r>
      <rPr>
        <sz val="11"/>
        <rFont val="Times New Roman"/>
        <charset val="134"/>
      </rPr>
      <t xml:space="preserve">      </t>
    </r>
    <r>
      <rPr>
        <sz val="11"/>
        <rFont val="宋体"/>
        <charset val="134"/>
      </rPr>
      <t>扶贫贷款奖补和贴息</t>
    </r>
  </si>
  <si>
    <r>
      <rPr>
        <sz val="11"/>
        <rFont val="Times New Roman"/>
        <charset val="134"/>
      </rPr>
      <t xml:space="preserve">      </t>
    </r>
    <r>
      <rPr>
        <sz val="11"/>
        <rFont val="宋体"/>
        <charset val="134"/>
      </rPr>
      <t>其他扶贫支出</t>
    </r>
  </si>
  <si>
    <r>
      <rPr>
        <b/>
        <sz val="11"/>
        <rFont val="Times New Roman"/>
        <charset val="134"/>
      </rPr>
      <t xml:space="preserve">    </t>
    </r>
    <r>
      <rPr>
        <b/>
        <sz val="11"/>
        <rFont val="宋体"/>
        <charset val="134"/>
      </rPr>
      <t>农业综合开发</t>
    </r>
  </si>
  <si>
    <r>
      <rPr>
        <sz val="11"/>
        <rFont val="Times New Roman"/>
        <charset val="134"/>
      </rPr>
      <t xml:space="preserve">      </t>
    </r>
    <r>
      <rPr>
        <sz val="11"/>
        <rFont val="宋体"/>
        <charset val="134"/>
      </rPr>
      <t>土地治理</t>
    </r>
  </si>
  <si>
    <r>
      <rPr>
        <sz val="11"/>
        <rFont val="Times New Roman"/>
        <charset val="134"/>
      </rPr>
      <t xml:space="preserve">      </t>
    </r>
    <r>
      <rPr>
        <sz val="11"/>
        <rFont val="宋体"/>
        <charset val="134"/>
      </rPr>
      <t>其他农业综合开发支出</t>
    </r>
  </si>
  <si>
    <r>
      <rPr>
        <b/>
        <sz val="11"/>
        <rFont val="Times New Roman"/>
        <charset val="134"/>
      </rPr>
      <t xml:space="preserve">    </t>
    </r>
    <r>
      <rPr>
        <b/>
        <sz val="11"/>
        <rFont val="宋体"/>
        <charset val="134"/>
      </rPr>
      <t>农村综合改革</t>
    </r>
  </si>
  <si>
    <r>
      <rPr>
        <sz val="11"/>
        <rFont val="Times New Roman"/>
        <charset val="134"/>
      </rPr>
      <t xml:space="preserve">      </t>
    </r>
    <r>
      <rPr>
        <sz val="11"/>
        <rFont val="宋体"/>
        <charset val="134"/>
      </rPr>
      <t>对村级一事一议的补助</t>
    </r>
  </si>
  <si>
    <r>
      <rPr>
        <sz val="11"/>
        <rFont val="Times New Roman"/>
        <charset val="134"/>
      </rPr>
      <t xml:space="preserve">      </t>
    </r>
    <r>
      <rPr>
        <sz val="11"/>
        <rFont val="宋体"/>
        <charset val="134"/>
      </rPr>
      <t>对村民委员会和村党支部的补助</t>
    </r>
  </si>
  <si>
    <r>
      <rPr>
        <sz val="11"/>
        <rFont val="Times New Roman"/>
        <charset val="134"/>
      </rPr>
      <t xml:space="preserve">      </t>
    </r>
    <r>
      <rPr>
        <sz val="11"/>
        <rFont val="宋体"/>
        <charset val="134"/>
      </rPr>
      <t>对村集体经济组织的补助</t>
    </r>
  </si>
  <si>
    <r>
      <rPr>
        <b/>
        <sz val="11"/>
        <rFont val="Times New Roman"/>
        <charset val="134"/>
      </rPr>
      <t xml:space="preserve">    </t>
    </r>
    <r>
      <rPr>
        <b/>
        <sz val="11"/>
        <rFont val="宋体"/>
        <charset val="134"/>
      </rPr>
      <t>普惠金融发展支出</t>
    </r>
  </si>
  <si>
    <r>
      <rPr>
        <sz val="11"/>
        <rFont val="Times New Roman"/>
        <charset val="134"/>
      </rPr>
      <t xml:space="preserve">      </t>
    </r>
    <r>
      <rPr>
        <sz val="11"/>
        <rFont val="宋体"/>
        <charset val="134"/>
      </rPr>
      <t>支持农村金融机构</t>
    </r>
  </si>
  <si>
    <r>
      <rPr>
        <sz val="11"/>
        <rFont val="Times New Roman"/>
        <charset val="134"/>
      </rPr>
      <t xml:space="preserve">      </t>
    </r>
    <r>
      <rPr>
        <sz val="11"/>
        <rFont val="宋体"/>
        <charset val="134"/>
      </rPr>
      <t>农业保险保费补贴</t>
    </r>
  </si>
  <si>
    <r>
      <rPr>
        <sz val="11"/>
        <rFont val="Times New Roman"/>
        <charset val="134"/>
      </rPr>
      <t xml:space="preserve">      </t>
    </r>
    <r>
      <rPr>
        <sz val="11"/>
        <rFont val="宋体"/>
        <charset val="134"/>
      </rPr>
      <t>创业担保贷款贴息</t>
    </r>
  </si>
  <si>
    <r>
      <rPr>
        <sz val="11"/>
        <rFont val="Times New Roman"/>
        <charset val="134"/>
      </rPr>
      <t xml:space="preserve">      </t>
    </r>
    <r>
      <rPr>
        <sz val="11"/>
        <rFont val="宋体"/>
        <charset val="134"/>
      </rPr>
      <t>其他普惠金融发展支出</t>
    </r>
  </si>
  <si>
    <r>
      <rPr>
        <b/>
        <sz val="11"/>
        <rFont val="Times New Roman"/>
        <charset val="134"/>
      </rPr>
      <t xml:space="preserve">    </t>
    </r>
    <r>
      <rPr>
        <b/>
        <sz val="11"/>
        <rFont val="宋体"/>
        <charset val="134"/>
      </rPr>
      <t>其他农林水支出</t>
    </r>
  </si>
  <si>
    <r>
      <rPr>
        <sz val="11"/>
        <rFont val="Times New Roman"/>
        <charset val="134"/>
      </rPr>
      <t xml:space="preserve">      </t>
    </r>
    <r>
      <rPr>
        <sz val="11"/>
        <rFont val="宋体"/>
        <charset val="134"/>
      </rPr>
      <t>其他农林水支出</t>
    </r>
  </si>
  <si>
    <t>十二、交通运输支出</t>
  </si>
  <si>
    <r>
      <rPr>
        <b/>
        <sz val="11"/>
        <rFont val="Times New Roman"/>
        <charset val="134"/>
      </rPr>
      <t xml:space="preserve">    </t>
    </r>
    <r>
      <rPr>
        <b/>
        <sz val="11"/>
        <rFont val="宋体"/>
        <charset val="134"/>
      </rPr>
      <t>公路水路运输</t>
    </r>
  </si>
  <si>
    <r>
      <rPr>
        <sz val="11"/>
        <rFont val="Times New Roman"/>
        <charset val="134"/>
      </rPr>
      <t xml:space="preserve">      </t>
    </r>
    <r>
      <rPr>
        <sz val="11"/>
        <rFont val="宋体"/>
        <charset val="134"/>
      </rPr>
      <t>公路建设</t>
    </r>
  </si>
  <si>
    <r>
      <rPr>
        <sz val="11"/>
        <rFont val="Times New Roman"/>
        <charset val="134"/>
      </rPr>
      <t xml:space="preserve">      </t>
    </r>
    <r>
      <rPr>
        <sz val="11"/>
        <rFont val="宋体"/>
        <charset val="134"/>
      </rPr>
      <t>公路养护</t>
    </r>
  </si>
  <si>
    <r>
      <rPr>
        <sz val="11"/>
        <rFont val="Times New Roman"/>
        <charset val="134"/>
      </rPr>
      <t xml:space="preserve">      </t>
    </r>
    <r>
      <rPr>
        <sz val="11"/>
        <rFont val="宋体"/>
        <charset val="134"/>
      </rPr>
      <t>航道维护</t>
    </r>
  </si>
  <si>
    <r>
      <rPr>
        <sz val="11"/>
        <rFont val="Times New Roman"/>
        <charset val="134"/>
      </rPr>
      <t xml:space="preserve">      </t>
    </r>
    <r>
      <rPr>
        <sz val="11"/>
        <rFont val="宋体"/>
        <charset val="134"/>
      </rPr>
      <t>其他公路水路运输支出</t>
    </r>
  </si>
  <si>
    <r>
      <rPr>
        <sz val="11"/>
        <rFont val="Times New Roman"/>
        <charset val="134"/>
      </rPr>
      <t xml:space="preserve">      </t>
    </r>
    <r>
      <rPr>
        <sz val="11"/>
        <rFont val="宋体"/>
        <charset val="134"/>
      </rPr>
      <t>公路运输管理</t>
    </r>
  </si>
  <si>
    <r>
      <rPr>
        <b/>
        <sz val="11"/>
        <rFont val="Times New Roman"/>
        <charset val="134"/>
      </rPr>
      <t xml:space="preserve">    </t>
    </r>
    <r>
      <rPr>
        <b/>
        <sz val="11"/>
        <rFont val="宋体"/>
        <charset val="134"/>
      </rPr>
      <t>成品油价格改革对交通运输的补贴</t>
    </r>
  </si>
  <si>
    <r>
      <rPr>
        <sz val="11"/>
        <rFont val="Times New Roman"/>
        <charset val="134"/>
      </rPr>
      <t xml:space="preserve">      </t>
    </r>
    <r>
      <rPr>
        <sz val="11"/>
        <rFont val="宋体"/>
        <charset val="134"/>
      </rPr>
      <t>对城市公交的补贴</t>
    </r>
  </si>
  <si>
    <r>
      <rPr>
        <sz val="11"/>
        <rFont val="Times New Roman"/>
        <charset val="134"/>
      </rPr>
      <t xml:space="preserve">      </t>
    </r>
    <r>
      <rPr>
        <sz val="11"/>
        <rFont val="宋体"/>
        <charset val="134"/>
      </rPr>
      <t>对农村道路客运的补贴</t>
    </r>
  </si>
  <si>
    <r>
      <rPr>
        <sz val="11"/>
        <rFont val="Times New Roman"/>
        <charset val="134"/>
      </rPr>
      <t xml:space="preserve">      </t>
    </r>
    <r>
      <rPr>
        <sz val="11"/>
        <rFont val="宋体"/>
        <charset val="134"/>
      </rPr>
      <t>对出租车的补贴</t>
    </r>
  </si>
  <si>
    <r>
      <rPr>
        <b/>
        <sz val="11"/>
        <rFont val="Times New Roman"/>
        <charset val="134"/>
      </rPr>
      <t xml:space="preserve">    </t>
    </r>
    <r>
      <rPr>
        <b/>
        <sz val="11"/>
        <rFont val="宋体"/>
        <charset val="134"/>
      </rPr>
      <t>车辆购置税支出</t>
    </r>
  </si>
  <si>
    <r>
      <rPr>
        <sz val="11"/>
        <rFont val="Times New Roman"/>
        <charset val="134"/>
      </rPr>
      <t xml:space="preserve">      </t>
    </r>
    <r>
      <rPr>
        <sz val="11"/>
        <rFont val="宋体"/>
        <charset val="134"/>
      </rPr>
      <t>车辆购置税用于公路等基础设施建设支出</t>
    </r>
  </si>
  <si>
    <r>
      <rPr>
        <sz val="11"/>
        <rFont val="Times New Roman"/>
        <charset val="134"/>
      </rPr>
      <t xml:space="preserve">      </t>
    </r>
    <r>
      <rPr>
        <sz val="11"/>
        <rFont val="宋体"/>
        <charset val="134"/>
      </rPr>
      <t>车辆购置税用于农村公路建设支出</t>
    </r>
  </si>
  <si>
    <r>
      <rPr>
        <sz val="11"/>
        <rFont val="Times New Roman"/>
        <charset val="134"/>
      </rPr>
      <t xml:space="preserve">      </t>
    </r>
    <r>
      <rPr>
        <sz val="11"/>
        <rFont val="宋体"/>
        <charset val="134"/>
      </rPr>
      <t>车辆购置税其他支出</t>
    </r>
  </si>
  <si>
    <t>十三、资源勘探信息等支出</t>
  </si>
  <si>
    <r>
      <rPr>
        <b/>
        <sz val="11"/>
        <rFont val="Times New Roman"/>
        <charset val="134"/>
      </rPr>
      <t xml:space="preserve">    </t>
    </r>
    <r>
      <rPr>
        <b/>
        <sz val="11"/>
        <rFont val="宋体"/>
        <charset val="134"/>
      </rPr>
      <t>工业和信息产业监管</t>
    </r>
  </si>
  <si>
    <r>
      <rPr>
        <sz val="11"/>
        <rFont val="Times New Roman"/>
        <charset val="134"/>
      </rPr>
      <t xml:space="preserve">      </t>
    </r>
    <r>
      <rPr>
        <sz val="11"/>
        <rFont val="宋体"/>
        <charset val="134"/>
      </rPr>
      <t>产业发展</t>
    </r>
  </si>
  <si>
    <r>
      <rPr>
        <sz val="11"/>
        <rFont val="Times New Roman"/>
        <charset val="134"/>
      </rPr>
      <t xml:space="preserve">      </t>
    </r>
    <r>
      <rPr>
        <sz val="11"/>
        <rFont val="宋体"/>
        <charset val="134"/>
      </rPr>
      <t>其他工业和信息产业监管支出</t>
    </r>
  </si>
  <si>
    <r>
      <rPr>
        <sz val="11"/>
        <rFont val="Times New Roman"/>
        <charset val="134"/>
      </rPr>
      <t xml:space="preserve">      </t>
    </r>
    <r>
      <rPr>
        <sz val="11"/>
        <rFont val="宋体"/>
        <charset val="134"/>
      </rPr>
      <t>工业和信息产业支持</t>
    </r>
  </si>
  <si>
    <r>
      <rPr>
        <b/>
        <sz val="11"/>
        <rFont val="Times New Roman"/>
        <charset val="134"/>
      </rPr>
      <t xml:space="preserve">    </t>
    </r>
    <r>
      <rPr>
        <b/>
        <sz val="11"/>
        <rFont val="宋体"/>
        <charset val="134"/>
      </rPr>
      <t>支持中小企业发展和管理支出</t>
    </r>
  </si>
  <si>
    <r>
      <rPr>
        <sz val="11"/>
        <rFont val="Times New Roman"/>
        <charset val="134"/>
      </rPr>
      <t xml:space="preserve">      </t>
    </r>
    <r>
      <rPr>
        <sz val="11"/>
        <rFont val="宋体"/>
        <charset val="134"/>
      </rPr>
      <t>中小企业发展专项</t>
    </r>
  </si>
  <si>
    <t>十四、商业服务业等支出</t>
  </si>
  <si>
    <r>
      <rPr>
        <b/>
        <sz val="11"/>
        <rFont val="Times New Roman"/>
        <charset val="134"/>
      </rPr>
      <t xml:space="preserve">    </t>
    </r>
    <r>
      <rPr>
        <b/>
        <sz val="11"/>
        <rFont val="宋体"/>
        <charset val="134"/>
      </rPr>
      <t>商业流通事务</t>
    </r>
  </si>
  <si>
    <r>
      <rPr>
        <sz val="11"/>
        <rFont val="Times New Roman"/>
        <charset val="134"/>
      </rPr>
      <t xml:space="preserve">      </t>
    </r>
    <r>
      <rPr>
        <sz val="11"/>
        <rFont val="宋体"/>
        <charset val="134"/>
      </rPr>
      <t>民贸民品贷款贴息</t>
    </r>
  </si>
  <si>
    <r>
      <rPr>
        <sz val="11"/>
        <rFont val="Times New Roman"/>
        <charset val="134"/>
      </rPr>
      <t xml:space="preserve">      </t>
    </r>
    <r>
      <rPr>
        <sz val="11"/>
        <rFont val="宋体"/>
        <charset val="134"/>
      </rPr>
      <t>其他商业流通事务支出</t>
    </r>
  </si>
  <si>
    <r>
      <rPr>
        <b/>
        <sz val="11"/>
        <rFont val="Times New Roman"/>
        <charset val="134"/>
      </rPr>
      <t xml:space="preserve">    </t>
    </r>
    <r>
      <rPr>
        <b/>
        <sz val="11"/>
        <rFont val="宋体"/>
        <charset val="134"/>
      </rPr>
      <t>涉外发展服务支出</t>
    </r>
  </si>
  <si>
    <r>
      <rPr>
        <sz val="11"/>
        <rFont val="Times New Roman"/>
        <charset val="134"/>
      </rPr>
      <t xml:space="preserve">      </t>
    </r>
    <r>
      <rPr>
        <sz val="11"/>
        <rFont val="宋体"/>
        <charset val="134"/>
      </rPr>
      <t>其他涉外发展服务支出</t>
    </r>
  </si>
  <si>
    <r>
      <rPr>
        <b/>
        <sz val="11"/>
        <rFont val="Times New Roman"/>
        <charset val="134"/>
      </rPr>
      <t xml:space="preserve">    </t>
    </r>
    <r>
      <rPr>
        <b/>
        <sz val="11"/>
        <rFont val="宋体"/>
        <charset val="134"/>
      </rPr>
      <t>其他商业服务业等支出</t>
    </r>
  </si>
  <si>
    <r>
      <rPr>
        <sz val="11"/>
        <rFont val="Times New Roman"/>
        <charset val="134"/>
      </rPr>
      <t xml:space="preserve">      </t>
    </r>
    <r>
      <rPr>
        <sz val="11"/>
        <rFont val="宋体"/>
        <charset val="134"/>
      </rPr>
      <t>其他商业服务业等支出</t>
    </r>
  </si>
  <si>
    <t>十五、金融支出</t>
  </si>
  <si>
    <r>
      <rPr>
        <sz val="11"/>
        <rFont val="Times New Roman"/>
        <charset val="134"/>
      </rPr>
      <t xml:space="preserve">      </t>
    </r>
    <r>
      <rPr>
        <sz val="11"/>
        <rFont val="宋体"/>
        <charset val="134"/>
      </rPr>
      <t>重点企业贷款贴息</t>
    </r>
  </si>
  <si>
    <t>十六、自然资源海洋气象等支出</t>
  </si>
  <si>
    <r>
      <rPr>
        <b/>
        <sz val="11"/>
        <rFont val="Times New Roman"/>
        <charset val="134"/>
      </rPr>
      <t xml:space="preserve">    </t>
    </r>
    <r>
      <rPr>
        <b/>
        <sz val="11"/>
        <rFont val="宋体"/>
        <charset val="134"/>
      </rPr>
      <t>自然资源事务</t>
    </r>
  </si>
  <si>
    <r>
      <rPr>
        <sz val="11"/>
        <rFont val="Times New Roman"/>
        <charset val="134"/>
      </rPr>
      <t xml:space="preserve">      </t>
    </r>
    <r>
      <rPr>
        <sz val="11"/>
        <rFont val="宋体"/>
        <charset val="134"/>
      </rPr>
      <t>自然资源规划及管理</t>
    </r>
  </si>
  <si>
    <r>
      <rPr>
        <sz val="11"/>
        <rFont val="Times New Roman"/>
        <charset val="134"/>
      </rPr>
      <t xml:space="preserve">      </t>
    </r>
    <r>
      <rPr>
        <sz val="11"/>
        <rFont val="宋体"/>
        <charset val="134"/>
      </rPr>
      <t>自然资源调查与确权登记</t>
    </r>
  </si>
  <si>
    <r>
      <rPr>
        <sz val="11"/>
        <rFont val="Times New Roman"/>
        <charset val="134"/>
      </rPr>
      <t xml:space="preserve">      </t>
    </r>
    <r>
      <rPr>
        <sz val="11"/>
        <rFont val="宋体"/>
        <charset val="134"/>
      </rPr>
      <t>其他自然资源事务支出</t>
    </r>
  </si>
  <si>
    <r>
      <rPr>
        <sz val="11"/>
        <rFont val="Times New Roman"/>
        <charset val="134"/>
      </rPr>
      <t xml:space="preserve">      </t>
    </r>
    <r>
      <rPr>
        <sz val="11"/>
        <rFont val="宋体"/>
        <charset val="134"/>
      </rPr>
      <t>自然资源利用与保护</t>
    </r>
  </si>
  <si>
    <r>
      <rPr>
        <b/>
        <sz val="11"/>
        <rFont val="Times New Roman"/>
        <charset val="134"/>
      </rPr>
      <t xml:space="preserve">    </t>
    </r>
    <r>
      <rPr>
        <b/>
        <sz val="11"/>
        <rFont val="宋体"/>
        <charset val="134"/>
      </rPr>
      <t>气象事务</t>
    </r>
  </si>
  <si>
    <r>
      <rPr>
        <sz val="11"/>
        <rFont val="Times New Roman"/>
        <charset val="134"/>
      </rPr>
      <t xml:space="preserve">      </t>
    </r>
    <r>
      <rPr>
        <sz val="11"/>
        <rFont val="宋体"/>
        <charset val="134"/>
      </rPr>
      <t>气象服务</t>
    </r>
  </si>
  <si>
    <r>
      <rPr>
        <sz val="11"/>
        <rFont val="Times New Roman"/>
        <charset val="134"/>
      </rPr>
      <t xml:space="preserve">      </t>
    </r>
    <r>
      <rPr>
        <sz val="11"/>
        <rFont val="宋体"/>
        <charset val="134"/>
      </rPr>
      <t>气象基础设施建设与维修</t>
    </r>
  </si>
  <si>
    <r>
      <rPr>
        <sz val="11"/>
        <rFont val="Times New Roman"/>
        <charset val="134"/>
      </rPr>
      <t xml:space="preserve">      </t>
    </r>
    <r>
      <rPr>
        <sz val="11"/>
        <rFont val="宋体"/>
        <charset val="134"/>
      </rPr>
      <t>其他气象事务支出</t>
    </r>
  </si>
  <si>
    <t>十七、住房保障支出</t>
  </si>
  <si>
    <r>
      <rPr>
        <b/>
        <sz val="11"/>
        <rFont val="Times New Roman"/>
        <charset val="134"/>
      </rPr>
      <t xml:space="preserve">    </t>
    </r>
    <r>
      <rPr>
        <b/>
        <sz val="11"/>
        <rFont val="宋体"/>
        <charset val="134"/>
      </rPr>
      <t>保障性安居工程支出</t>
    </r>
  </si>
  <si>
    <r>
      <rPr>
        <sz val="11"/>
        <rFont val="Times New Roman"/>
        <charset val="134"/>
      </rPr>
      <t xml:space="preserve">      </t>
    </r>
    <r>
      <rPr>
        <sz val="11"/>
        <rFont val="宋体"/>
        <charset val="134"/>
      </rPr>
      <t>农村危房改造</t>
    </r>
  </si>
  <si>
    <r>
      <rPr>
        <sz val="11"/>
        <rFont val="Times New Roman"/>
        <charset val="134"/>
      </rPr>
      <t xml:space="preserve">      </t>
    </r>
    <r>
      <rPr>
        <sz val="11"/>
        <rFont val="宋体"/>
        <charset val="134"/>
      </rPr>
      <t>公共租赁住房</t>
    </r>
  </si>
  <si>
    <r>
      <rPr>
        <sz val="11"/>
        <rFont val="Times New Roman"/>
        <charset val="134"/>
      </rPr>
      <t xml:space="preserve">      </t>
    </r>
    <r>
      <rPr>
        <sz val="11"/>
        <rFont val="宋体"/>
        <charset val="134"/>
      </rPr>
      <t>老旧小区改造</t>
    </r>
  </si>
  <si>
    <r>
      <rPr>
        <sz val="11"/>
        <rFont val="Times New Roman"/>
        <charset val="134"/>
      </rPr>
      <t xml:space="preserve">      </t>
    </r>
    <r>
      <rPr>
        <sz val="11"/>
        <rFont val="宋体"/>
        <charset val="134"/>
      </rPr>
      <t>其他保障性安居工程支出</t>
    </r>
  </si>
  <si>
    <r>
      <rPr>
        <b/>
        <sz val="11"/>
        <rFont val="Times New Roman"/>
        <charset val="134"/>
      </rPr>
      <t xml:space="preserve">    </t>
    </r>
    <r>
      <rPr>
        <b/>
        <sz val="11"/>
        <rFont val="宋体"/>
        <charset val="134"/>
      </rPr>
      <t>住房改革支出</t>
    </r>
  </si>
  <si>
    <r>
      <rPr>
        <sz val="11"/>
        <rFont val="Times New Roman"/>
        <charset val="134"/>
      </rPr>
      <t xml:space="preserve">      </t>
    </r>
    <r>
      <rPr>
        <sz val="11"/>
        <rFont val="宋体"/>
        <charset val="134"/>
      </rPr>
      <t>住房公积金</t>
    </r>
  </si>
  <si>
    <t>十八、粮油物资储备支出</t>
  </si>
  <si>
    <r>
      <rPr>
        <b/>
        <sz val="11"/>
        <rFont val="Times New Roman"/>
        <charset val="134"/>
      </rPr>
      <t xml:space="preserve">    </t>
    </r>
    <r>
      <rPr>
        <b/>
        <sz val="11"/>
        <rFont val="宋体"/>
        <charset val="134"/>
      </rPr>
      <t>粮油事务</t>
    </r>
  </si>
  <si>
    <r>
      <rPr>
        <sz val="11"/>
        <rFont val="Times New Roman"/>
        <charset val="134"/>
      </rPr>
      <t xml:space="preserve">      </t>
    </r>
    <r>
      <rPr>
        <sz val="11"/>
        <rFont val="宋体"/>
        <charset val="134"/>
      </rPr>
      <t>粮食风险基金</t>
    </r>
  </si>
  <si>
    <r>
      <rPr>
        <sz val="11"/>
        <rFont val="Times New Roman"/>
        <charset val="134"/>
      </rPr>
      <t xml:space="preserve">      </t>
    </r>
    <r>
      <rPr>
        <sz val="11"/>
        <rFont val="宋体"/>
        <charset val="134"/>
      </rPr>
      <t>粮食财务挂账利息补贴</t>
    </r>
  </si>
  <si>
    <r>
      <rPr>
        <b/>
        <sz val="11"/>
        <rFont val="Times New Roman"/>
        <charset val="134"/>
      </rPr>
      <t xml:space="preserve">    </t>
    </r>
    <r>
      <rPr>
        <b/>
        <sz val="11"/>
        <rFont val="宋体"/>
        <charset val="134"/>
      </rPr>
      <t>粮油储备</t>
    </r>
  </si>
  <si>
    <r>
      <rPr>
        <sz val="11"/>
        <rFont val="Times New Roman"/>
        <charset val="134"/>
      </rPr>
      <t xml:space="preserve">      </t>
    </r>
    <r>
      <rPr>
        <sz val="11"/>
        <rFont val="宋体"/>
        <charset val="134"/>
      </rPr>
      <t>储备粮（油）库建设</t>
    </r>
  </si>
  <si>
    <t>十八、灾害防治及应急管理支出</t>
  </si>
  <si>
    <r>
      <rPr>
        <b/>
        <sz val="11"/>
        <rFont val="Times New Roman"/>
        <charset val="134"/>
      </rPr>
      <t xml:space="preserve">    </t>
    </r>
    <r>
      <rPr>
        <b/>
        <sz val="11"/>
        <rFont val="宋体"/>
        <charset val="134"/>
      </rPr>
      <t>应急管理事务</t>
    </r>
  </si>
  <si>
    <r>
      <rPr>
        <sz val="11"/>
        <rFont val="Times New Roman"/>
        <charset val="134"/>
      </rPr>
      <t xml:space="preserve">      </t>
    </r>
    <r>
      <rPr>
        <sz val="11"/>
        <rFont val="宋体"/>
        <charset val="134"/>
      </rPr>
      <t>安全监管</t>
    </r>
  </si>
  <si>
    <r>
      <rPr>
        <b/>
        <sz val="11"/>
        <rFont val="Times New Roman"/>
        <charset val="134"/>
      </rPr>
      <t xml:space="preserve">    </t>
    </r>
    <r>
      <rPr>
        <b/>
        <sz val="11"/>
        <rFont val="宋体"/>
        <charset val="134"/>
      </rPr>
      <t>消防事务</t>
    </r>
  </si>
  <si>
    <r>
      <rPr>
        <sz val="11"/>
        <rFont val="Times New Roman"/>
        <charset val="134"/>
      </rPr>
      <t xml:space="preserve">      </t>
    </r>
    <r>
      <rPr>
        <sz val="11"/>
        <rFont val="宋体"/>
        <charset val="134"/>
      </rPr>
      <t>消防应急救援</t>
    </r>
  </si>
  <si>
    <r>
      <rPr>
        <b/>
        <sz val="11"/>
        <rFont val="Times New Roman"/>
        <charset val="134"/>
      </rPr>
      <t xml:space="preserve">    </t>
    </r>
    <r>
      <rPr>
        <b/>
        <sz val="11"/>
        <rFont val="宋体"/>
        <charset val="134"/>
      </rPr>
      <t>森林消防事务</t>
    </r>
  </si>
  <si>
    <r>
      <rPr>
        <sz val="11"/>
        <rFont val="Times New Roman"/>
        <charset val="134"/>
      </rPr>
      <t xml:space="preserve">      </t>
    </r>
    <r>
      <rPr>
        <sz val="11"/>
        <rFont val="宋体"/>
        <charset val="134"/>
      </rPr>
      <t>森林消防应急救援</t>
    </r>
  </si>
  <si>
    <r>
      <rPr>
        <b/>
        <sz val="11"/>
        <rFont val="Times New Roman"/>
        <charset val="134"/>
      </rPr>
      <t xml:space="preserve">    </t>
    </r>
    <r>
      <rPr>
        <b/>
        <sz val="11"/>
        <rFont val="宋体"/>
        <charset val="134"/>
      </rPr>
      <t>地震事务</t>
    </r>
  </si>
  <si>
    <r>
      <rPr>
        <sz val="11"/>
        <rFont val="Times New Roman"/>
        <charset val="134"/>
      </rPr>
      <t xml:space="preserve">      </t>
    </r>
    <r>
      <rPr>
        <sz val="11"/>
        <rFont val="宋体"/>
        <charset val="134"/>
      </rPr>
      <t>地震预测预报</t>
    </r>
  </si>
  <si>
    <r>
      <rPr>
        <sz val="11"/>
        <rFont val="Times New Roman"/>
        <charset val="134"/>
      </rPr>
      <t xml:space="preserve">      </t>
    </r>
    <r>
      <rPr>
        <sz val="11"/>
        <rFont val="宋体"/>
        <charset val="134"/>
      </rPr>
      <t>地震应急救援</t>
    </r>
  </si>
  <si>
    <r>
      <rPr>
        <sz val="11"/>
        <rFont val="Times New Roman"/>
        <charset val="134"/>
      </rPr>
      <t xml:space="preserve">      </t>
    </r>
    <r>
      <rPr>
        <sz val="11"/>
        <rFont val="宋体"/>
        <charset val="134"/>
      </rPr>
      <t>地震事业机构</t>
    </r>
  </si>
  <si>
    <r>
      <rPr>
        <b/>
        <sz val="11"/>
        <rFont val="Times New Roman"/>
        <charset val="134"/>
      </rPr>
      <t xml:space="preserve">    </t>
    </r>
    <r>
      <rPr>
        <b/>
        <sz val="11"/>
        <rFont val="宋体"/>
        <charset val="134"/>
      </rPr>
      <t>自然灾害防治</t>
    </r>
  </si>
  <si>
    <r>
      <rPr>
        <sz val="11"/>
        <rFont val="Times New Roman"/>
        <charset val="134"/>
      </rPr>
      <t xml:space="preserve">      </t>
    </r>
    <r>
      <rPr>
        <sz val="11"/>
        <rFont val="宋体"/>
        <charset val="134"/>
      </rPr>
      <t>地质灾害防治</t>
    </r>
  </si>
  <si>
    <r>
      <rPr>
        <sz val="11"/>
        <rFont val="Times New Roman"/>
        <charset val="134"/>
      </rPr>
      <t xml:space="preserve">      </t>
    </r>
    <r>
      <rPr>
        <sz val="11"/>
        <rFont val="宋体"/>
        <charset val="134"/>
      </rPr>
      <t>森林草原防灾减灾</t>
    </r>
  </si>
  <si>
    <r>
      <rPr>
        <b/>
        <sz val="11"/>
        <rFont val="Times New Roman"/>
        <charset val="134"/>
      </rPr>
      <t xml:space="preserve">    </t>
    </r>
    <r>
      <rPr>
        <b/>
        <sz val="11"/>
        <rFont val="宋体"/>
        <charset val="134"/>
      </rPr>
      <t>自然灾害救灾及恢复重建支出</t>
    </r>
  </si>
  <si>
    <r>
      <rPr>
        <sz val="11"/>
        <rFont val="Times New Roman"/>
        <charset val="134"/>
      </rPr>
      <t xml:space="preserve">      </t>
    </r>
    <r>
      <rPr>
        <sz val="11"/>
        <rFont val="宋体"/>
        <charset val="134"/>
      </rPr>
      <t>中央自然灾害生活补助</t>
    </r>
  </si>
  <si>
    <r>
      <rPr>
        <sz val="11"/>
        <rFont val="Times New Roman"/>
        <charset val="134"/>
      </rPr>
      <t xml:space="preserve">      </t>
    </r>
    <r>
      <rPr>
        <sz val="11"/>
        <rFont val="宋体"/>
        <charset val="134"/>
      </rPr>
      <t>地方自然灾害生活补助</t>
    </r>
  </si>
  <si>
    <r>
      <rPr>
        <sz val="11"/>
        <rFont val="Times New Roman"/>
        <charset val="134"/>
      </rPr>
      <t xml:space="preserve">      </t>
    </r>
    <r>
      <rPr>
        <sz val="11"/>
        <rFont val="宋体"/>
        <charset val="134"/>
      </rPr>
      <t>自然灾害救灾补助</t>
    </r>
  </si>
  <si>
    <r>
      <rPr>
        <b/>
        <sz val="11"/>
        <rFont val="Times New Roman"/>
        <charset val="134"/>
      </rPr>
      <t xml:space="preserve">    </t>
    </r>
    <r>
      <rPr>
        <b/>
        <sz val="11"/>
        <rFont val="宋体"/>
        <charset val="134"/>
      </rPr>
      <t>其他灾害防治及应急管理支出</t>
    </r>
  </si>
  <si>
    <r>
      <rPr>
        <sz val="11"/>
        <rFont val="Times New Roman"/>
        <charset val="134"/>
      </rPr>
      <t xml:space="preserve">      </t>
    </r>
    <r>
      <rPr>
        <sz val="11"/>
        <rFont val="宋体"/>
        <charset val="134"/>
      </rPr>
      <t>其他灾害防治及应急管理支出</t>
    </r>
  </si>
  <si>
    <t>十九、预备费</t>
  </si>
  <si>
    <t>二十、其他支出</t>
  </si>
  <si>
    <r>
      <rPr>
        <sz val="11"/>
        <rFont val="Times New Roman"/>
        <charset val="134"/>
      </rPr>
      <t xml:space="preserve">      </t>
    </r>
    <r>
      <rPr>
        <sz val="11"/>
        <rFont val="宋体"/>
        <charset val="134"/>
      </rPr>
      <t>年初预留</t>
    </r>
  </si>
  <si>
    <t>二十一、债务付息支出</t>
  </si>
  <si>
    <r>
      <rPr>
        <b/>
        <sz val="11"/>
        <rFont val="Times New Roman"/>
        <charset val="134"/>
      </rPr>
      <t xml:space="preserve">    </t>
    </r>
    <r>
      <rPr>
        <b/>
        <sz val="11"/>
        <rFont val="宋体"/>
        <charset val="134"/>
      </rPr>
      <t>地方政府一般债券付息支出</t>
    </r>
    <r>
      <rPr>
        <b/>
        <sz val="11"/>
        <rFont val="Times New Roman"/>
        <charset val="134"/>
      </rPr>
      <t xml:space="preserve"> </t>
    </r>
  </si>
  <si>
    <r>
      <rPr>
        <sz val="11"/>
        <rFont val="Times New Roman"/>
        <charset val="134"/>
      </rPr>
      <t xml:space="preserve">      </t>
    </r>
    <r>
      <rPr>
        <sz val="11"/>
        <rFont val="宋体"/>
        <charset val="134"/>
      </rPr>
      <t>地方政府一般债券付息支出</t>
    </r>
    <r>
      <rPr>
        <sz val="11"/>
        <rFont val="Times New Roman"/>
        <charset val="134"/>
      </rPr>
      <t xml:space="preserve"> </t>
    </r>
  </si>
  <si>
    <t>二十二、债务发行费用支出</t>
  </si>
  <si>
    <r>
      <rPr>
        <b/>
        <sz val="11"/>
        <rFont val="Times New Roman"/>
        <charset val="134"/>
      </rPr>
      <t xml:space="preserve">    </t>
    </r>
    <r>
      <rPr>
        <b/>
        <sz val="11"/>
        <rFont val="宋体"/>
        <charset val="134"/>
      </rPr>
      <t>地方政府一般债务发行费用支出</t>
    </r>
  </si>
  <si>
    <t>支出合计</t>
  </si>
  <si>
    <t>转移性支出</t>
  </si>
  <si>
    <r>
      <rPr>
        <sz val="11"/>
        <rFont val="Times New Roman"/>
        <charset val="134"/>
      </rPr>
      <t xml:space="preserve">      </t>
    </r>
    <r>
      <rPr>
        <sz val="11"/>
        <rFont val="宋体"/>
        <charset val="134"/>
      </rPr>
      <t>上解支出</t>
    </r>
  </si>
  <si>
    <r>
      <rPr>
        <sz val="11"/>
        <rFont val="Times New Roman"/>
        <charset val="134"/>
      </rPr>
      <t xml:space="preserve">        </t>
    </r>
    <r>
      <rPr>
        <sz val="11"/>
        <rFont val="宋体"/>
        <charset val="134"/>
      </rPr>
      <t>体制上解支出</t>
    </r>
  </si>
  <si>
    <r>
      <rPr>
        <sz val="11"/>
        <rFont val="Times New Roman"/>
        <charset val="134"/>
      </rPr>
      <t xml:space="preserve">        </t>
    </r>
    <r>
      <rPr>
        <sz val="11"/>
        <rFont val="宋体"/>
        <charset val="134"/>
      </rPr>
      <t>专项上解支出</t>
    </r>
  </si>
  <si>
    <t>调出资金</t>
  </si>
  <si>
    <t>安排预算稳定调节基金</t>
  </si>
  <si>
    <r>
      <rPr>
        <b/>
        <sz val="11"/>
        <rFont val="宋体"/>
        <charset val="134"/>
      </rPr>
      <t>债务转贷支出</t>
    </r>
    <r>
      <rPr>
        <b/>
        <sz val="11"/>
        <rFont val="Times New Roman"/>
        <charset val="134"/>
      </rPr>
      <t xml:space="preserve"> </t>
    </r>
  </si>
  <si>
    <t>债务还本支出</t>
  </si>
  <si>
    <r>
      <rPr>
        <sz val="11"/>
        <rFont val="Times New Roman"/>
        <charset val="134"/>
      </rPr>
      <t xml:space="preserve">      </t>
    </r>
    <r>
      <rPr>
        <sz val="11"/>
        <rFont val="宋体"/>
        <charset val="134"/>
      </rPr>
      <t>地方政府一般债务还本支出</t>
    </r>
  </si>
  <si>
    <r>
      <rPr>
        <sz val="11"/>
        <rFont val="Times New Roman"/>
        <charset val="134"/>
      </rPr>
      <t xml:space="preserve">        </t>
    </r>
    <r>
      <rPr>
        <sz val="11"/>
        <rFont val="宋体"/>
        <charset val="134"/>
      </rPr>
      <t>地方政府一般债券还本支出</t>
    </r>
    <r>
      <rPr>
        <sz val="11"/>
        <rFont val="Times New Roman"/>
        <charset val="134"/>
      </rPr>
      <t xml:space="preserve"> </t>
    </r>
  </si>
  <si>
    <r>
      <rPr>
        <sz val="11"/>
        <rFont val="Times New Roman"/>
        <charset val="134"/>
      </rPr>
      <t xml:space="preserve">        </t>
    </r>
    <r>
      <rPr>
        <sz val="11"/>
        <rFont val="宋体"/>
        <charset val="134"/>
      </rPr>
      <t>地方政府其他一般债务还本支出</t>
    </r>
    <r>
      <rPr>
        <sz val="11"/>
        <rFont val="Times New Roman"/>
        <charset val="134"/>
      </rPr>
      <t xml:space="preserve"> </t>
    </r>
  </si>
  <si>
    <t>年终结余</t>
  </si>
  <si>
    <r>
      <rPr>
        <sz val="11"/>
        <rFont val="Times New Roman"/>
        <charset val="134"/>
      </rPr>
      <t xml:space="preserve">      </t>
    </r>
    <r>
      <rPr>
        <sz val="11"/>
        <rFont val="宋体"/>
        <charset val="134"/>
      </rPr>
      <t>结转</t>
    </r>
  </si>
  <si>
    <t>支出总计</t>
  </si>
  <si>
    <r>
      <rPr>
        <sz val="12"/>
        <rFont val="宋体"/>
        <charset val="134"/>
      </rPr>
      <t>表三</t>
    </r>
  </si>
  <si>
    <r>
      <rPr>
        <sz val="20"/>
        <rFont val="宋体"/>
        <charset val="134"/>
      </rPr>
      <t>武定县</t>
    </r>
    <r>
      <rPr>
        <sz val="20"/>
        <rFont val="Times New Roman"/>
        <charset val="134"/>
      </rPr>
      <t>2021</t>
    </r>
    <r>
      <rPr>
        <sz val="20"/>
        <rFont val="宋体"/>
        <charset val="134"/>
      </rPr>
      <t>年政府性基金预算收入执行情况表</t>
    </r>
  </si>
  <si>
    <r>
      <rPr>
        <sz val="11"/>
        <rFont val="宋体"/>
        <charset val="134"/>
      </rPr>
      <t>单位：万元</t>
    </r>
  </si>
  <si>
    <t>一、城市公用事业附加收入</t>
  </si>
  <si>
    <t>二、国有土地收益基金收入</t>
  </si>
  <si>
    <t>三、农业土地开发资金收入</t>
  </si>
  <si>
    <t>四、国有土地使用权出让收入</t>
  </si>
  <si>
    <r>
      <rPr>
        <sz val="11"/>
        <rFont val="Times New Roman"/>
        <charset val="134"/>
      </rPr>
      <t xml:space="preserve">        </t>
    </r>
    <r>
      <rPr>
        <sz val="11"/>
        <rFont val="宋体"/>
        <charset val="134"/>
      </rPr>
      <t>土地出让价款收入</t>
    </r>
  </si>
  <si>
    <r>
      <rPr>
        <sz val="11"/>
        <rFont val="Times New Roman"/>
        <charset val="134"/>
      </rPr>
      <t xml:space="preserve">        </t>
    </r>
    <r>
      <rPr>
        <sz val="11"/>
        <rFont val="宋体"/>
        <charset val="134"/>
      </rPr>
      <t>云南水利建设专项资金</t>
    </r>
  </si>
  <si>
    <r>
      <rPr>
        <sz val="11"/>
        <rFont val="Times New Roman"/>
        <charset val="134"/>
      </rPr>
      <t xml:space="preserve">        </t>
    </r>
    <r>
      <rPr>
        <sz val="11"/>
        <rFont val="宋体"/>
        <charset val="134"/>
      </rPr>
      <t>保障性住房建设资金</t>
    </r>
  </si>
  <si>
    <r>
      <rPr>
        <sz val="11"/>
        <rFont val="Times New Roman"/>
        <charset val="134"/>
      </rPr>
      <t xml:space="preserve">        </t>
    </r>
    <r>
      <rPr>
        <sz val="11"/>
        <rFont val="宋体"/>
        <charset val="134"/>
      </rPr>
      <t>失地农民保障风险准备</t>
    </r>
  </si>
  <si>
    <r>
      <rPr>
        <sz val="11"/>
        <rFont val="Times New Roman"/>
        <charset val="134"/>
      </rPr>
      <t xml:space="preserve">        </t>
    </r>
    <r>
      <rPr>
        <sz val="11"/>
        <rFont val="宋体"/>
        <charset val="134"/>
      </rPr>
      <t>廉租住房保障资金</t>
    </r>
  </si>
  <si>
    <r>
      <rPr>
        <sz val="11"/>
        <rFont val="Times New Roman"/>
        <charset val="134"/>
      </rPr>
      <t xml:space="preserve">        </t>
    </r>
    <r>
      <rPr>
        <sz val="11"/>
        <rFont val="宋体"/>
        <charset val="134"/>
      </rPr>
      <t>补缴的土地价款</t>
    </r>
  </si>
  <si>
    <r>
      <rPr>
        <sz val="11"/>
        <rFont val="Times New Roman"/>
        <charset val="134"/>
      </rPr>
      <t xml:space="preserve">        </t>
    </r>
    <r>
      <rPr>
        <sz val="11"/>
        <rFont val="宋体"/>
        <charset val="134"/>
      </rPr>
      <t>其他土地出让收入</t>
    </r>
  </si>
  <si>
    <t>五、大中型水库库区基金收入</t>
  </si>
  <si>
    <t>六、彩票公益金收入</t>
  </si>
  <si>
    <t>七、城市基础设施配套费收入</t>
  </si>
  <si>
    <t>八、小型水库移民扶助基金收入</t>
  </si>
  <si>
    <t>九、国家重大水利工程建设基金收入</t>
  </si>
  <si>
    <t>十、污水处理费收入</t>
  </si>
  <si>
    <r>
      <rPr>
        <sz val="11"/>
        <rFont val="Times New Roman"/>
        <charset val="134"/>
      </rPr>
      <t xml:space="preserve">    </t>
    </r>
    <r>
      <rPr>
        <sz val="11"/>
        <rFont val="宋体"/>
        <charset val="134"/>
      </rPr>
      <t>政府性基金转移收入</t>
    </r>
  </si>
  <si>
    <r>
      <rPr>
        <sz val="11"/>
        <rFont val="Times New Roman"/>
        <charset val="134"/>
      </rPr>
      <t xml:space="preserve">    </t>
    </r>
    <r>
      <rPr>
        <sz val="11"/>
        <rFont val="宋体"/>
        <charset val="134"/>
      </rPr>
      <t>　政府性基金补助收入</t>
    </r>
  </si>
  <si>
    <r>
      <rPr>
        <sz val="11"/>
        <rFont val="Times New Roman"/>
        <charset val="134"/>
      </rPr>
      <t xml:space="preserve">    </t>
    </r>
    <r>
      <rPr>
        <sz val="11"/>
        <rFont val="宋体"/>
        <charset val="134"/>
      </rPr>
      <t>　政府性基金上解收入</t>
    </r>
  </si>
  <si>
    <t>上年结余收入</t>
  </si>
  <si>
    <t>调入资金</t>
  </si>
  <si>
    <t>债务转贷收入</t>
  </si>
  <si>
    <r>
      <rPr>
        <sz val="12"/>
        <rFont val="宋体"/>
        <charset val="134"/>
      </rPr>
      <t>表四</t>
    </r>
  </si>
  <si>
    <r>
      <rPr>
        <sz val="20"/>
        <rFont val="宋体"/>
        <charset val="134"/>
      </rPr>
      <t>武定县</t>
    </r>
    <r>
      <rPr>
        <sz val="20"/>
        <rFont val="Times New Roman"/>
        <charset val="134"/>
      </rPr>
      <t>2021</t>
    </r>
    <r>
      <rPr>
        <sz val="20"/>
        <rFont val="宋体"/>
        <charset val="134"/>
      </rPr>
      <t>年政府性基金预算支出执行情况表</t>
    </r>
  </si>
  <si>
    <t>一、文化旅游体育与传媒支出</t>
  </si>
  <si>
    <r>
      <rPr>
        <b/>
        <sz val="11"/>
        <rFont val="Times New Roman"/>
        <charset val="134"/>
      </rPr>
      <t xml:space="preserve">    </t>
    </r>
    <r>
      <rPr>
        <b/>
        <sz val="11"/>
        <rFont val="宋体"/>
        <charset val="134"/>
      </rPr>
      <t>国家电影事业发展专项资金及对应专项债务收入安排的支出</t>
    </r>
  </si>
  <si>
    <r>
      <rPr>
        <sz val="11"/>
        <rFont val="Times New Roman"/>
        <charset val="134"/>
      </rPr>
      <t xml:space="preserve">      </t>
    </r>
    <r>
      <rPr>
        <sz val="11"/>
        <rFont val="宋体"/>
        <charset val="134"/>
      </rPr>
      <t>资助国产影片放映</t>
    </r>
  </si>
  <si>
    <r>
      <rPr>
        <sz val="11"/>
        <rFont val="Times New Roman"/>
        <charset val="134"/>
      </rPr>
      <t xml:space="preserve">      </t>
    </r>
    <r>
      <rPr>
        <sz val="11"/>
        <rFont val="宋体"/>
        <charset val="134"/>
      </rPr>
      <t>资助影院建设</t>
    </r>
  </si>
  <si>
    <r>
      <rPr>
        <sz val="11"/>
        <rFont val="Times New Roman"/>
        <charset val="134"/>
      </rPr>
      <t xml:space="preserve">      </t>
    </r>
    <r>
      <rPr>
        <sz val="11"/>
        <rFont val="宋体"/>
        <charset val="134"/>
      </rPr>
      <t>其他国家电影事业发展专项资金支出</t>
    </r>
  </si>
  <si>
    <r>
      <rPr>
        <b/>
        <sz val="11"/>
        <rFont val="Times New Roman"/>
        <charset val="134"/>
      </rPr>
      <t xml:space="preserve">    </t>
    </r>
    <r>
      <rPr>
        <b/>
        <sz val="11"/>
        <rFont val="宋体"/>
        <charset val="134"/>
      </rPr>
      <t>旅游发展基金支出</t>
    </r>
  </si>
  <si>
    <r>
      <rPr>
        <sz val="11"/>
        <rFont val="Times New Roman"/>
        <charset val="134"/>
      </rPr>
      <t xml:space="preserve">      </t>
    </r>
    <r>
      <rPr>
        <sz val="11"/>
        <rFont val="宋体"/>
        <charset val="134"/>
      </rPr>
      <t>地方旅游开发项目补助</t>
    </r>
  </si>
  <si>
    <r>
      <rPr>
        <b/>
        <sz val="11"/>
        <rFont val="Times New Roman"/>
        <charset val="134"/>
      </rPr>
      <t xml:space="preserve">    </t>
    </r>
    <r>
      <rPr>
        <b/>
        <sz val="11"/>
        <rFont val="宋体"/>
        <charset val="134"/>
      </rPr>
      <t>国家电影事业发展专项资金安排的支出★</t>
    </r>
  </si>
  <si>
    <t>二、社会保障和就业支出</t>
  </si>
  <si>
    <r>
      <rPr>
        <b/>
        <sz val="11"/>
        <rFont val="Times New Roman"/>
        <charset val="134"/>
      </rPr>
      <t xml:space="preserve">    </t>
    </r>
    <r>
      <rPr>
        <b/>
        <sz val="11"/>
        <rFont val="宋体"/>
        <charset val="134"/>
      </rPr>
      <t>大中型水库移民后期扶持基金支出</t>
    </r>
  </si>
  <si>
    <r>
      <rPr>
        <sz val="11"/>
        <rFont val="Times New Roman"/>
        <charset val="134"/>
      </rPr>
      <t xml:space="preserve">      </t>
    </r>
    <r>
      <rPr>
        <sz val="11"/>
        <rFont val="宋体"/>
        <charset val="134"/>
      </rPr>
      <t>移民补助</t>
    </r>
  </si>
  <si>
    <r>
      <rPr>
        <sz val="11"/>
        <rFont val="Times New Roman"/>
        <charset val="134"/>
      </rPr>
      <t xml:space="preserve">      </t>
    </r>
    <r>
      <rPr>
        <sz val="11"/>
        <rFont val="宋体"/>
        <charset val="134"/>
      </rPr>
      <t>基础设施建设和经济发展</t>
    </r>
  </si>
  <si>
    <r>
      <rPr>
        <sz val="11"/>
        <rFont val="Times New Roman"/>
        <charset val="134"/>
      </rPr>
      <t xml:space="preserve">      </t>
    </r>
    <r>
      <rPr>
        <sz val="11"/>
        <rFont val="宋体"/>
        <charset val="134"/>
      </rPr>
      <t>其他大中型水库移民后期扶持基金支出</t>
    </r>
  </si>
  <si>
    <r>
      <rPr>
        <b/>
        <sz val="11"/>
        <rFont val="Times New Roman"/>
        <charset val="134"/>
      </rPr>
      <t xml:space="preserve">    </t>
    </r>
    <r>
      <rPr>
        <b/>
        <sz val="11"/>
        <rFont val="宋体"/>
        <charset val="134"/>
      </rPr>
      <t>小型水库移民扶助基金及对应专项债务收入安排的支出</t>
    </r>
  </si>
  <si>
    <r>
      <rPr>
        <sz val="11"/>
        <rFont val="Times New Roman"/>
        <charset val="134"/>
      </rPr>
      <t xml:space="preserve">      </t>
    </r>
    <r>
      <rPr>
        <sz val="11"/>
        <rFont val="宋体"/>
        <charset val="134"/>
      </rPr>
      <t>其他小型水库移民扶助基金支出</t>
    </r>
  </si>
  <si>
    <t>三、节能环保支出</t>
  </si>
  <si>
    <t>四、城乡社区支出</t>
  </si>
  <si>
    <r>
      <rPr>
        <b/>
        <sz val="11"/>
        <rFont val="Times New Roman"/>
        <charset val="134"/>
      </rPr>
      <t xml:space="preserve">    </t>
    </r>
    <r>
      <rPr>
        <b/>
        <sz val="11"/>
        <rFont val="宋体"/>
        <charset val="134"/>
      </rPr>
      <t>国有土地使用权出让收入及对应专项债务收入安排的支出</t>
    </r>
  </si>
  <si>
    <r>
      <rPr>
        <sz val="11"/>
        <rFont val="Times New Roman"/>
        <charset val="134"/>
      </rPr>
      <t xml:space="preserve">      </t>
    </r>
    <r>
      <rPr>
        <sz val="11"/>
        <rFont val="宋体"/>
        <charset val="134"/>
      </rPr>
      <t>征地和拆迁补偿支出</t>
    </r>
  </si>
  <si>
    <r>
      <rPr>
        <sz val="11"/>
        <rFont val="Times New Roman"/>
        <charset val="134"/>
      </rPr>
      <t xml:space="preserve">      </t>
    </r>
    <r>
      <rPr>
        <sz val="11"/>
        <rFont val="宋体"/>
        <charset val="134"/>
      </rPr>
      <t>土地开发支出</t>
    </r>
  </si>
  <si>
    <r>
      <rPr>
        <sz val="11"/>
        <rFont val="Times New Roman"/>
        <charset val="134"/>
      </rPr>
      <t xml:space="preserve">      </t>
    </r>
    <r>
      <rPr>
        <sz val="11"/>
        <rFont val="宋体"/>
        <charset val="134"/>
      </rPr>
      <t>城市建设支出</t>
    </r>
  </si>
  <si>
    <r>
      <rPr>
        <sz val="11"/>
        <rFont val="Times New Roman"/>
        <charset val="134"/>
      </rPr>
      <t xml:space="preserve">      </t>
    </r>
    <r>
      <rPr>
        <sz val="11"/>
        <rFont val="宋体"/>
        <charset val="134"/>
      </rPr>
      <t>农村基础设施建设支出</t>
    </r>
  </si>
  <si>
    <r>
      <rPr>
        <sz val="11"/>
        <rFont val="Times New Roman"/>
        <charset val="134"/>
      </rPr>
      <t xml:space="preserve">      </t>
    </r>
    <r>
      <rPr>
        <sz val="11"/>
        <rFont val="宋体"/>
        <charset val="134"/>
      </rPr>
      <t>补助被征地农民支出</t>
    </r>
  </si>
  <si>
    <r>
      <rPr>
        <sz val="11"/>
        <rFont val="Times New Roman"/>
        <charset val="134"/>
      </rPr>
      <t xml:space="preserve">      </t>
    </r>
    <r>
      <rPr>
        <sz val="11"/>
        <rFont val="宋体"/>
        <charset val="134"/>
      </rPr>
      <t>土地出让业务支出</t>
    </r>
  </si>
  <si>
    <r>
      <rPr>
        <sz val="11"/>
        <rFont val="Times New Roman"/>
        <charset val="134"/>
      </rPr>
      <t xml:space="preserve">      </t>
    </r>
    <r>
      <rPr>
        <sz val="11"/>
        <rFont val="宋体"/>
        <charset val="134"/>
      </rPr>
      <t>廉租住房支出</t>
    </r>
    <r>
      <rPr>
        <sz val="11"/>
        <rFont val="Times New Roman"/>
        <charset val="134"/>
      </rPr>
      <t xml:space="preserve"> </t>
    </r>
  </si>
  <si>
    <r>
      <rPr>
        <sz val="11"/>
        <rFont val="Times New Roman"/>
        <charset val="134"/>
      </rPr>
      <t xml:space="preserve">      </t>
    </r>
    <r>
      <rPr>
        <sz val="11"/>
        <rFont val="宋体"/>
        <charset val="134"/>
      </rPr>
      <t>棚户区改造支出</t>
    </r>
  </si>
  <si>
    <r>
      <rPr>
        <sz val="11"/>
        <rFont val="Times New Roman"/>
        <charset val="134"/>
      </rPr>
      <t xml:space="preserve">      </t>
    </r>
    <r>
      <rPr>
        <sz val="11"/>
        <rFont val="宋体"/>
        <charset val="134"/>
      </rPr>
      <t>公共租赁住房支出</t>
    </r>
  </si>
  <si>
    <r>
      <rPr>
        <sz val="11"/>
        <rFont val="Times New Roman"/>
        <charset val="134"/>
      </rPr>
      <t xml:space="preserve">      </t>
    </r>
    <r>
      <rPr>
        <sz val="11"/>
        <rFont val="宋体"/>
        <charset val="134"/>
      </rPr>
      <t>保障性住房租金补贴</t>
    </r>
  </si>
  <si>
    <r>
      <rPr>
        <sz val="11"/>
        <rFont val="Times New Roman"/>
        <charset val="134"/>
      </rPr>
      <t xml:space="preserve">      </t>
    </r>
    <r>
      <rPr>
        <sz val="11"/>
        <rFont val="宋体"/>
        <charset val="134"/>
      </rPr>
      <t>其他国有土地使用权出让收入安排的支出</t>
    </r>
  </si>
  <si>
    <r>
      <rPr>
        <sz val="11"/>
        <rFont val="Times New Roman"/>
        <charset val="134"/>
      </rPr>
      <t xml:space="preserve">      </t>
    </r>
    <r>
      <rPr>
        <sz val="11"/>
        <rFont val="宋体"/>
        <charset val="134"/>
      </rPr>
      <t>城市公用事业附加及对应专项债务收入安排的支出</t>
    </r>
  </si>
  <si>
    <r>
      <rPr>
        <b/>
        <sz val="11"/>
        <rFont val="Times New Roman"/>
        <charset val="134"/>
      </rPr>
      <t xml:space="preserve">    </t>
    </r>
    <r>
      <rPr>
        <b/>
        <sz val="11"/>
        <rFont val="宋体"/>
        <charset val="134"/>
      </rPr>
      <t>国有土地收益基金及对应专项债务收入安排的支出</t>
    </r>
  </si>
  <si>
    <r>
      <rPr>
        <sz val="11"/>
        <rFont val="Times New Roman"/>
        <charset val="134"/>
      </rPr>
      <t xml:space="preserve">      </t>
    </r>
    <r>
      <rPr>
        <sz val="11"/>
        <rFont val="宋体"/>
        <charset val="134"/>
      </rPr>
      <t>其他国有土地收益基金支出</t>
    </r>
  </si>
  <si>
    <r>
      <rPr>
        <sz val="11"/>
        <rFont val="Times New Roman"/>
        <charset val="134"/>
      </rPr>
      <t xml:space="preserve">      </t>
    </r>
    <r>
      <rPr>
        <sz val="11"/>
        <rFont val="宋体"/>
        <charset val="134"/>
      </rPr>
      <t>农业土地开发资金安排的支出</t>
    </r>
  </si>
  <si>
    <r>
      <rPr>
        <sz val="11"/>
        <rFont val="Times New Roman"/>
        <charset val="134"/>
      </rPr>
      <t xml:space="preserve">      </t>
    </r>
    <r>
      <rPr>
        <sz val="11"/>
        <rFont val="宋体"/>
        <charset val="134"/>
      </rPr>
      <t>耕地开发专项支出</t>
    </r>
  </si>
  <si>
    <r>
      <rPr>
        <sz val="11"/>
        <rFont val="Times New Roman"/>
        <charset val="134"/>
      </rPr>
      <t xml:space="preserve">      </t>
    </r>
    <r>
      <rPr>
        <sz val="11"/>
        <rFont val="宋体"/>
        <charset val="134"/>
      </rPr>
      <t>基本农田建设和保护支出</t>
    </r>
  </si>
  <si>
    <r>
      <rPr>
        <sz val="11"/>
        <rFont val="Times New Roman"/>
        <charset val="134"/>
      </rPr>
      <t xml:space="preserve">      </t>
    </r>
    <r>
      <rPr>
        <sz val="11"/>
        <rFont val="宋体"/>
        <charset val="134"/>
      </rPr>
      <t>土地整理支出</t>
    </r>
  </si>
  <si>
    <r>
      <rPr>
        <b/>
        <sz val="11"/>
        <rFont val="Times New Roman"/>
        <charset val="134"/>
      </rPr>
      <t xml:space="preserve">    </t>
    </r>
    <r>
      <rPr>
        <b/>
        <sz val="11"/>
        <rFont val="宋体"/>
        <charset val="134"/>
      </rPr>
      <t>城市基础设施配套费安排的支出</t>
    </r>
  </si>
  <si>
    <r>
      <rPr>
        <b/>
        <sz val="11"/>
        <rFont val="Times New Roman"/>
        <charset val="134"/>
      </rPr>
      <t xml:space="preserve">    </t>
    </r>
    <r>
      <rPr>
        <b/>
        <sz val="11"/>
        <rFont val="宋体"/>
        <charset val="134"/>
      </rPr>
      <t>污水处理费安排的支出</t>
    </r>
    <r>
      <rPr>
        <b/>
        <sz val="11"/>
        <rFont val="Times New Roman"/>
        <charset val="134"/>
      </rPr>
      <t xml:space="preserve"> </t>
    </r>
  </si>
  <si>
    <r>
      <rPr>
        <sz val="11"/>
        <rFont val="Times New Roman"/>
        <charset val="134"/>
      </rPr>
      <t xml:space="preserve">      </t>
    </r>
    <r>
      <rPr>
        <sz val="11"/>
        <rFont val="宋体"/>
        <charset val="134"/>
      </rPr>
      <t>污水处理设施建设和运营</t>
    </r>
  </si>
  <si>
    <r>
      <rPr>
        <sz val="11"/>
        <rFont val="Times New Roman"/>
        <charset val="134"/>
      </rPr>
      <t xml:space="preserve">      </t>
    </r>
    <r>
      <rPr>
        <sz val="11"/>
        <rFont val="宋体"/>
        <charset val="134"/>
      </rPr>
      <t>代征手续费</t>
    </r>
  </si>
  <si>
    <t>五、农林水支出</t>
  </si>
  <si>
    <r>
      <rPr>
        <b/>
        <sz val="11"/>
        <rFont val="Times New Roman"/>
        <charset val="134"/>
      </rPr>
      <t xml:space="preserve">    </t>
    </r>
    <r>
      <rPr>
        <b/>
        <sz val="11"/>
        <rFont val="宋体"/>
        <charset val="134"/>
      </rPr>
      <t>大中型水库库区基金安排的支出</t>
    </r>
  </si>
  <si>
    <r>
      <rPr>
        <sz val="11"/>
        <rFont val="Times New Roman"/>
        <charset val="134"/>
      </rPr>
      <t xml:space="preserve">      </t>
    </r>
    <r>
      <rPr>
        <sz val="11"/>
        <rFont val="宋体"/>
        <charset val="134"/>
      </rPr>
      <t>其他大中型水库库区基金支出</t>
    </r>
  </si>
  <si>
    <r>
      <rPr>
        <b/>
        <sz val="11"/>
        <rFont val="Times New Roman"/>
        <charset val="134"/>
      </rPr>
      <t xml:space="preserve">    </t>
    </r>
    <r>
      <rPr>
        <b/>
        <sz val="11"/>
        <rFont val="宋体"/>
        <charset val="134"/>
      </rPr>
      <t>国家重大水利工程建设基金安排的支出</t>
    </r>
  </si>
  <si>
    <r>
      <rPr>
        <sz val="11"/>
        <rFont val="Times New Roman"/>
        <charset val="134"/>
      </rPr>
      <t xml:space="preserve">      </t>
    </r>
    <r>
      <rPr>
        <sz val="11"/>
        <rFont val="宋体"/>
        <charset val="134"/>
      </rPr>
      <t>其他重大水利工程建设基金支出</t>
    </r>
  </si>
  <si>
    <t>六、交通运输支出</t>
  </si>
  <si>
    <t>七、资源勘探信息等支出</t>
  </si>
  <si>
    <t>八、商业服务业等支出</t>
  </si>
  <si>
    <t>九、其他支出</t>
  </si>
  <si>
    <r>
      <rPr>
        <b/>
        <sz val="11"/>
        <rFont val="Times New Roman"/>
        <charset val="134"/>
      </rPr>
      <t xml:space="preserve">    </t>
    </r>
    <r>
      <rPr>
        <b/>
        <sz val="11"/>
        <rFont val="宋体"/>
        <charset val="134"/>
      </rPr>
      <t>其他政府性基金及对应专项债务收入安排的支出</t>
    </r>
  </si>
  <si>
    <r>
      <rPr>
        <sz val="11"/>
        <rFont val="Times New Roman"/>
        <charset val="134"/>
      </rPr>
      <t xml:space="preserve">      </t>
    </r>
    <r>
      <rPr>
        <sz val="11"/>
        <rFont val="宋体"/>
        <charset val="134"/>
      </rPr>
      <t>其他地方自行试点项目收益专项债券收入安排的支出</t>
    </r>
  </si>
  <si>
    <r>
      <rPr>
        <b/>
        <sz val="11"/>
        <rFont val="Times New Roman"/>
        <charset val="134"/>
      </rPr>
      <t xml:space="preserve">    </t>
    </r>
    <r>
      <rPr>
        <b/>
        <sz val="11"/>
        <rFont val="宋体"/>
        <charset val="134"/>
      </rPr>
      <t>彩票发行销售机构业务费安排的支出</t>
    </r>
  </si>
  <si>
    <r>
      <rPr>
        <sz val="11"/>
        <rFont val="Times New Roman"/>
        <charset val="134"/>
      </rPr>
      <t xml:space="preserve">      </t>
    </r>
    <r>
      <rPr>
        <sz val="11"/>
        <rFont val="宋体"/>
        <charset val="134"/>
      </rPr>
      <t>福利彩票销售机构的业务支出</t>
    </r>
  </si>
  <si>
    <r>
      <rPr>
        <sz val="11"/>
        <rFont val="Times New Roman"/>
        <charset val="134"/>
      </rPr>
      <t xml:space="preserve">      </t>
    </r>
    <r>
      <rPr>
        <sz val="11"/>
        <rFont val="宋体"/>
        <charset val="134"/>
      </rPr>
      <t>体育彩票销售机构的业务支出</t>
    </r>
  </si>
  <si>
    <r>
      <rPr>
        <sz val="11"/>
        <rFont val="Times New Roman"/>
        <charset val="134"/>
      </rPr>
      <t xml:space="preserve">      </t>
    </r>
    <r>
      <rPr>
        <sz val="11"/>
        <rFont val="宋体"/>
        <charset val="134"/>
      </rPr>
      <t>彩票市场调控资金支出</t>
    </r>
  </si>
  <si>
    <r>
      <rPr>
        <b/>
        <sz val="11"/>
        <rFont val="Times New Roman"/>
        <charset val="134"/>
      </rPr>
      <t xml:space="preserve">    </t>
    </r>
    <r>
      <rPr>
        <b/>
        <sz val="11"/>
        <rFont val="宋体"/>
        <charset val="134"/>
      </rPr>
      <t>彩票公益金安排的支出</t>
    </r>
  </si>
  <si>
    <r>
      <rPr>
        <sz val="11"/>
        <rFont val="Times New Roman"/>
        <charset val="134"/>
      </rPr>
      <t xml:space="preserve">      </t>
    </r>
    <r>
      <rPr>
        <sz val="11"/>
        <rFont val="宋体"/>
        <charset val="134"/>
      </rPr>
      <t>用于社会福利的彩票公益金支出</t>
    </r>
  </si>
  <si>
    <r>
      <rPr>
        <sz val="11"/>
        <rFont val="Times New Roman"/>
        <charset val="134"/>
      </rPr>
      <t xml:space="preserve">      </t>
    </r>
    <r>
      <rPr>
        <sz val="11"/>
        <rFont val="宋体"/>
        <charset val="134"/>
      </rPr>
      <t>用于体育事业的彩票公益金支出</t>
    </r>
  </si>
  <si>
    <r>
      <rPr>
        <sz val="11"/>
        <rFont val="Times New Roman"/>
        <charset val="134"/>
      </rPr>
      <t xml:space="preserve">      </t>
    </r>
    <r>
      <rPr>
        <sz val="11"/>
        <rFont val="宋体"/>
        <charset val="134"/>
      </rPr>
      <t>用于教育事业的彩票公益金支出</t>
    </r>
  </si>
  <si>
    <r>
      <rPr>
        <sz val="11"/>
        <rFont val="Times New Roman"/>
        <charset val="134"/>
      </rPr>
      <t xml:space="preserve">      </t>
    </r>
    <r>
      <rPr>
        <sz val="11"/>
        <rFont val="宋体"/>
        <charset val="134"/>
      </rPr>
      <t>用于残疾人事业的彩票公益金支出</t>
    </r>
  </si>
  <si>
    <r>
      <rPr>
        <sz val="11"/>
        <rFont val="Times New Roman"/>
        <charset val="134"/>
      </rPr>
      <t xml:space="preserve">      </t>
    </r>
    <r>
      <rPr>
        <sz val="11"/>
        <rFont val="宋体"/>
        <charset val="134"/>
      </rPr>
      <t>用于城乡医疗救助的彩票公益金支出</t>
    </r>
  </si>
  <si>
    <r>
      <rPr>
        <sz val="11"/>
        <rFont val="Times New Roman"/>
        <charset val="134"/>
      </rPr>
      <t xml:space="preserve">      </t>
    </r>
    <r>
      <rPr>
        <sz val="11"/>
        <rFont val="宋体"/>
        <charset val="134"/>
      </rPr>
      <t>用于其他社会公益事业的彩票公益金支出</t>
    </r>
  </si>
  <si>
    <t>十、债务付息支出</t>
  </si>
  <si>
    <r>
      <rPr>
        <b/>
        <sz val="11"/>
        <rFont val="Times New Roman"/>
        <charset val="134"/>
      </rPr>
      <t xml:space="preserve">    </t>
    </r>
    <r>
      <rPr>
        <b/>
        <sz val="11"/>
        <rFont val="宋体"/>
        <charset val="134"/>
      </rPr>
      <t>地方政府专项债务付息支出</t>
    </r>
  </si>
  <si>
    <r>
      <rPr>
        <sz val="11"/>
        <rFont val="Times New Roman"/>
        <charset val="134"/>
      </rPr>
      <t xml:space="preserve">      </t>
    </r>
    <r>
      <rPr>
        <sz val="11"/>
        <rFont val="宋体"/>
        <charset val="134"/>
      </rPr>
      <t>国有土地使用权出让金债务付息支出</t>
    </r>
  </si>
  <si>
    <r>
      <rPr>
        <sz val="11"/>
        <rFont val="Times New Roman"/>
        <charset val="134"/>
      </rPr>
      <t xml:space="preserve">      </t>
    </r>
    <r>
      <rPr>
        <sz val="11"/>
        <rFont val="宋体"/>
        <charset val="134"/>
      </rPr>
      <t>其他地方自行试点项目收益专项债券付息支出</t>
    </r>
  </si>
  <si>
    <r>
      <rPr>
        <b/>
        <sz val="11"/>
        <rFont val="宋体"/>
        <charset val="134"/>
      </rPr>
      <t>十一、</t>
    </r>
    <r>
      <rPr>
        <b/>
        <sz val="11"/>
        <rFont val="Times New Roman"/>
        <charset val="134"/>
      </rPr>
      <t xml:space="preserve">  </t>
    </r>
    <r>
      <rPr>
        <b/>
        <sz val="11"/>
        <rFont val="宋体"/>
        <charset val="134"/>
      </rPr>
      <t>债务发行费用支出</t>
    </r>
  </si>
  <si>
    <r>
      <rPr>
        <sz val="11"/>
        <rFont val="Times New Roman"/>
        <charset val="134"/>
      </rPr>
      <t xml:space="preserve">      </t>
    </r>
    <r>
      <rPr>
        <sz val="11"/>
        <rFont val="宋体"/>
        <charset val="134"/>
      </rPr>
      <t>地方政府专项债务发行费用支出</t>
    </r>
  </si>
  <si>
    <r>
      <rPr>
        <sz val="11"/>
        <rFont val="Times New Roman"/>
        <charset val="134"/>
      </rPr>
      <t xml:space="preserve">            </t>
    </r>
    <r>
      <rPr>
        <sz val="11"/>
        <rFont val="宋体"/>
        <charset val="134"/>
      </rPr>
      <t>国有土地使用权出让金债务发行费用支出</t>
    </r>
  </si>
  <si>
    <r>
      <rPr>
        <b/>
        <sz val="11"/>
        <rFont val="宋体"/>
        <charset val="134"/>
      </rPr>
      <t>十二、</t>
    </r>
    <r>
      <rPr>
        <b/>
        <sz val="11"/>
        <rFont val="Times New Roman"/>
        <charset val="134"/>
      </rPr>
      <t xml:space="preserve"> </t>
    </r>
    <r>
      <rPr>
        <b/>
        <sz val="11"/>
        <rFont val="宋体"/>
        <charset val="134"/>
      </rPr>
      <t>抗疫特别国债安排的支出</t>
    </r>
  </si>
  <si>
    <r>
      <rPr>
        <b/>
        <sz val="11"/>
        <rFont val="Times New Roman"/>
        <charset val="134"/>
      </rPr>
      <t xml:space="preserve">    </t>
    </r>
    <r>
      <rPr>
        <b/>
        <sz val="11"/>
        <rFont val="宋体"/>
        <charset val="134"/>
      </rPr>
      <t>基础设施建设</t>
    </r>
  </si>
  <si>
    <r>
      <rPr>
        <sz val="11"/>
        <rFont val="Times New Roman"/>
        <charset val="134"/>
      </rPr>
      <t xml:space="preserve">      </t>
    </r>
    <r>
      <rPr>
        <sz val="11"/>
        <rFont val="宋体"/>
        <charset val="134"/>
      </rPr>
      <t>公共卫生体系建设</t>
    </r>
  </si>
  <si>
    <r>
      <rPr>
        <sz val="11"/>
        <rFont val="Times New Roman"/>
        <charset val="134"/>
      </rPr>
      <t xml:space="preserve">      </t>
    </r>
    <r>
      <rPr>
        <sz val="11"/>
        <rFont val="宋体"/>
        <charset val="134"/>
      </rPr>
      <t>其他基础设施建设</t>
    </r>
  </si>
  <si>
    <r>
      <rPr>
        <b/>
        <sz val="11"/>
        <rFont val="Times New Roman"/>
        <charset val="134"/>
      </rPr>
      <t xml:space="preserve">    </t>
    </r>
    <r>
      <rPr>
        <b/>
        <sz val="11"/>
        <rFont val="宋体"/>
        <charset val="134"/>
      </rPr>
      <t>抗疫相关支出</t>
    </r>
  </si>
  <si>
    <r>
      <rPr>
        <sz val="11"/>
        <rFont val="Times New Roman"/>
        <charset val="134"/>
      </rPr>
      <t xml:space="preserve">      </t>
    </r>
    <r>
      <rPr>
        <sz val="11"/>
        <rFont val="宋体"/>
        <charset val="134"/>
      </rPr>
      <t>困难群众基本生活补助</t>
    </r>
  </si>
  <si>
    <r>
      <rPr>
        <b/>
        <sz val="11"/>
        <rFont val="Times New Roman"/>
        <charset val="134"/>
      </rPr>
      <t xml:space="preserve">    </t>
    </r>
    <r>
      <rPr>
        <b/>
        <sz val="11"/>
        <rFont val="宋体"/>
        <charset val="134"/>
      </rPr>
      <t>政府性基金转移支付</t>
    </r>
  </si>
  <si>
    <r>
      <rPr>
        <sz val="11"/>
        <rFont val="Times New Roman"/>
        <charset val="134"/>
      </rPr>
      <t xml:space="preserve">      </t>
    </r>
    <r>
      <rPr>
        <sz val="11"/>
        <rFont val="宋体"/>
        <charset val="134"/>
      </rPr>
      <t>政府性基金补助支出</t>
    </r>
  </si>
  <si>
    <r>
      <rPr>
        <sz val="11"/>
        <rFont val="Times New Roman"/>
        <charset val="134"/>
      </rPr>
      <t xml:space="preserve">      </t>
    </r>
    <r>
      <rPr>
        <sz val="11"/>
        <rFont val="宋体"/>
        <charset val="134"/>
      </rPr>
      <t>政府性基金上解支出</t>
    </r>
  </si>
  <si>
    <r>
      <rPr>
        <b/>
        <sz val="11"/>
        <rFont val="Times New Roman"/>
        <charset val="134"/>
      </rPr>
      <t xml:space="preserve">    </t>
    </r>
    <r>
      <rPr>
        <b/>
        <sz val="11"/>
        <rFont val="宋体"/>
        <charset val="134"/>
      </rPr>
      <t>调出资金</t>
    </r>
  </si>
  <si>
    <r>
      <rPr>
        <b/>
        <sz val="11"/>
        <rFont val="Times New Roman"/>
        <charset val="134"/>
      </rPr>
      <t xml:space="preserve">    </t>
    </r>
    <r>
      <rPr>
        <b/>
        <sz val="11"/>
        <rFont val="宋体"/>
        <charset val="134"/>
      </rPr>
      <t>地方政府专项债务还本支出</t>
    </r>
  </si>
  <si>
    <r>
      <rPr>
        <sz val="11"/>
        <rFont val="Times New Roman"/>
        <charset val="134"/>
      </rPr>
      <t xml:space="preserve">       </t>
    </r>
    <r>
      <rPr>
        <sz val="11"/>
        <rFont val="宋体"/>
        <charset val="134"/>
      </rPr>
      <t>国有土地使用权出让金债务还本支出</t>
    </r>
  </si>
  <si>
    <t>表五-1</t>
  </si>
  <si>
    <r>
      <rPr>
        <sz val="20"/>
        <rFont val="宋体"/>
        <charset val="134"/>
      </rPr>
      <t>武定县</t>
    </r>
    <r>
      <rPr>
        <sz val="20"/>
        <rFont val="Times New Roman"/>
        <charset val="134"/>
      </rPr>
      <t>2021</t>
    </r>
    <r>
      <rPr>
        <sz val="20"/>
        <rFont val="宋体"/>
        <charset val="134"/>
      </rPr>
      <t>年国有资本经营预算收入执行情况表</t>
    </r>
  </si>
  <si>
    <r>
      <rPr>
        <b/>
        <sz val="12"/>
        <rFont val="宋体"/>
        <charset val="134"/>
      </rPr>
      <t>国有资本经营预算收入合计</t>
    </r>
  </si>
  <si>
    <r>
      <rPr>
        <b/>
        <sz val="12"/>
        <rFont val="Times New Roman"/>
        <charset val="134"/>
      </rPr>
      <t>2021</t>
    </r>
    <r>
      <rPr>
        <b/>
        <sz val="12"/>
        <rFont val="宋体"/>
        <charset val="134"/>
      </rPr>
      <t>年调整年预算数</t>
    </r>
  </si>
  <si>
    <r>
      <rPr>
        <sz val="10"/>
        <rFont val="Times New Roman"/>
        <charset val="134"/>
      </rPr>
      <t xml:space="preserve">  </t>
    </r>
    <r>
      <rPr>
        <sz val="10"/>
        <rFont val="宋体"/>
        <charset val="134"/>
      </rPr>
      <t>利润收入</t>
    </r>
  </si>
  <si>
    <r>
      <rPr>
        <sz val="10"/>
        <rFont val="Times New Roman"/>
        <charset val="134"/>
      </rPr>
      <t xml:space="preserve">      </t>
    </r>
    <r>
      <rPr>
        <sz val="10"/>
        <rFont val="宋体"/>
        <charset val="134"/>
      </rPr>
      <t>烟草企业利润收入</t>
    </r>
  </si>
  <si>
    <r>
      <rPr>
        <sz val="10"/>
        <rFont val="Times New Roman"/>
        <charset val="134"/>
      </rPr>
      <t xml:space="preserve">      </t>
    </r>
    <r>
      <rPr>
        <sz val="10"/>
        <rFont val="宋体"/>
        <charset val="134"/>
      </rPr>
      <t>石油石化企业利润收入</t>
    </r>
  </si>
  <si>
    <r>
      <rPr>
        <sz val="10"/>
        <rFont val="Times New Roman"/>
        <charset val="134"/>
      </rPr>
      <t xml:space="preserve">      </t>
    </r>
    <r>
      <rPr>
        <sz val="10"/>
        <rFont val="宋体"/>
        <charset val="134"/>
      </rPr>
      <t>电力企业利润收入</t>
    </r>
  </si>
  <si>
    <r>
      <rPr>
        <sz val="10"/>
        <rFont val="Times New Roman"/>
        <charset val="134"/>
      </rPr>
      <t xml:space="preserve">      </t>
    </r>
    <r>
      <rPr>
        <sz val="10"/>
        <rFont val="宋体"/>
        <charset val="134"/>
      </rPr>
      <t>电信企业利润收入</t>
    </r>
  </si>
  <si>
    <r>
      <rPr>
        <sz val="10"/>
        <rFont val="Times New Roman"/>
        <charset val="134"/>
      </rPr>
      <t xml:space="preserve">      </t>
    </r>
    <r>
      <rPr>
        <sz val="10"/>
        <rFont val="宋体"/>
        <charset val="134"/>
      </rPr>
      <t>有色冶金采掘企业利润收入</t>
    </r>
  </si>
  <si>
    <r>
      <rPr>
        <sz val="10"/>
        <rFont val="Times New Roman"/>
        <charset val="134"/>
      </rPr>
      <t xml:space="preserve">      </t>
    </r>
    <r>
      <rPr>
        <sz val="10"/>
        <rFont val="宋体"/>
        <charset val="134"/>
      </rPr>
      <t>化工企业利润收入</t>
    </r>
  </si>
  <si>
    <r>
      <rPr>
        <sz val="10"/>
        <rFont val="Times New Roman"/>
        <charset val="134"/>
      </rPr>
      <t xml:space="preserve">      </t>
    </r>
    <r>
      <rPr>
        <sz val="10"/>
        <rFont val="宋体"/>
        <charset val="134"/>
      </rPr>
      <t>运输企业利润收入</t>
    </r>
  </si>
  <si>
    <r>
      <rPr>
        <sz val="10"/>
        <rFont val="Times New Roman"/>
        <charset val="134"/>
      </rPr>
      <t xml:space="preserve">      </t>
    </r>
    <r>
      <rPr>
        <sz val="10"/>
        <rFont val="宋体"/>
        <charset val="134"/>
      </rPr>
      <t>建筑施工企业利润收入</t>
    </r>
  </si>
  <si>
    <r>
      <rPr>
        <sz val="10"/>
        <rFont val="Times New Roman"/>
        <charset val="134"/>
      </rPr>
      <t xml:space="preserve">      </t>
    </r>
    <r>
      <rPr>
        <sz val="10"/>
        <rFont val="宋体"/>
        <charset val="134"/>
      </rPr>
      <t>房地产企业利润收入</t>
    </r>
  </si>
  <si>
    <r>
      <rPr>
        <sz val="10"/>
        <rFont val="Times New Roman"/>
        <charset val="134"/>
      </rPr>
      <t xml:space="preserve">      </t>
    </r>
    <r>
      <rPr>
        <sz val="10"/>
        <rFont val="宋体"/>
        <charset val="134"/>
      </rPr>
      <t>建材企业利润收入</t>
    </r>
  </si>
  <si>
    <r>
      <rPr>
        <sz val="10"/>
        <rFont val="Times New Roman"/>
        <charset val="134"/>
      </rPr>
      <t xml:space="preserve">      </t>
    </r>
    <r>
      <rPr>
        <sz val="10"/>
        <rFont val="宋体"/>
        <charset val="134"/>
      </rPr>
      <t>医药企业利润收入</t>
    </r>
  </si>
  <si>
    <r>
      <rPr>
        <sz val="10"/>
        <rFont val="Times New Roman"/>
        <charset val="134"/>
      </rPr>
      <t xml:space="preserve">      </t>
    </r>
    <r>
      <rPr>
        <sz val="10"/>
        <rFont val="宋体"/>
        <charset val="134"/>
      </rPr>
      <t>农林牧渔企业利润收入</t>
    </r>
  </si>
  <si>
    <r>
      <rPr>
        <sz val="10"/>
        <rFont val="Times New Roman"/>
        <charset val="134"/>
      </rPr>
      <t xml:space="preserve">      </t>
    </r>
    <r>
      <rPr>
        <sz val="10"/>
        <rFont val="宋体"/>
        <charset val="134"/>
      </rPr>
      <t>邮政企业利润收入</t>
    </r>
  </si>
  <si>
    <r>
      <rPr>
        <sz val="10"/>
        <rFont val="Times New Roman"/>
        <charset val="134"/>
      </rPr>
      <t xml:space="preserve">  </t>
    </r>
    <r>
      <rPr>
        <sz val="10"/>
        <rFont val="宋体"/>
        <charset val="134"/>
      </rPr>
      <t>其他国有资本经营预算企业利润收入</t>
    </r>
  </si>
  <si>
    <r>
      <rPr>
        <sz val="10"/>
        <rFont val="Times New Roman"/>
        <charset val="134"/>
      </rPr>
      <t xml:space="preserve">      </t>
    </r>
    <r>
      <rPr>
        <sz val="10"/>
        <rFont val="宋体"/>
        <charset val="134"/>
      </rPr>
      <t>股利、股息收入</t>
    </r>
  </si>
  <si>
    <r>
      <rPr>
        <sz val="10"/>
        <rFont val="Times New Roman"/>
        <charset val="134"/>
      </rPr>
      <t xml:space="preserve">      </t>
    </r>
    <r>
      <rPr>
        <sz val="10"/>
        <rFont val="宋体"/>
        <charset val="134"/>
      </rPr>
      <t>国有控股公司股利、股息收入</t>
    </r>
  </si>
  <si>
    <r>
      <rPr>
        <sz val="10"/>
        <rFont val="Times New Roman"/>
        <charset val="134"/>
      </rPr>
      <t xml:space="preserve">       </t>
    </r>
    <r>
      <rPr>
        <sz val="10"/>
        <rFont val="宋体"/>
        <charset val="134"/>
      </rPr>
      <t>国有参股公司股利、股息收入</t>
    </r>
  </si>
  <si>
    <r>
      <rPr>
        <sz val="10"/>
        <rFont val="Times New Roman"/>
        <charset val="134"/>
      </rPr>
      <t xml:space="preserve">      </t>
    </r>
    <r>
      <rPr>
        <sz val="10"/>
        <rFont val="宋体"/>
        <charset val="134"/>
      </rPr>
      <t>金融企业股利、股息收入（国资预算）</t>
    </r>
  </si>
  <si>
    <r>
      <rPr>
        <sz val="10"/>
        <rFont val="Times New Roman"/>
        <charset val="134"/>
      </rPr>
      <t xml:space="preserve">      </t>
    </r>
    <r>
      <rPr>
        <sz val="10"/>
        <rFont val="宋体"/>
        <charset val="134"/>
      </rPr>
      <t>其他国有资本经营预算企业股利、股息收入</t>
    </r>
  </si>
  <si>
    <r>
      <rPr>
        <sz val="10"/>
        <rFont val="Times New Roman"/>
        <charset val="134"/>
      </rPr>
      <t xml:space="preserve">      </t>
    </r>
    <r>
      <rPr>
        <sz val="10"/>
        <rFont val="宋体"/>
        <charset val="134"/>
      </rPr>
      <t>产权转让收入</t>
    </r>
  </si>
  <si>
    <r>
      <rPr>
        <sz val="10"/>
        <rFont val="Times New Roman"/>
        <charset val="134"/>
      </rPr>
      <t xml:space="preserve">      </t>
    </r>
    <r>
      <rPr>
        <sz val="10"/>
        <rFont val="宋体"/>
        <charset val="134"/>
      </rPr>
      <t>国有股减持收入</t>
    </r>
  </si>
  <si>
    <r>
      <rPr>
        <sz val="10"/>
        <rFont val="Times New Roman"/>
        <charset val="134"/>
      </rPr>
      <t xml:space="preserve">      </t>
    </r>
    <r>
      <rPr>
        <sz val="10"/>
        <rFont val="宋体"/>
        <charset val="134"/>
      </rPr>
      <t>国有股权、股份转让收入</t>
    </r>
  </si>
  <si>
    <r>
      <rPr>
        <sz val="10"/>
        <rFont val="Times New Roman"/>
        <charset val="134"/>
      </rPr>
      <t xml:space="preserve">      </t>
    </r>
    <r>
      <rPr>
        <sz val="10"/>
        <rFont val="宋体"/>
        <charset val="134"/>
      </rPr>
      <t>国有独资企业产权转让收入</t>
    </r>
  </si>
  <si>
    <r>
      <rPr>
        <sz val="10"/>
        <rFont val="Times New Roman"/>
        <charset val="134"/>
      </rPr>
      <t xml:space="preserve">      </t>
    </r>
    <r>
      <rPr>
        <sz val="10"/>
        <rFont val="宋体"/>
        <charset val="134"/>
      </rPr>
      <t>金融企业产权转让收入</t>
    </r>
  </si>
  <si>
    <r>
      <rPr>
        <sz val="10"/>
        <rFont val="Times New Roman"/>
        <charset val="134"/>
      </rPr>
      <t xml:space="preserve">      </t>
    </r>
    <r>
      <rPr>
        <sz val="10"/>
        <rFont val="宋体"/>
        <charset val="134"/>
      </rPr>
      <t>其他国有资本经营预算企业产权转让收入</t>
    </r>
  </si>
  <si>
    <r>
      <rPr>
        <sz val="10"/>
        <rFont val="Times New Roman"/>
        <charset val="134"/>
      </rPr>
      <t xml:space="preserve">  </t>
    </r>
    <r>
      <rPr>
        <sz val="10"/>
        <rFont val="宋体"/>
        <charset val="134"/>
      </rPr>
      <t>清算收入</t>
    </r>
  </si>
  <si>
    <r>
      <rPr>
        <sz val="10"/>
        <rFont val="Times New Roman"/>
        <charset val="134"/>
      </rPr>
      <t xml:space="preserve">      </t>
    </r>
    <r>
      <rPr>
        <sz val="10"/>
        <rFont val="宋体"/>
        <charset val="134"/>
      </rPr>
      <t>国有股权、股份清算收入</t>
    </r>
  </si>
  <si>
    <r>
      <rPr>
        <sz val="10"/>
        <rFont val="Times New Roman"/>
        <charset val="134"/>
      </rPr>
      <t xml:space="preserve">      </t>
    </r>
    <r>
      <rPr>
        <sz val="10"/>
        <rFont val="宋体"/>
        <charset val="134"/>
      </rPr>
      <t>国有独资企业清算收入</t>
    </r>
  </si>
  <si>
    <r>
      <rPr>
        <sz val="10"/>
        <rFont val="Times New Roman"/>
        <charset val="134"/>
      </rPr>
      <t xml:space="preserve">      </t>
    </r>
    <r>
      <rPr>
        <sz val="10"/>
        <rFont val="宋体"/>
        <charset val="134"/>
      </rPr>
      <t>其他国有资本经营预算企业清算收入</t>
    </r>
  </si>
  <si>
    <r>
      <rPr>
        <sz val="10"/>
        <rFont val="Times New Roman"/>
        <charset val="134"/>
      </rPr>
      <t xml:space="preserve">      </t>
    </r>
    <r>
      <rPr>
        <sz val="10"/>
        <rFont val="宋体"/>
        <charset val="134"/>
      </rPr>
      <t>其他国有资本经营预算收入</t>
    </r>
  </si>
  <si>
    <r>
      <rPr>
        <b/>
        <sz val="10"/>
        <rFont val="宋体"/>
        <charset val="134"/>
      </rPr>
      <t>国有资本经营收入合计</t>
    </r>
  </si>
  <si>
    <r>
      <rPr>
        <sz val="10"/>
        <rFont val="宋体"/>
        <charset val="134"/>
      </rPr>
      <t>国有资本经营上级补助收入</t>
    </r>
  </si>
  <si>
    <r>
      <rPr>
        <sz val="10"/>
        <rFont val="宋体"/>
        <charset val="134"/>
      </rPr>
      <t>国有资本经营预算上年结余</t>
    </r>
  </si>
  <si>
    <r>
      <rPr>
        <sz val="10"/>
        <rFont val="宋体"/>
        <charset val="134"/>
      </rPr>
      <t>国有资本经营省补助计划单列市收入</t>
    </r>
  </si>
  <si>
    <r>
      <rPr>
        <b/>
        <sz val="10"/>
        <rFont val="宋体"/>
        <charset val="134"/>
      </rPr>
      <t>收</t>
    </r>
    <r>
      <rPr>
        <b/>
        <sz val="10"/>
        <rFont val="Times New Roman"/>
        <charset val="134"/>
      </rPr>
      <t xml:space="preserve">  </t>
    </r>
    <r>
      <rPr>
        <b/>
        <sz val="10"/>
        <rFont val="宋体"/>
        <charset val="134"/>
      </rPr>
      <t>入</t>
    </r>
    <r>
      <rPr>
        <b/>
        <sz val="10"/>
        <rFont val="Times New Roman"/>
        <charset val="134"/>
      </rPr>
      <t xml:space="preserve">  </t>
    </r>
    <r>
      <rPr>
        <b/>
        <sz val="10"/>
        <rFont val="宋体"/>
        <charset val="134"/>
      </rPr>
      <t>总</t>
    </r>
    <r>
      <rPr>
        <b/>
        <sz val="10"/>
        <rFont val="Times New Roman"/>
        <charset val="134"/>
      </rPr>
      <t xml:space="preserve">  </t>
    </r>
    <r>
      <rPr>
        <b/>
        <sz val="10"/>
        <rFont val="宋体"/>
        <charset val="134"/>
      </rPr>
      <t>计</t>
    </r>
  </si>
  <si>
    <t>表五-2</t>
  </si>
  <si>
    <t>武定县2021年国有资本经营预算支出执行情况表</t>
  </si>
  <si>
    <r>
      <rPr>
        <b/>
        <sz val="12"/>
        <rFont val="宋体"/>
        <charset val="134"/>
      </rPr>
      <t>国有资本经营预算支出合计</t>
    </r>
  </si>
  <si>
    <r>
      <rPr>
        <sz val="10"/>
        <rFont val="Times New Roman"/>
        <charset val="134"/>
      </rPr>
      <t xml:space="preserve">  </t>
    </r>
    <r>
      <rPr>
        <sz val="10"/>
        <rFont val="宋体"/>
        <charset val="134"/>
      </rPr>
      <t>社会保障和就业支出</t>
    </r>
  </si>
  <si>
    <r>
      <rPr>
        <sz val="10"/>
        <rFont val="Times New Roman"/>
        <charset val="134"/>
      </rPr>
      <t xml:space="preserve">      </t>
    </r>
    <r>
      <rPr>
        <sz val="10"/>
        <rFont val="宋体"/>
        <charset val="134"/>
      </rPr>
      <t>补充全国社会保障基金</t>
    </r>
  </si>
  <si>
    <r>
      <rPr>
        <sz val="10"/>
        <rFont val="Times New Roman"/>
        <charset val="134"/>
      </rPr>
      <t xml:space="preserve">      </t>
    </r>
    <r>
      <rPr>
        <sz val="10"/>
        <rFont val="宋体"/>
        <charset val="134"/>
      </rPr>
      <t>国有资本经营预算补充社保基金支出</t>
    </r>
  </si>
  <si>
    <r>
      <rPr>
        <sz val="10"/>
        <rFont val="Times New Roman"/>
        <charset val="134"/>
      </rPr>
      <t xml:space="preserve">  </t>
    </r>
    <r>
      <rPr>
        <sz val="10"/>
        <rFont val="宋体"/>
        <charset val="134"/>
      </rPr>
      <t>国有资本经营预算支出</t>
    </r>
  </si>
  <si>
    <r>
      <rPr>
        <sz val="10"/>
        <rFont val="Times New Roman"/>
        <charset val="134"/>
      </rPr>
      <t xml:space="preserve">      </t>
    </r>
    <r>
      <rPr>
        <sz val="10"/>
        <rFont val="宋体"/>
        <charset val="134"/>
      </rPr>
      <t>解决历史遗留问题及改革成本支出</t>
    </r>
  </si>
  <si>
    <r>
      <rPr>
        <sz val="10"/>
        <rFont val="Times New Roman"/>
        <charset val="134"/>
      </rPr>
      <t xml:space="preserve">      </t>
    </r>
    <r>
      <rPr>
        <sz val="10"/>
        <rFont val="宋体"/>
        <charset val="134"/>
      </rPr>
      <t>厂办大集体改革支出</t>
    </r>
  </si>
  <si>
    <r>
      <rPr>
        <sz val="10"/>
        <rFont val="Times New Roman"/>
        <charset val="134"/>
      </rPr>
      <t xml:space="preserve">      “</t>
    </r>
    <r>
      <rPr>
        <sz val="10"/>
        <rFont val="宋体"/>
        <charset val="134"/>
      </rPr>
      <t>三供一业</t>
    </r>
    <r>
      <rPr>
        <sz val="10"/>
        <rFont val="Times New Roman"/>
        <charset val="134"/>
      </rPr>
      <t>”</t>
    </r>
    <r>
      <rPr>
        <sz val="10"/>
        <rFont val="宋体"/>
        <charset val="134"/>
      </rPr>
      <t>移交补助支出</t>
    </r>
  </si>
  <si>
    <r>
      <rPr>
        <sz val="10"/>
        <rFont val="Times New Roman"/>
        <charset val="134"/>
      </rPr>
      <t xml:space="preserve">      </t>
    </r>
    <r>
      <rPr>
        <sz val="10"/>
        <rFont val="宋体"/>
        <charset val="134"/>
      </rPr>
      <t>国有企业办职教幼教补助支出</t>
    </r>
  </si>
  <si>
    <r>
      <rPr>
        <sz val="10"/>
        <rFont val="Times New Roman"/>
        <charset val="134"/>
      </rPr>
      <t xml:space="preserve">      </t>
    </r>
    <r>
      <rPr>
        <sz val="10"/>
        <rFont val="宋体"/>
        <charset val="134"/>
      </rPr>
      <t>国有企业办公共服务机构移交补助支出</t>
    </r>
  </si>
  <si>
    <r>
      <rPr>
        <sz val="10"/>
        <rFont val="Times New Roman"/>
        <charset val="134"/>
      </rPr>
      <t xml:space="preserve">      </t>
    </r>
    <r>
      <rPr>
        <sz val="10"/>
        <rFont val="宋体"/>
        <charset val="134"/>
      </rPr>
      <t>国有企业退休人员社会化管理补助支出</t>
    </r>
  </si>
  <si>
    <r>
      <rPr>
        <sz val="10"/>
        <rFont val="Times New Roman"/>
        <charset val="134"/>
      </rPr>
      <t xml:space="preserve">      </t>
    </r>
    <r>
      <rPr>
        <sz val="10"/>
        <rFont val="宋体"/>
        <charset val="134"/>
      </rPr>
      <t>国有企业棚户区改造支出</t>
    </r>
  </si>
  <si>
    <r>
      <rPr>
        <sz val="10"/>
        <rFont val="Times New Roman"/>
        <charset val="134"/>
      </rPr>
      <t xml:space="preserve">      </t>
    </r>
    <r>
      <rPr>
        <sz val="10"/>
        <rFont val="宋体"/>
        <charset val="134"/>
      </rPr>
      <t>国有企业改革成本支出</t>
    </r>
  </si>
  <si>
    <r>
      <rPr>
        <sz val="10"/>
        <rFont val="Times New Roman"/>
        <charset val="134"/>
      </rPr>
      <t xml:space="preserve">      </t>
    </r>
    <r>
      <rPr>
        <sz val="10"/>
        <rFont val="宋体"/>
        <charset val="134"/>
      </rPr>
      <t>离休干部医药费补助支出</t>
    </r>
  </si>
  <si>
    <r>
      <rPr>
        <sz val="10"/>
        <rFont val="Times New Roman"/>
        <charset val="134"/>
      </rPr>
      <t xml:space="preserve">      </t>
    </r>
    <r>
      <rPr>
        <sz val="10"/>
        <rFont val="宋体"/>
        <charset val="134"/>
      </rPr>
      <t>其他解决历史遗留问题及改革成本支出</t>
    </r>
  </si>
  <si>
    <r>
      <rPr>
        <sz val="10"/>
        <rFont val="Times New Roman"/>
        <charset val="134"/>
      </rPr>
      <t xml:space="preserve">  </t>
    </r>
    <r>
      <rPr>
        <sz val="10"/>
        <rFont val="宋体"/>
        <charset val="134"/>
      </rPr>
      <t>国有企业资本金注入</t>
    </r>
  </si>
  <si>
    <r>
      <rPr>
        <sz val="10"/>
        <rFont val="Times New Roman"/>
        <charset val="134"/>
      </rPr>
      <t xml:space="preserve">      </t>
    </r>
    <r>
      <rPr>
        <sz val="10"/>
        <rFont val="宋体"/>
        <charset val="134"/>
      </rPr>
      <t>国有经济结构调整支出</t>
    </r>
  </si>
  <si>
    <r>
      <rPr>
        <sz val="10"/>
        <rFont val="Times New Roman"/>
        <charset val="134"/>
      </rPr>
      <t xml:space="preserve">      </t>
    </r>
    <r>
      <rPr>
        <sz val="10"/>
        <rFont val="宋体"/>
        <charset val="134"/>
      </rPr>
      <t>公益性设施投资支出</t>
    </r>
  </si>
  <si>
    <r>
      <rPr>
        <sz val="10"/>
        <rFont val="Times New Roman"/>
        <charset val="134"/>
      </rPr>
      <t xml:space="preserve">      </t>
    </r>
    <r>
      <rPr>
        <sz val="10"/>
        <rFont val="宋体"/>
        <charset val="134"/>
      </rPr>
      <t>前瞻性战略性产业发展支出</t>
    </r>
  </si>
  <si>
    <r>
      <rPr>
        <sz val="10"/>
        <rFont val="Times New Roman"/>
        <charset val="134"/>
      </rPr>
      <t xml:space="preserve">      </t>
    </r>
    <r>
      <rPr>
        <sz val="10"/>
        <rFont val="宋体"/>
        <charset val="134"/>
      </rPr>
      <t>生态环境保护支出</t>
    </r>
  </si>
  <si>
    <r>
      <rPr>
        <sz val="10"/>
        <rFont val="Times New Roman"/>
        <charset val="134"/>
      </rPr>
      <t xml:space="preserve">      </t>
    </r>
    <r>
      <rPr>
        <sz val="10"/>
        <rFont val="宋体"/>
        <charset val="134"/>
      </rPr>
      <t>支持科技进步支出</t>
    </r>
  </si>
  <si>
    <r>
      <rPr>
        <sz val="10"/>
        <rFont val="Times New Roman"/>
        <charset val="134"/>
      </rPr>
      <t xml:space="preserve">      </t>
    </r>
    <r>
      <rPr>
        <sz val="10"/>
        <rFont val="宋体"/>
        <charset val="134"/>
      </rPr>
      <t>保障国家经济安全支出</t>
    </r>
  </si>
  <si>
    <r>
      <rPr>
        <sz val="10"/>
        <rFont val="Times New Roman"/>
        <charset val="134"/>
      </rPr>
      <t xml:space="preserve">      </t>
    </r>
    <r>
      <rPr>
        <sz val="10"/>
        <rFont val="宋体"/>
        <charset val="134"/>
      </rPr>
      <t>对外投资合作支出</t>
    </r>
  </si>
  <si>
    <r>
      <rPr>
        <sz val="10"/>
        <rFont val="Times New Roman"/>
        <charset val="134"/>
      </rPr>
      <t xml:space="preserve">      </t>
    </r>
    <r>
      <rPr>
        <sz val="10"/>
        <rFont val="宋体"/>
        <charset val="134"/>
      </rPr>
      <t>其他国有企业资本金注入</t>
    </r>
  </si>
  <si>
    <r>
      <rPr>
        <sz val="10"/>
        <rFont val="Times New Roman"/>
        <charset val="134"/>
      </rPr>
      <t xml:space="preserve">  </t>
    </r>
    <r>
      <rPr>
        <sz val="10"/>
        <rFont val="宋体"/>
        <charset val="134"/>
      </rPr>
      <t>国有企业政策性补贴</t>
    </r>
  </si>
  <si>
    <r>
      <rPr>
        <sz val="10"/>
        <rFont val="Times New Roman"/>
        <charset val="134"/>
      </rPr>
      <t xml:space="preserve">      </t>
    </r>
    <r>
      <rPr>
        <sz val="10"/>
        <rFont val="宋体"/>
        <charset val="134"/>
      </rPr>
      <t>国有企业政策性补贴</t>
    </r>
  </si>
  <si>
    <r>
      <rPr>
        <sz val="10"/>
        <rFont val="Times New Roman"/>
        <charset val="134"/>
      </rPr>
      <t xml:space="preserve">    </t>
    </r>
    <r>
      <rPr>
        <sz val="10"/>
        <rFont val="宋体"/>
        <charset val="134"/>
      </rPr>
      <t>金融国有资本经营预算支出</t>
    </r>
  </si>
  <si>
    <r>
      <rPr>
        <sz val="10"/>
        <rFont val="Times New Roman"/>
        <charset val="134"/>
      </rPr>
      <t xml:space="preserve">      </t>
    </r>
    <r>
      <rPr>
        <sz val="10"/>
        <rFont val="宋体"/>
        <charset val="134"/>
      </rPr>
      <t>资本支出</t>
    </r>
  </si>
  <si>
    <r>
      <rPr>
        <sz val="10"/>
        <rFont val="Times New Roman"/>
        <charset val="134"/>
      </rPr>
      <t xml:space="preserve">      </t>
    </r>
    <r>
      <rPr>
        <sz val="10"/>
        <rFont val="宋体"/>
        <charset val="134"/>
      </rPr>
      <t>改革性支出</t>
    </r>
  </si>
  <si>
    <r>
      <rPr>
        <sz val="10"/>
        <rFont val="Times New Roman"/>
        <charset val="134"/>
      </rPr>
      <t xml:space="preserve">      </t>
    </r>
    <r>
      <rPr>
        <sz val="10"/>
        <rFont val="宋体"/>
        <charset val="134"/>
      </rPr>
      <t>其他金融国有资本经营预算支出</t>
    </r>
  </si>
  <si>
    <r>
      <rPr>
        <sz val="10"/>
        <rFont val="Times New Roman"/>
        <charset val="134"/>
      </rPr>
      <t xml:space="preserve">  </t>
    </r>
    <r>
      <rPr>
        <sz val="10"/>
        <rFont val="宋体"/>
        <charset val="134"/>
      </rPr>
      <t>其他国有资本经营预算支出</t>
    </r>
  </si>
  <si>
    <r>
      <rPr>
        <sz val="10"/>
        <rFont val="Times New Roman"/>
        <charset val="134"/>
      </rPr>
      <t xml:space="preserve">      </t>
    </r>
    <r>
      <rPr>
        <sz val="10"/>
        <rFont val="宋体"/>
        <charset val="134"/>
      </rPr>
      <t>其他国有资本经营预算支出</t>
    </r>
  </si>
  <si>
    <r>
      <rPr>
        <b/>
        <sz val="10"/>
        <rFont val="宋体"/>
        <charset val="134"/>
      </rPr>
      <t>国有资本经营支出合计</t>
    </r>
  </si>
  <si>
    <r>
      <rPr>
        <sz val="10"/>
        <rFont val="宋体"/>
        <charset val="134"/>
      </rPr>
      <t>国有资本经营补助下级支出</t>
    </r>
  </si>
  <si>
    <r>
      <rPr>
        <sz val="10"/>
        <rFont val="宋体"/>
        <charset val="134"/>
      </rPr>
      <t>国有资本经营预算调出资金</t>
    </r>
  </si>
  <si>
    <r>
      <rPr>
        <sz val="10"/>
        <rFont val="宋体"/>
        <charset val="134"/>
      </rPr>
      <t>国有资本经营省补助计划单列市支出</t>
    </r>
  </si>
  <si>
    <r>
      <rPr>
        <sz val="10"/>
        <rFont val="宋体"/>
        <charset val="134"/>
      </rPr>
      <t>国有资本经营预算年终结余</t>
    </r>
  </si>
  <si>
    <r>
      <rPr>
        <b/>
        <sz val="10"/>
        <rFont val="宋体"/>
        <charset val="134"/>
      </rPr>
      <t>支</t>
    </r>
    <r>
      <rPr>
        <b/>
        <sz val="10"/>
        <rFont val="Times New Roman"/>
        <charset val="134"/>
      </rPr>
      <t xml:space="preserve">  </t>
    </r>
    <r>
      <rPr>
        <b/>
        <sz val="10"/>
        <rFont val="宋体"/>
        <charset val="134"/>
      </rPr>
      <t>出</t>
    </r>
    <r>
      <rPr>
        <b/>
        <sz val="10"/>
        <rFont val="Times New Roman"/>
        <charset val="134"/>
      </rPr>
      <t xml:space="preserve">  </t>
    </r>
    <r>
      <rPr>
        <b/>
        <sz val="10"/>
        <rFont val="宋体"/>
        <charset val="134"/>
      </rPr>
      <t>总</t>
    </r>
    <r>
      <rPr>
        <b/>
        <sz val="10"/>
        <rFont val="Times New Roman"/>
        <charset val="134"/>
      </rPr>
      <t xml:space="preserve">  </t>
    </r>
    <r>
      <rPr>
        <b/>
        <sz val="10"/>
        <rFont val="宋体"/>
        <charset val="134"/>
      </rPr>
      <t>计</t>
    </r>
  </si>
  <si>
    <r>
      <rPr>
        <sz val="12"/>
        <rFont val="宋体"/>
        <charset val="134"/>
      </rPr>
      <t>表六</t>
    </r>
  </si>
  <si>
    <r>
      <rPr>
        <sz val="20"/>
        <rFont val="宋体"/>
        <charset val="134"/>
      </rPr>
      <t>武定县</t>
    </r>
    <r>
      <rPr>
        <sz val="20"/>
        <rFont val="Times New Roman"/>
        <charset val="134"/>
      </rPr>
      <t>2021</t>
    </r>
    <r>
      <rPr>
        <sz val="20"/>
        <rFont val="宋体"/>
        <charset val="134"/>
      </rPr>
      <t>年社会保险基金预算收入执行情况表</t>
    </r>
  </si>
  <si>
    <t>一、企业职工基本养老保险基金收入</t>
  </si>
  <si>
    <r>
      <rPr>
        <sz val="11"/>
        <rFont val="Times New Roman"/>
        <charset val="134"/>
      </rPr>
      <t xml:space="preserve">     1.</t>
    </r>
    <r>
      <rPr>
        <sz val="11"/>
        <rFont val="宋体"/>
        <charset val="134"/>
      </rPr>
      <t>保险费收入</t>
    </r>
  </si>
  <si>
    <r>
      <rPr>
        <sz val="11"/>
        <rFont val="Times New Roman"/>
        <charset val="134"/>
      </rPr>
      <t xml:space="preserve">     2.</t>
    </r>
    <r>
      <rPr>
        <sz val="11"/>
        <rFont val="宋体"/>
        <charset val="134"/>
      </rPr>
      <t>利息收入</t>
    </r>
  </si>
  <si>
    <r>
      <rPr>
        <sz val="11"/>
        <rFont val="Times New Roman"/>
        <charset val="134"/>
      </rPr>
      <t xml:space="preserve">     3.</t>
    </r>
    <r>
      <rPr>
        <sz val="11"/>
        <rFont val="宋体"/>
        <charset val="134"/>
      </rPr>
      <t>财政补贴收入</t>
    </r>
  </si>
  <si>
    <r>
      <rPr>
        <sz val="11"/>
        <rFont val="Times New Roman"/>
        <charset val="134"/>
      </rPr>
      <t xml:space="preserve">     4.</t>
    </r>
    <r>
      <rPr>
        <sz val="11"/>
        <rFont val="宋体"/>
        <charset val="134"/>
      </rPr>
      <t>其他收入</t>
    </r>
  </si>
  <si>
    <r>
      <rPr>
        <sz val="11"/>
        <rFont val="Times New Roman"/>
        <charset val="134"/>
      </rPr>
      <t xml:space="preserve">     5.</t>
    </r>
    <r>
      <rPr>
        <sz val="11"/>
        <rFont val="宋体"/>
        <charset val="134"/>
      </rPr>
      <t>转移收入</t>
    </r>
  </si>
  <si>
    <r>
      <rPr>
        <sz val="11"/>
        <rFont val="Times New Roman"/>
        <charset val="134"/>
      </rPr>
      <t xml:space="preserve">     6.</t>
    </r>
    <r>
      <rPr>
        <sz val="11"/>
        <rFont val="宋体"/>
        <charset val="134"/>
      </rPr>
      <t>上级补助收入</t>
    </r>
  </si>
  <si>
    <t>二、机关事业单位养老保险基金收入</t>
  </si>
  <si>
    <t>三、失业保险基金收入</t>
  </si>
  <si>
    <t>四、工伤保险基金收入</t>
  </si>
  <si>
    <t>五、城乡居民基本养老保险基金收入</t>
  </si>
  <si>
    <r>
      <rPr>
        <sz val="11"/>
        <rFont val="Times New Roman"/>
        <charset val="134"/>
      </rPr>
      <t xml:space="preserve">     4.</t>
    </r>
    <r>
      <rPr>
        <sz val="11"/>
        <rFont val="宋体"/>
        <charset val="134"/>
      </rPr>
      <t>委托投资收益</t>
    </r>
  </si>
  <si>
    <r>
      <rPr>
        <sz val="11"/>
        <rFont val="Times New Roman"/>
        <charset val="134"/>
      </rPr>
      <t xml:space="preserve">     5.</t>
    </r>
    <r>
      <rPr>
        <sz val="11"/>
        <rFont val="宋体"/>
        <charset val="134"/>
      </rPr>
      <t>其他收入</t>
    </r>
  </si>
  <si>
    <r>
      <rPr>
        <sz val="11"/>
        <rFont val="Times New Roman"/>
        <charset val="134"/>
      </rPr>
      <t xml:space="preserve">     6.</t>
    </r>
    <r>
      <rPr>
        <sz val="11"/>
        <rFont val="宋体"/>
        <charset val="134"/>
      </rPr>
      <t>转移收入</t>
    </r>
  </si>
  <si>
    <t>社会保险基金收入合计</t>
  </si>
  <si>
    <r>
      <rPr>
        <sz val="11"/>
        <rFont val="Times New Roman"/>
        <charset val="134"/>
      </rPr>
      <t xml:space="preserve">     5.</t>
    </r>
    <r>
      <rPr>
        <sz val="11"/>
        <rFont val="宋体"/>
        <charset val="134"/>
      </rPr>
      <t>上级补助收入</t>
    </r>
  </si>
  <si>
    <r>
      <rPr>
        <sz val="12"/>
        <rFont val="宋体"/>
        <charset val="134"/>
      </rPr>
      <t>表七</t>
    </r>
  </si>
  <si>
    <r>
      <rPr>
        <sz val="20"/>
        <rFont val="宋体"/>
        <charset val="134"/>
      </rPr>
      <t>武定县</t>
    </r>
    <r>
      <rPr>
        <sz val="20"/>
        <rFont val="Times New Roman"/>
        <charset val="134"/>
      </rPr>
      <t>2021</t>
    </r>
    <r>
      <rPr>
        <sz val="20"/>
        <rFont val="宋体"/>
        <charset val="134"/>
      </rPr>
      <t>年社会保险基金预算支出执行情况表</t>
    </r>
  </si>
  <si>
    <t>一、企业职工基本养老保险基金支出</t>
  </si>
  <si>
    <r>
      <rPr>
        <sz val="11"/>
        <rFont val="Times New Roman"/>
        <charset val="134"/>
      </rPr>
      <t xml:space="preserve">     1.</t>
    </r>
    <r>
      <rPr>
        <sz val="11"/>
        <rFont val="宋体"/>
        <charset val="134"/>
      </rPr>
      <t>基本养老金支出</t>
    </r>
  </si>
  <si>
    <r>
      <rPr>
        <sz val="11"/>
        <rFont val="Times New Roman"/>
        <charset val="134"/>
      </rPr>
      <t xml:space="preserve">     2.</t>
    </r>
    <r>
      <rPr>
        <sz val="11"/>
        <rFont val="宋体"/>
        <charset val="134"/>
      </rPr>
      <t>丧葬抚恤补助支出</t>
    </r>
  </si>
  <si>
    <r>
      <rPr>
        <sz val="11"/>
        <rFont val="Times New Roman"/>
        <charset val="134"/>
      </rPr>
      <t xml:space="preserve">     6.</t>
    </r>
    <r>
      <rPr>
        <sz val="11"/>
        <rFont val="宋体"/>
        <charset val="134"/>
      </rPr>
      <t>转移支出</t>
    </r>
  </si>
  <si>
    <r>
      <rPr>
        <sz val="11"/>
        <rFont val="Times New Roman"/>
        <charset val="134"/>
      </rPr>
      <t xml:space="preserve">     4.</t>
    </r>
    <r>
      <rPr>
        <sz val="11"/>
        <rFont val="宋体"/>
        <charset val="134"/>
      </rPr>
      <t>上解上级支出</t>
    </r>
  </si>
  <si>
    <t>二、机关事业单位养老保险基金支出</t>
  </si>
  <si>
    <r>
      <rPr>
        <sz val="11"/>
        <rFont val="Times New Roman"/>
        <charset val="134"/>
      </rPr>
      <t xml:space="preserve">     2.</t>
    </r>
    <r>
      <rPr>
        <sz val="11"/>
        <rFont val="宋体"/>
        <charset val="134"/>
      </rPr>
      <t>其他支出</t>
    </r>
  </si>
  <si>
    <r>
      <rPr>
        <sz val="11"/>
        <rFont val="Times New Roman"/>
        <charset val="134"/>
      </rPr>
      <t xml:space="preserve">     3.</t>
    </r>
    <r>
      <rPr>
        <sz val="11"/>
        <rFont val="宋体"/>
        <charset val="134"/>
      </rPr>
      <t>转移支出</t>
    </r>
  </si>
  <si>
    <t>三、失业保险基金支出</t>
  </si>
  <si>
    <r>
      <rPr>
        <sz val="11"/>
        <rFont val="Times New Roman"/>
        <charset val="134"/>
      </rPr>
      <t xml:space="preserve">     1.</t>
    </r>
    <r>
      <rPr>
        <sz val="11"/>
        <rFont val="宋体"/>
        <charset val="134"/>
      </rPr>
      <t>失业保险金支出</t>
    </r>
  </si>
  <si>
    <r>
      <rPr>
        <sz val="11"/>
        <rFont val="Times New Roman"/>
        <charset val="134"/>
      </rPr>
      <t xml:space="preserve">     2.</t>
    </r>
    <r>
      <rPr>
        <sz val="11"/>
        <rFont val="宋体"/>
        <charset val="134"/>
      </rPr>
      <t>基本医疗保险费支出</t>
    </r>
  </si>
  <si>
    <r>
      <rPr>
        <sz val="11"/>
        <rFont val="Times New Roman"/>
        <charset val="134"/>
      </rPr>
      <t xml:space="preserve">     3.</t>
    </r>
    <r>
      <rPr>
        <sz val="11"/>
        <rFont val="宋体"/>
        <charset val="134"/>
      </rPr>
      <t>稳定岗位补贴支出</t>
    </r>
  </si>
  <si>
    <r>
      <rPr>
        <sz val="11"/>
        <rFont val="Times New Roman"/>
        <charset val="134"/>
      </rPr>
      <t xml:space="preserve">     4.</t>
    </r>
    <r>
      <rPr>
        <sz val="11"/>
        <rFont val="宋体"/>
        <charset val="134"/>
      </rPr>
      <t>技能提升补贴支出</t>
    </r>
  </si>
  <si>
    <r>
      <rPr>
        <sz val="11"/>
        <rFont val="Times New Roman"/>
        <charset val="134"/>
      </rPr>
      <t xml:space="preserve">     5.</t>
    </r>
    <r>
      <rPr>
        <sz val="11"/>
        <rFont val="宋体"/>
        <charset val="134"/>
      </rPr>
      <t>其他费用支出</t>
    </r>
  </si>
  <si>
    <r>
      <rPr>
        <sz val="11"/>
        <rFont val="Times New Roman"/>
        <charset val="134"/>
      </rPr>
      <t xml:space="preserve">     6.</t>
    </r>
    <r>
      <rPr>
        <sz val="11"/>
        <rFont val="宋体"/>
        <charset val="134"/>
      </rPr>
      <t>其他支出</t>
    </r>
  </si>
  <si>
    <r>
      <rPr>
        <sz val="11"/>
        <rFont val="Times New Roman"/>
        <charset val="134"/>
      </rPr>
      <t xml:space="preserve">     7.</t>
    </r>
    <r>
      <rPr>
        <sz val="11"/>
        <rFont val="宋体"/>
        <charset val="134"/>
      </rPr>
      <t>转移支出</t>
    </r>
  </si>
  <si>
    <r>
      <rPr>
        <sz val="11"/>
        <rFont val="Times New Roman"/>
        <charset val="134"/>
      </rPr>
      <t xml:space="preserve">     8.</t>
    </r>
    <r>
      <rPr>
        <sz val="11"/>
        <rFont val="宋体"/>
        <charset val="134"/>
      </rPr>
      <t>上解上级支出</t>
    </r>
  </si>
  <si>
    <t>四、工伤保险基金支出</t>
  </si>
  <si>
    <r>
      <rPr>
        <sz val="11"/>
        <rFont val="Times New Roman"/>
        <charset val="134"/>
      </rPr>
      <t xml:space="preserve">     1.</t>
    </r>
    <r>
      <rPr>
        <sz val="11"/>
        <rFont val="宋体"/>
        <charset val="134"/>
      </rPr>
      <t>社会保险待遇支出</t>
    </r>
  </si>
  <si>
    <r>
      <rPr>
        <sz val="11"/>
        <rFont val="Times New Roman"/>
        <charset val="134"/>
      </rPr>
      <t xml:space="preserve">     2.</t>
    </r>
    <r>
      <rPr>
        <sz val="11"/>
        <rFont val="宋体"/>
        <charset val="134"/>
      </rPr>
      <t>劳动能力鉴定支出</t>
    </r>
  </si>
  <si>
    <r>
      <rPr>
        <sz val="11"/>
        <rFont val="Times New Roman"/>
        <charset val="134"/>
      </rPr>
      <t xml:space="preserve">     3.</t>
    </r>
    <r>
      <rPr>
        <sz val="11"/>
        <rFont val="宋体"/>
        <charset val="134"/>
      </rPr>
      <t>其他支出</t>
    </r>
  </si>
  <si>
    <r>
      <rPr>
        <sz val="11"/>
        <rFont val="Times New Roman"/>
        <charset val="134"/>
      </rPr>
      <t xml:space="preserve">     5.</t>
    </r>
    <r>
      <rPr>
        <sz val="11"/>
        <rFont val="宋体"/>
        <charset val="134"/>
      </rPr>
      <t>转移支出</t>
    </r>
  </si>
  <si>
    <t>五、城乡居民基本养老保险基金支出</t>
  </si>
  <si>
    <r>
      <rPr>
        <sz val="11"/>
        <rFont val="Times New Roman"/>
        <charset val="134"/>
      </rPr>
      <t xml:space="preserve">     1.</t>
    </r>
    <r>
      <rPr>
        <sz val="11"/>
        <rFont val="宋体"/>
        <charset val="134"/>
      </rPr>
      <t>基础养老金支出</t>
    </r>
  </si>
  <si>
    <r>
      <rPr>
        <sz val="11"/>
        <rFont val="Times New Roman"/>
        <charset val="134"/>
      </rPr>
      <t xml:space="preserve">     2.</t>
    </r>
    <r>
      <rPr>
        <sz val="11"/>
        <rFont val="宋体"/>
        <charset val="134"/>
      </rPr>
      <t>个人账户养老金支出</t>
    </r>
  </si>
  <si>
    <r>
      <rPr>
        <sz val="11"/>
        <rFont val="Times New Roman"/>
        <charset val="134"/>
      </rPr>
      <t xml:space="preserve">     3.</t>
    </r>
    <r>
      <rPr>
        <sz val="11"/>
        <rFont val="宋体"/>
        <charset val="134"/>
      </rPr>
      <t>丧葬补助金支出</t>
    </r>
  </si>
  <si>
    <t>基金支出合计</t>
  </si>
  <si>
    <r>
      <rPr>
        <sz val="12"/>
        <rFont val="宋体"/>
        <charset val="134"/>
      </rPr>
      <t>表八</t>
    </r>
  </si>
  <si>
    <r>
      <rPr>
        <sz val="20"/>
        <rFont val="宋体"/>
        <charset val="134"/>
      </rPr>
      <t>武定县</t>
    </r>
    <r>
      <rPr>
        <sz val="20"/>
        <rFont val="Times New Roman"/>
        <charset val="134"/>
      </rPr>
      <t>2021</t>
    </r>
    <r>
      <rPr>
        <sz val="20"/>
        <rFont val="宋体"/>
        <charset val="134"/>
      </rPr>
      <t>年社会保险基金结余情况表</t>
    </r>
  </si>
  <si>
    <t>一、企业职工基本养老保险基金结余</t>
  </si>
  <si>
    <r>
      <rPr>
        <sz val="11"/>
        <rFont val="Times New Roman"/>
        <charset val="134"/>
      </rPr>
      <t xml:space="preserve">     1.</t>
    </r>
    <r>
      <rPr>
        <sz val="11"/>
        <rFont val="宋体"/>
        <charset val="134"/>
      </rPr>
      <t>基金本年收支结余</t>
    </r>
  </si>
  <si>
    <r>
      <rPr>
        <sz val="11"/>
        <rFont val="Times New Roman"/>
        <charset val="134"/>
      </rPr>
      <t xml:space="preserve">     2.</t>
    </r>
    <r>
      <rPr>
        <sz val="11"/>
        <rFont val="宋体"/>
        <charset val="134"/>
      </rPr>
      <t>基金年末滚存结余</t>
    </r>
  </si>
  <si>
    <t>二、机关事业单位养老保险基金结余</t>
  </si>
  <si>
    <t>三、失业保险基金结余</t>
  </si>
  <si>
    <t>四、工伤保险基金结余</t>
  </si>
  <si>
    <t>五、生育保险基金结余</t>
  </si>
  <si>
    <t>六、城乡居民基本养老保险基金结余</t>
  </si>
  <si>
    <t>社会保险基金结余合计</t>
  </si>
  <si>
    <r>
      <rPr>
        <sz val="12"/>
        <rFont val="宋体"/>
        <charset val="134"/>
      </rPr>
      <t>表九</t>
    </r>
    <r>
      <rPr>
        <sz val="12"/>
        <rFont val="Times New Roman"/>
        <charset val="134"/>
      </rPr>
      <t>-1</t>
    </r>
  </si>
  <si>
    <r>
      <rPr>
        <sz val="20"/>
        <rFont val="宋体"/>
        <charset val="134"/>
      </rPr>
      <t>武定县</t>
    </r>
    <r>
      <rPr>
        <sz val="20"/>
        <rFont val="Times New Roman"/>
        <charset val="134"/>
      </rPr>
      <t>2022</t>
    </r>
    <r>
      <rPr>
        <sz val="20"/>
        <rFont val="宋体"/>
        <charset val="134"/>
      </rPr>
      <t>年一般公共预算收入情况表</t>
    </r>
  </si>
  <si>
    <r>
      <rPr>
        <b/>
        <sz val="12"/>
        <rFont val="Times New Roman"/>
        <charset val="134"/>
      </rPr>
      <t>2022</t>
    </r>
    <r>
      <rPr>
        <b/>
        <sz val="12"/>
        <rFont val="宋体"/>
        <charset val="134"/>
      </rPr>
      <t>年预算数</t>
    </r>
  </si>
  <si>
    <r>
      <rPr>
        <b/>
        <sz val="12"/>
        <rFont val="宋体"/>
        <charset val="134"/>
      </rPr>
      <t>为上年执行数</t>
    </r>
    <r>
      <rPr>
        <b/>
        <sz val="12"/>
        <rFont val="Times New Roman"/>
        <charset val="134"/>
      </rPr>
      <t>%</t>
    </r>
  </si>
  <si>
    <r>
      <rPr>
        <sz val="11"/>
        <rFont val="Times New Roman"/>
        <charset val="134"/>
      </rPr>
      <t xml:space="preserve">      </t>
    </r>
    <r>
      <rPr>
        <sz val="11"/>
        <rFont val="宋体"/>
        <charset val="134"/>
      </rPr>
      <t>灾害防治及应急管理</t>
    </r>
  </si>
  <si>
    <r>
      <rPr>
        <sz val="11"/>
        <rFont val="Times New Roman"/>
        <charset val="134"/>
      </rPr>
      <t xml:space="preserve">      </t>
    </r>
    <r>
      <rPr>
        <sz val="11"/>
        <rFont val="宋体"/>
        <charset val="134"/>
      </rPr>
      <t>其他收入</t>
    </r>
  </si>
  <si>
    <r>
      <rPr>
        <sz val="12"/>
        <rFont val="宋体"/>
        <charset val="134"/>
      </rPr>
      <t>表九</t>
    </r>
    <r>
      <rPr>
        <sz val="12"/>
        <rFont val="Times New Roman"/>
        <charset val="134"/>
      </rPr>
      <t>-2</t>
    </r>
  </si>
  <si>
    <r>
      <rPr>
        <sz val="20"/>
        <rFont val="宋体"/>
        <charset val="134"/>
      </rPr>
      <t>武定县本级</t>
    </r>
    <r>
      <rPr>
        <sz val="20"/>
        <rFont val="Times New Roman"/>
        <charset val="134"/>
      </rPr>
      <t>2022</t>
    </r>
    <r>
      <rPr>
        <sz val="20"/>
        <rFont val="宋体"/>
        <charset val="134"/>
      </rPr>
      <t>年一般公共预算收入情况表</t>
    </r>
  </si>
  <si>
    <r>
      <rPr>
        <sz val="12"/>
        <rFont val="宋体"/>
        <charset val="134"/>
      </rPr>
      <t>表十</t>
    </r>
    <r>
      <rPr>
        <sz val="12"/>
        <rFont val="Times New Roman"/>
        <charset val="134"/>
      </rPr>
      <t>-1</t>
    </r>
  </si>
  <si>
    <r>
      <rPr>
        <sz val="20"/>
        <rFont val="宋体"/>
        <charset val="134"/>
      </rPr>
      <t>武定县</t>
    </r>
    <r>
      <rPr>
        <sz val="20"/>
        <rFont val="Times New Roman"/>
        <charset val="134"/>
      </rPr>
      <t>2022</t>
    </r>
    <r>
      <rPr>
        <sz val="20"/>
        <rFont val="宋体"/>
        <charset val="134"/>
      </rPr>
      <t>年一般公共预算支出情况表</t>
    </r>
  </si>
  <si>
    <r>
      <rPr>
        <b/>
        <sz val="12"/>
        <rFont val="宋体"/>
        <charset val="134"/>
      </rPr>
      <t>为上年执行数</t>
    </r>
  </si>
  <si>
    <r>
      <rPr>
        <sz val="11"/>
        <rFont val="Times New Roman"/>
        <charset val="134"/>
      </rPr>
      <t xml:space="preserve">      </t>
    </r>
    <r>
      <rPr>
        <sz val="11"/>
        <rFont val="宋体"/>
        <charset val="134"/>
      </rPr>
      <t>其他共产党事务支出</t>
    </r>
  </si>
  <si>
    <r>
      <rPr>
        <sz val="11"/>
        <rFont val="Times New Roman"/>
        <charset val="134"/>
      </rPr>
      <t xml:space="preserve">      </t>
    </r>
    <r>
      <rPr>
        <sz val="11"/>
        <rFont val="宋体"/>
        <charset val="134"/>
      </rPr>
      <t>高等教育</t>
    </r>
  </si>
  <si>
    <r>
      <rPr>
        <b/>
        <sz val="11"/>
        <rFont val="Times New Roman"/>
        <charset val="134"/>
      </rPr>
      <t xml:space="preserve">    </t>
    </r>
    <r>
      <rPr>
        <b/>
        <sz val="11"/>
        <rFont val="宋体"/>
        <charset val="134"/>
      </rPr>
      <t>优抚对象医疗补助</t>
    </r>
  </si>
  <si>
    <r>
      <rPr>
        <sz val="11"/>
        <rFont val="Times New Roman"/>
        <charset val="134"/>
      </rPr>
      <t xml:space="preserve">      </t>
    </r>
    <r>
      <rPr>
        <sz val="11"/>
        <rFont val="宋体"/>
        <charset val="134"/>
      </rPr>
      <t>退耕还林工程建设</t>
    </r>
  </si>
  <si>
    <r>
      <rPr>
        <b/>
        <sz val="11"/>
        <rFont val="Times New Roman"/>
        <charset val="134"/>
      </rPr>
      <t xml:space="preserve">    </t>
    </r>
    <r>
      <rPr>
        <b/>
        <sz val="11"/>
        <rFont val="宋体"/>
        <charset val="134"/>
      </rPr>
      <t>农业农村</t>
    </r>
  </si>
  <si>
    <r>
      <rPr>
        <b/>
        <sz val="11"/>
        <rFont val="Times New Roman"/>
        <charset val="134"/>
      </rPr>
      <t xml:space="preserve">    </t>
    </r>
    <r>
      <rPr>
        <b/>
        <sz val="11"/>
        <rFont val="宋体"/>
        <charset val="134"/>
      </rPr>
      <t>巩固脱贫衔接乡村振兴</t>
    </r>
  </si>
  <si>
    <r>
      <rPr>
        <sz val="11"/>
        <rFont val="Times New Roman"/>
        <charset val="134"/>
      </rPr>
      <t xml:space="preserve">      </t>
    </r>
    <r>
      <rPr>
        <sz val="11"/>
        <rFont val="宋体"/>
        <charset val="134"/>
      </rPr>
      <t>贷款奖补和贴息</t>
    </r>
  </si>
  <si>
    <r>
      <rPr>
        <sz val="11"/>
        <color rgb="FF000000"/>
        <rFont val="Times New Roman"/>
        <charset val="1"/>
      </rPr>
      <t xml:space="preserve">      </t>
    </r>
    <r>
      <rPr>
        <sz val="11"/>
        <color rgb="FF000000"/>
        <rFont val="宋体"/>
        <charset val="1"/>
      </rPr>
      <t>其他巩固脱贫衔接乡村振兴支出</t>
    </r>
  </si>
  <si>
    <r>
      <rPr>
        <sz val="11"/>
        <rFont val="Times New Roman"/>
        <charset val="134"/>
      </rPr>
      <t xml:space="preserve">      </t>
    </r>
    <r>
      <rPr>
        <sz val="11"/>
        <rFont val="宋体"/>
        <charset val="134"/>
      </rPr>
      <t>创业担保贷款贴息及奖补</t>
    </r>
  </si>
  <si>
    <r>
      <rPr>
        <b/>
        <sz val="11"/>
        <rFont val="Times New Roman"/>
        <charset val="134"/>
      </rPr>
      <t xml:space="preserve">    </t>
    </r>
    <r>
      <rPr>
        <b/>
        <sz val="11"/>
        <rFont val="宋体"/>
        <charset val="134"/>
      </rPr>
      <t>其他交通运输支出</t>
    </r>
  </si>
  <si>
    <r>
      <rPr>
        <sz val="11"/>
        <rFont val="Times New Roman"/>
        <charset val="134"/>
      </rPr>
      <t xml:space="preserve">      </t>
    </r>
    <r>
      <rPr>
        <sz val="11"/>
        <rFont val="宋体"/>
        <charset val="134"/>
      </rPr>
      <t>公共交通运营补助</t>
    </r>
  </si>
  <si>
    <r>
      <rPr>
        <b/>
        <sz val="11"/>
        <rFont val="宋体"/>
        <charset val="134"/>
      </rPr>
      <t>十五、</t>
    </r>
    <r>
      <rPr>
        <b/>
        <sz val="11"/>
        <rFont val="Times New Roman"/>
        <charset val="134"/>
      </rPr>
      <t xml:space="preserve"> </t>
    </r>
    <r>
      <rPr>
        <b/>
        <sz val="11"/>
        <rFont val="宋体"/>
        <charset val="134"/>
      </rPr>
      <t>金融支出</t>
    </r>
  </si>
  <si>
    <r>
      <rPr>
        <sz val="11"/>
        <rFont val="Times New Roman"/>
        <charset val="134"/>
      </rPr>
      <t xml:space="preserve">      </t>
    </r>
    <r>
      <rPr>
        <sz val="11"/>
        <rFont val="宋体"/>
        <charset val="134"/>
      </rPr>
      <t>其他金融支出</t>
    </r>
  </si>
  <si>
    <r>
      <rPr>
        <sz val="11"/>
        <rFont val="Times New Roman"/>
        <charset val="134"/>
      </rPr>
      <t xml:space="preserve">      </t>
    </r>
    <r>
      <rPr>
        <sz val="11"/>
        <rFont val="宋体"/>
        <charset val="134"/>
      </rPr>
      <t>信息统计</t>
    </r>
  </si>
  <si>
    <r>
      <rPr>
        <sz val="11"/>
        <rFont val="Times New Roman"/>
        <charset val="134"/>
      </rPr>
      <t xml:space="preserve">      </t>
    </r>
    <r>
      <rPr>
        <sz val="11"/>
        <rFont val="宋体"/>
        <charset val="134"/>
      </rPr>
      <t>储备粮油补贴</t>
    </r>
  </si>
  <si>
    <t>十九、灾害防治及应急管理支出</t>
  </si>
  <si>
    <t>二十、预备费</t>
  </si>
  <si>
    <t>二十一、其他支出</t>
  </si>
  <si>
    <t>二十二、债务付息支出</t>
  </si>
  <si>
    <t>二十三、债务发行费用支出</t>
  </si>
  <si>
    <r>
      <rPr>
        <sz val="11"/>
        <rFont val="Times New Roman"/>
        <charset val="134"/>
      </rPr>
      <t xml:space="preserve">    </t>
    </r>
    <r>
      <rPr>
        <sz val="11"/>
        <rFont val="宋体"/>
        <charset val="134"/>
      </rPr>
      <t>上解支出</t>
    </r>
  </si>
  <si>
    <r>
      <rPr>
        <sz val="11"/>
        <rFont val="Times New Roman"/>
        <charset val="134"/>
      </rPr>
      <t xml:space="preserve">      </t>
    </r>
    <r>
      <rPr>
        <sz val="11"/>
        <rFont val="宋体"/>
        <charset val="134"/>
      </rPr>
      <t>体制上解支出</t>
    </r>
  </si>
  <si>
    <r>
      <rPr>
        <sz val="11"/>
        <rFont val="Times New Roman"/>
        <charset val="134"/>
      </rPr>
      <t xml:space="preserve">      </t>
    </r>
    <r>
      <rPr>
        <sz val="11"/>
        <rFont val="宋体"/>
        <charset val="134"/>
      </rPr>
      <t>专项上解支出</t>
    </r>
  </si>
  <si>
    <r>
      <rPr>
        <sz val="11"/>
        <rFont val="Times New Roman"/>
        <charset val="134"/>
      </rPr>
      <t xml:space="preserve">    </t>
    </r>
    <r>
      <rPr>
        <sz val="11"/>
        <rFont val="宋体"/>
        <charset val="134"/>
      </rPr>
      <t>地方政府一般债务还本支出</t>
    </r>
  </si>
  <si>
    <r>
      <rPr>
        <sz val="11"/>
        <rFont val="Times New Roman"/>
        <charset val="134"/>
      </rPr>
      <t xml:space="preserve">      </t>
    </r>
    <r>
      <rPr>
        <sz val="11"/>
        <rFont val="宋体"/>
        <charset val="134"/>
      </rPr>
      <t>地方政府一般债券还本支出</t>
    </r>
    <r>
      <rPr>
        <sz val="11"/>
        <rFont val="Times New Roman"/>
        <charset val="134"/>
      </rPr>
      <t xml:space="preserve"> </t>
    </r>
  </si>
  <si>
    <r>
      <rPr>
        <sz val="11"/>
        <rFont val="Times New Roman"/>
        <charset val="134"/>
      </rPr>
      <t xml:space="preserve">      </t>
    </r>
    <r>
      <rPr>
        <sz val="11"/>
        <rFont val="宋体"/>
        <charset val="134"/>
      </rPr>
      <t>地方政府其他一般债务还本支出</t>
    </r>
    <r>
      <rPr>
        <sz val="11"/>
        <rFont val="Times New Roman"/>
        <charset val="134"/>
      </rPr>
      <t xml:space="preserve"> </t>
    </r>
  </si>
  <si>
    <r>
      <rPr>
        <sz val="11"/>
        <rFont val="Times New Roman"/>
        <charset val="134"/>
      </rPr>
      <t xml:space="preserve">    </t>
    </r>
    <r>
      <rPr>
        <sz val="11"/>
        <rFont val="宋体"/>
        <charset val="134"/>
      </rPr>
      <t>结转</t>
    </r>
  </si>
  <si>
    <r>
      <rPr>
        <sz val="12"/>
        <rFont val="宋体"/>
        <charset val="134"/>
      </rPr>
      <t>表十</t>
    </r>
    <r>
      <rPr>
        <sz val="12"/>
        <rFont val="Times New Roman"/>
        <charset val="134"/>
      </rPr>
      <t>-2</t>
    </r>
  </si>
  <si>
    <r>
      <rPr>
        <sz val="20"/>
        <rFont val="宋体"/>
        <charset val="134"/>
      </rPr>
      <t>武定县本级</t>
    </r>
    <r>
      <rPr>
        <sz val="20"/>
        <rFont val="Times New Roman"/>
        <charset val="134"/>
      </rPr>
      <t>2022</t>
    </r>
    <r>
      <rPr>
        <sz val="20"/>
        <rFont val="宋体"/>
        <charset val="134"/>
      </rPr>
      <t>年一般公共预算支出情况表</t>
    </r>
  </si>
  <si>
    <t>表十--3</t>
  </si>
  <si>
    <t>武定县本级2022年一般公共预算政府预算经济分类表（基本支出）</t>
  </si>
  <si>
    <t>单位：元</t>
  </si>
  <si>
    <t>经济科目名称</t>
  </si>
  <si>
    <t>2022年预算数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</si>
  <si>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</si>
  <si>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</si>
  <si>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</si>
  <si>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</si>
  <si>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</si>
  <si>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</si>
  <si>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</si>
  <si>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</si>
  <si>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</si>
  <si>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</si>
  <si>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</si>
  <si>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</si>
  <si>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</si>
  <si>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</si>
  <si>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</si>
  <si>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机关资本性支出（一）</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</si>
  <si>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</si>
  <si>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</si>
  <si>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</si>
  <si>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</si>
  <si>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</si>
  <si>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</si>
  <si>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</si>
  <si>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</si>
  <si>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</si>
  <si>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其他对个人和家庭补助</t>
  </si>
  <si>
    <t>合计</t>
  </si>
  <si>
    <t>表十--4</t>
  </si>
  <si>
    <t>武定县2022年一般公共预算支出表（县对下转移支付项目）</t>
  </si>
  <si>
    <t>项       目</t>
  </si>
  <si>
    <t>一般公共服务支出</t>
  </si>
  <si>
    <t>……</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</si>
  <si>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</si>
  <si>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</si>
  <si>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</si>
  <si>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</si>
  <si>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</si>
  <si>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</si>
  <si>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</si>
  <si>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</si>
  <si>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</si>
  <si>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</si>
  <si>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</si>
  <si>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</si>
  <si>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</si>
  <si>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自然资源海洋气象等支出</t>
  </si>
  <si>
    <t>住房保障支出</t>
  </si>
  <si>
    <t>粮油物资储备支出</t>
  </si>
  <si>
    <t>灾害防治及应急管理支出</t>
  </si>
  <si>
    <t>其他支出</t>
  </si>
  <si>
    <t>县对下专项转移支付合计</t>
  </si>
  <si>
    <t>备注：武定县实行乡财县管体制，乡镇作为县级一级预算单位管理，县对乡镇不再进行体制算账，无此项预算。</t>
  </si>
  <si>
    <t>表十--5</t>
  </si>
  <si>
    <t>武定县 2022年分地区税收返还和转移支付预算表</t>
  </si>
  <si>
    <t>地  区</t>
  </si>
  <si>
    <t>税收返还</t>
  </si>
  <si>
    <t>一般性转移支付</t>
  </si>
  <si>
    <t>专项转移支付</t>
  </si>
  <si>
    <t>一、提前下达数小计</t>
  </si>
  <si>
    <t>狮山镇</t>
  </si>
  <si>
    <t>插甸镇</t>
  </si>
  <si>
    <t>高桥镇</t>
  </si>
  <si>
    <t>猫街镇</t>
  </si>
  <si>
    <t>白路镇</t>
  </si>
  <si>
    <t>田心乡</t>
  </si>
  <si>
    <t>发窝乡</t>
  </si>
  <si>
    <t>万德镇</t>
  </si>
  <si>
    <t>己衣镇</t>
  </si>
  <si>
    <t>东坡乡</t>
  </si>
  <si>
    <t>环州乡</t>
  </si>
  <si>
    <t>二、待分配数</t>
  </si>
  <si>
    <t>三、预算合计</t>
  </si>
  <si>
    <t>表十--6</t>
  </si>
  <si>
    <t xml:space="preserve"> 武定县本级2022年“三公”经费预算财政拨款情况统计表</t>
  </si>
  <si>
    <t>项目</t>
  </si>
  <si>
    <t>2021年预算数</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</si>
  <si>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</si>
  <si>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</si>
  <si>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</si>
  <si>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</si>
  <si>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</si>
  <si>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</si>
  <si>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</si>
  <si>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</si>
  <si>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2021年公务接待费下降的原因是各部门严格按照公务接待管理办法，切实规范接待范围和标准，简化接待程序，严格控制陪餐人数，切实控制接待费用支出；公务用车购置费增长的主要原因是县公安局和县公安局交通警察大队根据执法执勤的工作需求，购置3辆公务用车。公务车用车运行维护费下降的主要原因是我县已脱贫摘帽，机关事业单位干部职工大规模地走访联系户的频次有所降低，从而导致公务用车运行维护费的下降。</t>
  </si>
  <si>
    <r>
      <rPr>
        <sz val="16"/>
        <rFont val="宋体"/>
        <charset val="134"/>
      </rPr>
      <t>表十一</t>
    </r>
  </si>
  <si>
    <r>
      <rPr>
        <sz val="20"/>
        <rFont val="宋体"/>
        <charset val="134"/>
      </rPr>
      <t>武定县</t>
    </r>
    <r>
      <rPr>
        <sz val="20"/>
        <rFont val="Times New Roman"/>
        <charset val="134"/>
      </rPr>
      <t>2022</t>
    </r>
    <r>
      <rPr>
        <sz val="20"/>
        <rFont val="宋体"/>
        <charset val="134"/>
      </rPr>
      <t>年政府预算支出经济分类情况表</t>
    </r>
  </si>
  <si>
    <r>
      <rPr>
        <b/>
        <sz val="12"/>
        <rFont val="宋体"/>
        <charset val="134"/>
      </rPr>
      <t>科目编码</t>
    </r>
  </si>
  <si>
    <r>
      <rPr>
        <b/>
        <sz val="12"/>
        <rFont val="宋体"/>
        <charset val="134"/>
      </rPr>
      <t>项</t>
    </r>
    <r>
      <rPr>
        <b/>
        <sz val="12"/>
        <rFont val="Times New Roman"/>
        <charset val="134"/>
      </rPr>
      <t xml:space="preserve">    </t>
    </r>
    <r>
      <rPr>
        <b/>
        <sz val="12"/>
        <rFont val="宋体"/>
        <charset val="134"/>
      </rPr>
      <t>目</t>
    </r>
  </si>
  <si>
    <r>
      <rPr>
        <b/>
        <sz val="12"/>
        <rFont val="宋体"/>
        <charset val="134"/>
      </rPr>
      <t>总计</t>
    </r>
  </si>
  <si>
    <r>
      <rPr>
        <b/>
        <sz val="12"/>
        <rFont val="宋体"/>
        <charset val="134"/>
      </rPr>
      <t>机关工资福利支出</t>
    </r>
  </si>
  <si>
    <r>
      <rPr>
        <b/>
        <sz val="12"/>
        <rFont val="宋体"/>
        <charset val="134"/>
      </rPr>
      <t>机关商品和服务支出</t>
    </r>
  </si>
  <si>
    <r>
      <rPr>
        <b/>
        <sz val="12"/>
        <rFont val="宋体"/>
        <charset val="134"/>
      </rPr>
      <t>机关资本性支出（一）</t>
    </r>
  </si>
  <si>
    <r>
      <rPr>
        <b/>
        <sz val="12"/>
        <rFont val="宋体"/>
        <charset val="134"/>
      </rPr>
      <t>机关资本性支出（二）</t>
    </r>
  </si>
  <si>
    <r>
      <rPr>
        <b/>
        <sz val="12"/>
        <rFont val="宋体"/>
        <charset val="134"/>
      </rPr>
      <t>对事业单位经常性补助</t>
    </r>
  </si>
  <si>
    <r>
      <rPr>
        <b/>
        <sz val="12"/>
        <rFont val="宋体"/>
        <charset val="134"/>
      </rPr>
      <t>对事业单位资本性补助</t>
    </r>
  </si>
  <si>
    <r>
      <rPr>
        <b/>
        <sz val="12"/>
        <rFont val="宋体"/>
        <charset val="134"/>
      </rPr>
      <t>对企业补助</t>
    </r>
  </si>
  <si>
    <r>
      <rPr>
        <b/>
        <sz val="12"/>
        <rFont val="宋体"/>
        <charset val="134"/>
      </rPr>
      <t>对企业资本性支出</t>
    </r>
  </si>
  <si>
    <r>
      <rPr>
        <b/>
        <sz val="12"/>
        <rFont val="宋体"/>
        <charset val="134"/>
      </rPr>
      <t>对个人和家庭的补助</t>
    </r>
  </si>
  <si>
    <r>
      <rPr>
        <b/>
        <sz val="12"/>
        <rFont val="宋体"/>
        <charset val="134"/>
      </rPr>
      <t>对社会保障基金补助</t>
    </r>
  </si>
  <si>
    <r>
      <rPr>
        <b/>
        <sz val="12"/>
        <rFont val="宋体"/>
        <charset val="134"/>
      </rPr>
      <t>债务利息及费用支出</t>
    </r>
  </si>
  <si>
    <r>
      <rPr>
        <b/>
        <sz val="12"/>
        <rFont val="宋体"/>
        <charset val="134"/>
      </rPr>
      <t>债务还本支出</t>
    </r>
  </si>
  <si>
    <r>
      <rPr>
        <b/>
        <sz val="12"/>
        <rFont val="宋体"/>
        <charset val="134"/>
      </rPr>
      <t>转移性支出</t>
    </r>
  </si>
  <si>
    <r>
      <rPr>
        <b/>
        <sz val="12"/>
        <rFont val="宋体"/>
        <charset val="134"/>
      </rPr>
      <t>预备费及预留</t>
    </r>
  </si>
  <si>
    <r>
      <rPr>
        <b/>
        <sz val="12"/>
        <rFont val="宋体"/>
        <charset val="134"/>
      </rPr>
      <t>其他支出</t>
    </r>
  </si>
  <si>
    <t>201</t>
  </si>
  <si>
    <t>203</t>
  </si>
  <si>
    <t>204</t>
  </si>
  <si>
    <t>205</t>
  </si>
  <si>
    <t>206</t>
  </si>
  <si>
    <t>207</t>
  </si>
  <si>
    <t>208</t>
  </si>
  <si>
    <t>七、社会保障和就业支出</t>
  </si>
  <si>
    <t>210</t>
  </si>
  <si>
    <t>211</t>
  </si>
  <si>
    <t>212</t>
  </si>
  <si>
    <t>213</t>
  </si>
  <si>
    <t>214</t>
  </si>
  <si>
    <t>215</t>
  </si>
  <si>
    <t>十三、资源勘探工业信息等支出</t>
  </si>
  <si>
    <t>216</t>
  </si>
  <si>
    <t>220</t>
  </si>
  <si>
    <t>221</t>
  </si>
  <si>
    <t>222</t>
  </si>
  <si>
    <t>224</t>
  </si>
  <si>
    <t>227</t>
  </si>
  <si>
    <t>229</t>
  </si>
  <si>
    <r>
      <rPr>
        <sz val="12"/>
        <rFont val="宋体"/>
        <charset val="134"/>
      </rPr>
      <t>表十二</t>
    </r>
    <r>
      <rPr>
        <sz val="12"/>
        <rFont val="Times New Roman"/>
        <charset val="134"/>
      </rPr>
      <t>-1</t>
    </r>
  </si>
  <si>
    <r>
      <rPr>
        <sz val="20"/>
        <rFont val="宋体"/>
        <charset val="134"/>
      </rPr>
      <t>武定县</t>
    </r>
    <r>
      <rPr>
        <sz val="20"/>
        <rFont val="Times New Roman"/>
        <charset val="134"/>
      </rPr>
      <t>2022</t>
    </r>
    <r>
      <rPr>
        <sz val="20"/>
        <rFont val="宋体"/>
        <charset val="134"/>
      </rPr>
      <t>年政府性基金预算收入情况表</t>
    </r>
  </si>
  <si>
    <r>
      <rPr>
        <b/>
        <sz val="14"/>
        <rFont val="宋体"/>
        <charset val="134"/>
      </rPr>
      <t>项目名称</t>
    </r>
  </si>
  <si>
    <r>
      <rPr>
        <sz val="12"/>
        <rFont val="宋体"/>
        <charset val="134"/>
      </rPr>
      <t>表十二</t>
    </r>
    <r>
      <rPr>
        <sz val="12"/>
        <rFont val="Times New Roman"/>
        <charset val="134"/>
      </rPr>
      <t>-2</t>
    </r>
  </si>
  <si>
    <r>
      <rPr>
        <sz val="20"/>
        <rFont val="宋体"/>
        <charset val="134"/>
      </rPr>
      <t>武定县本级</t>
    </r>
    <r>
      <rPr>
        <sz val="20"/>
        <rFont val="Times New Roman"/>
        <charset val="134"/>
      </rPr>
      <t>2022</t>
    </r>
    <r>
      <rPr>
        <sz val="20"/>
        <rFont val="宋体"/>
        <charset val="134"/>
      </rPr>
      <t>年政府性基金预算收入情况表</t>
    </r>
  </si>
  <si>
    <r>
      <rPr>
        <sz val="12"/>
        <rFont val="宋体"/>
        <charset val="134"/>
      </rPr>
      <t>表十三</t>
    </r>
    <r>
      <rPr>
        <sz val="12"/>
        <rFont val="Times New Roman"/>
        <charset val="134"/>
      </rPr>
      <t>-1</t>
    </r>
  </si>
  <si>
    <r>
      <rPr>
        <sz val="20"/>
        <rFont val="宋体"/>
        <charset val="134"/>
      </rPr>
      <t>武定县</t>
    </r>
    <r>
      <rPr>
        <sz val="20"/>
        <rFont val="Times New Roman"/>
        <charset val="134"/>
      </rPr>
      <t>2021</t>
    </r>
    <r>
      <rPr>
        <sz val="20"/>
        <rFont val="宋体"/>
        <charset val="134"/>
      </rPr>
      <t>年政府性基金预算支出情况表</t>
    </r>
  </si>
  <si>
    <t>一、文化旅游体育与媒体支出</t>
  </si>
  <si>
    <r>
      <rPr>
        <b/>
        <sz val="11"/>
        <rFont val="Times New Roman"/>
        <charset val="134"/>
      </rPr>
      <t xml:space="preserve">    </t>
    </r>
    <r>
      <rPr>
        <b/>
        <sz val="11"/>
        <rFont val="宋体"/>
        <charset val="134"/>
      </rPr>
      <t>国有土地使用权出让收入安排的支出</t>
    </r>
  </si>
  <si>
    <r>
      <rPr>
        <sz val="11"/>
        <rFont val="Times New Roman"/>
        <charset val="134"/>
      </rPr>
      <t xml:space="preserve">      </t>
    </r>
    <r>
      <rPr>
        <sz val="11"/>
        <rFont val="宋体"/>
        <charset val="134"/>
      </rPr>
      <t>国有土地收益基金及对应专项债务收入安排的支出</t>
    </r>
  </si>
  <si>
    <r>
      <rPr>
        <sz val="11"/>
        <rFont val="Times New Roman"/>
        <charset val="134"/>
      </rPr>
      <t xml:space="preserve">      </t>
    </r>
    <r>
      <rPr>
        <sz val="11"/>
        <rFont val="宋体"/>
        <charset val="134"/>
      </rPr>
      <t>农业土地开发资金及对应专项债务收入安排的支出</t>
    </r>
  </si>
  <si>
    <r>
      <rPr>
        <sz val="11"/>
        <rFont val="Times New Roman"/>
        <charset val="134"/>
      </rPr>
      <t xml:space="preserve">      </t>
    </r>
    <r>
      <rPr>
        <sz val="11"/>
        <rFont val="宋体"/>
        <charset val="134"/>
      </rPr>
      <t>新增建设用地有偿使用费及对应专项债务收入安排的支出</t>
    </r>
  </si>
  <si>
    <r>
      <rPr>
        <sz val="11"/>
        <rFont val="Times New Roman"/>
        <charset val="134"/>
      </rPr>
      <t xml:space="preserve">      </t>
    </r>
    <r>
      <rPr>
        <sz val="11"/>
        <rFont val="宋体"/>
        <charset val="134"/>
      </rPr>
      <t>城市基础设施配套费及对应专项债务收入安排的支出</t>
    </r>
  </si>
  <si>
    <r>
      <rPr>
        <sz val="11"/>
        <rFont val="Times New Roman"/>
        <charset val="134"/>
      </rPr>
      <t xml:space="preserve">      </t>
    </r>
    <r>
      <rPr>
        <sz val="11"/>
        <rFont val="宋体"/>
        <charset val="134"/>
      </rPr>
      <t>大中型水库库区基金安排的支出</t>
    </r>
  </si>
  <si>
    <r>
      <rPr>
        <sz val="11"/>
        <rFont val="Times New Roman"/>
        <charset val="134"/>
      </rPr>
      <t xml:space="preserve">      </t>
    </r>
    <r>
      <rPr>
        <sz val="11"/>
        <rFont val="宋体"/>
        <charset val="134"/>
      </rPr>
      <t>国家重大水利工程建设基金安排的支出</t>
    </r>
  </si>
  <si>
    <t>六、其他支出</t>
  </si>
  <si>
    <r>
      <rPr>
        <b/>
        <sz val="11"/>
        <rFont val="Times New Roman"/>
        <charset val="134"/>
      </rPr>
      <t xml:space="preserve">    </t>
    </r>
    <r>
      <rPr>
        <b/>
        <sz val="11"/>
        <rFont val="宋体"/>
        <charset val="134"/>
      </rPr>
      <t>彩票公益金及对应专项债务收入安排的支出</t>
    </r>
  </si>
  <si>
    <t>七、其他政府性基金及对应专项债务收入安排的支出</t>
  </si>
  <si>
    <t>八、债务付息支出</t>
  </si>
  <si>
    <r>
      <rPr>
        <sz val="11"/>
        <rFont val="Times New Roman"/>
        <charset val="134"/>
      </rPr>
      <t xml:space="preserve">      </t>
    </r>
    <r>
      <rPr>
        <sz val="11"/>
        <rFont val="宋体"/>
        <charset val="134"/>
      </rPr>
      <t>地方政府专项债务付息支出</t>
    </r>
  </si>
  <si>
    <r>
      <rPr>
        <sz val="11"/>
        <rFont val="Times New Roman"/>
        <charset val="134"/>
      </rPr>
      <t xml:space="preserve">          </t>
    </r>
    <r>
      <rPr>
        <sz val="11"/>
        <rFont val="宋体"/>
        <charset val="134"/>
      </rPr>
      <t>国有土地使用权出让金债务付息支出</t>
    </r>
  </si>
  <si>
    <r>
      <rPr>
        <sz val="11"/>
        <rFont val="Times New Roman"/>
        <charset val="134"/>
      </rPr>
      <t xml:space="preserve">          </t>
    </r>
    <r>
      <rPr>
        <sz val="11"/>
        <rFont val="宋体"/>
        <charset val="134"/>
      </rPr>
      <t>其他地方自行试点项目收益专项债券付息支出</t>
    </r>
  </si>
  <si>
    <t>九、债务发行费用支出</t>
  </si>
  <si>
    <r>
      <rPr>
        <sz val="11"/>
        <rFont val="Times New Roman"/>
        <charset val="134"/>
      </rPr>
      <t xml:space="preserve">          </t>
    </r>
    <r>
      <rPr>
        <sz val="11"/>
        <rFont val="宋体"/>
        <charset val="134"/>
      </rPr>
      <t>国有土地使用权出让金债务发行费用支出</t>
    </r>
  </si>
  <si>
    <t>十、抗疫特别国债安排的支出</t>
  </si>
  <si>
    <r>
      <rPr>
        <b/>
        <sz val="11"/>
        <rFont val="Times New Roman"/>
        <charset val="134"/>
      </rPr>
      <t xml:space="preserve">    </t>
    </r>
    <r>
      <rPr>
        <b/>
        <sz val="11"/>
        <rFont val="宋体"/>
        <charset val="134"/>
      </rPr>
      <t>转移性支出</t>
    </r>
  </si>
  <si>
    <r>
      <rPr>
        <b/>
        <sz val="11"/>
        <rFont val="Times New Roman"/>
        <charset val="134"/>
      </rPr>
      <t xml:space="preserve">  </t>
    </r>
    <r>
      <rPr>
        <b/>
        <sz val="11"/>
        <rFont val="宋体"/>
        <charset val="134"/>
      </rPr>
      <t>债务还本支出</t>
    </r>
  </si>
  <si>
    <r>
      <rPr>
        <b/>
        <sz val="11"/>
        <rFont val="Times New Roman"/>
        <charset val="134"/>
      </rPr>
      <t xml:space="preserve">    </t>
    </r>
    <r>
      <rPr>
        <b/>
        <sz val="11"/>
        <rFont val="宋体"/>
        <charset val="134"/>
      </rPr>
      <t>地方政府一般债务还本支出</t>
    </r>
  </si>
  <si>
    <r>
      <rPr>
        <sz val="11"/>
        <rFont val="Times New Roman"/>
        <charset val="134"/>
      </rPr>
      <t xml:space="preserve">      </t>
    </r>
    <r>
      <rPr>
        <sz val="11"/>
        <rFont val="宋体"/>
        <charset val="134"/>
      </rPr>
      <t>地方政府其他一般债务还本支出</t>
    </r>
  </si>
  <si>
    <r>
      <rPr>
        <sz val="11"/>
        <rFont val="Times New Roman"/>
        <charset val="134"/>
      </rPr>
      <t xml:space="preserve">      </t>
    </r>
    <r>
      <rPr>
        <sz val="11"/>
        <rFont val="宋体"/>
        <charset val="134"/>
      </rPr>
      <t>国有土地使用权出让金债务还本支出</t>
    </r>
  </si>
  <si>
    <r>
      <rPr>
        <sz val="12"/>
        <rFont val="宋体"/>
        <charset val="134"/>
      </rPr>
      <t>表十三</t>
    </r>
    <r>
      <rPr>
        <sz val="12"/>
        <rFont val="Times New Roman"/>
        <charset val="134"/>
      </rPr>
      <t>-2</t>
    </r>
  </si>
  <si>
    <r>
      <rPr>
        <sz val="20"/>
        <rFont val="宋体"/>
        <charset val="134"/>
      </rPr>
      <t>武定县本级</t>
    </r>
    <r>
      <rPr>
        <sz val="20"/>
        <rFont val="Times New Roman"/>
        <charset val="134"/>
      </rPr>
      <t>2021</t>
    </r>
    <r>
      <rPr>
        <sz val="20"/>
        <rFont val="宋体"/>
        <charset val="134"/>
      </rPr>
      <t>年政府性基金预算支出情况表</t>
    </r>
  </si>
  <si>
    <t>表十三--3</t>
  </si>
  <si>
    <t xml:space="preserve">  武定县本级2022年政府性基金支出表（县对下转移支付）</t>
  </si>
  <si>
    <t>比上年预算数增长%</t>
  </si>
  <si>
    <t>八、其他支出</t>
  </si>
  <si>
    <t>本年支出小计</t>
  </si>
  <si>
    <t>表十四-1</t>
  </si>
  <si>
    <t>武定县2022年国有资本经营收入预算情况表</t>
  </si>
  <si>
    <r>
      <rPr>
        <sz val="10"/>
        <rFont val="Times New Roman"/>
        <charset val="134"/>
      </rPr>
      <t xml:space="preserve">    </t>
    </r>
    <r>
      <rPr>
        <sz val="10"/>
        <rFont val="宋体"/>
        <charset val="134"/>
      </rPr>
      <t>利润收入</t>
    </r>
  </si>
  <si>
    <r>
      <rPr>
        <sz val="10"/>
        <rFont val="Times New Roman"/>
        <charset val="134"/>
      </rPr>
      <t xml:space="preserve">      </t>
    </r>
    <r>
      <rPr>
        <sz val="10"/>
        <rFont val="宋体"/>
        <charset val="134"/>
      </rPr>
      <t>其他国有资本经营预算企业利润收入</t>
    </r>
  </si>
  <si>
    <r>
      <rPr>
        <sz val="10"/>
        <rFont val="Times New Roman"/>
        <charset val="134"/>
      </rPr>
      <t xml:space="preserve">    </t>
    </r>
    <r>
      <rPr>
        <sz val="10"/>
        <rFont val="宋体"/>
        <charset val="134"/>
      </rPr>
      <t>股利、股息收入</t>
    </r>
  </si>
  <si>
    <r>
      <rPr>
        <sz val="10"/>
        <rFont val="Times New Roman"/>
        <charset val="134"/>
      </rPr>
      <t xml:space="preserve">      </t>
    </r>
    <r>
      <rPr>
        <sz val="10"/>
        <rFont val="宋体"/>
        <charset val="134"/>
      </rPr>
      <t>国有参股公司股利、股息收入</t>
    </r>
  </si>
  <si>
    <r>
      <rPr>
        <sz val="10"/>
        <rFont val="Times New Roman"/>
        <charset val="134"/>
      </rPr>
      <t xml:space="preserve">    </t>
    </r>
    <r>
      <rPr>
        <sz val="10"/>
        <rFont val="宋体"/>
        <charset val="134"/>
      </rPr>
      <t>产权转让收入</t>
    </r>
  </si>
  <si>
    <r>
      <rPr>
        <sz val="10"/>
        <rFont val="Times New Roman"/>
        <charset val="134"/>
      </rPr>
      <t xml:space="preserve">    </t>
    </r>
    <r>
      <rPr>
        <sz val="10"/>
        <rFont val="宋体"/>
        <charset val="134"/>
      </rPr>
      <t>清算收入</t>
    </r>
  </si>
  <si>
    <r>
      <rPr>
        <sz val="10"/>
        <rFont val="Times New Roman"/>
        <charset val="134"/>
      </rPr>
      <t xml:space="preserve">    </t>
    </r>
    <r>
      <rPr>
        <sz val="10"/>
        <rFont val="宋体"/>
        <charset val="134"/>
      </rPr>
      <t>其他国有资本经营预算收入</t>
    </r>
  </si>
  <si>
    <t>表十四-2</t>
  </si>
  <si>
    <r>
      <rPr>
        <sz val="20"/>
        <rFont val="宋体"/>
        <charset val="134"/>
      </rPr>
      <t>武定县</t>
    </r>
    <r>
      <rPr>
        <sz val="20"/>
        <rFont val="Times New Roman"/>
        <charset val="134"/>
      </rPr>
      <t>2022</t>
    </r>
    <r>
      <rPr>
        <sz val="20"/>
        <rFont val="宋体"/>
        <charset val="134"/>
      </rPr>
      <t>年国有资本经营支出预算情况表</t>
    </r>
  </si>
  <si>
    <r>
      <rPr>
        <sz val="10"/>
        <rFont val="Times New Roman"/>
        <charset val="134"/>
      </rPr>
      <t xml:space="preserve">    </t>
    </r>
    <r>
      <rPr>
        <sz val="10"/>
        <rFont val="宋体"/>
        <charset val="134"/>
      </rPr>
      <t>社会保障和就业支出</t>
    </r>
  </si>
  <si>
    <r>
      <rPr>
        <sz val="10"/>
        <rFont val="Times New Roman"/>
        <charset val="134"/>
      </rPr>
      <t xml:space="preserve">    </t>
    </r>
    <r>
      <rPr>
        <sz val="10"/>
        <rFont val="宋体"/>
        <charset val="134"/>
      </rPr>
      <t>国有资本经营预算支出</t>
    </r>
  </si>
  <si>
    <r>
      <rPr>
        <sz val="10"/>
        <rFont val="Times New Roman"/>
        <charset val="134"/>
      </rPr>
      <t xml:space="preserve">    </t>
    </r>
    <r>
      <rPr>
        <sz val="10"/>
        <rFont val="宋体"/>
        <charset val="134"/>
      </rPr>
      <t>国有企业资本金注入</t>
    </r>
  </si>
  <si>
    <r>
      <rPr>
        <sz val="10"/>
        <rFont val="Times New Roman"/>
        <charset val="134"/>
      </rPr>
      <t xml:space="preserve">    </t>
    </r>
    <r>
      <rPr>
        <sz val="10"/>
        <rFont val="宋体"/>
        <charset val="134"/>
      </rPr>
      <t>国有企业政策性补贴</t>
    </r>
  </si>
  <si>
    <r>
      <rPr>
        <sz val="10"/>
        <rFont val="Times New Roman"/>
        <charset val="134"/>
      </rPr>
      <t xml:space="preserve">      </t>
    </r>
    <r>
      <rPr>
        <sz val="10"/>
        <rFont val="宋体"/>
        <charset val="134"/>
      </rPr>
      <t>资本性支出</t>
    </r>
  </si>
  <si>
    <r>
      <rPr>
        <sz val="10"/>
        <rFont val="Times New Roman"/>
        <charset val="134"/>
      </rPr>
      <t xml:space="preserve">    </t>
    </r>
    <r>
      <rPr>
        <sz val="10"/>
        <rFont val="宋体"/>
        <charset val="134"/>
      </rPr>
      <t>其他国有资本经营预算支出</t>
    </r>
  </si>
  <si>
    <t>表十四-3</t>
  </si>
  <si>
    <t>武定县本级2022年国有资本经营收入预算情况表</t>
  </si>
  <si>
    <t>表十四-4</t>
  </si>
  <si>
    <r>
      <rPr>
        <sz val="20"/>
        <rFont val="宋体"/>
        <charset val="134"/>
      </rPr>
      <t>武定县本级</t>
    </r>
    <r>
      <rPr>
        <sz val="20"/>
        <rFont val="Times New Roman"/>
        <charset val="134"/>
      </rPr>
      <t>2022</t>
    </r>
    <r>
      <rPr>
        <sz val="20"/>
        <rFont val="宋体"/>
        <charset val="134"/>
      </rPr>
      <t>年国有资本经营支出预算情况表</t>
    </r>
  </si>
  <si>
    <t>表十四--5</t>
  </si>
  <si>
    <t>武定县 2022年国有资本经营预算转移支付表（分乡镇）</t>
  </si>
  <si>
    <t>预算数</t>
  </si>
  <si>
    <t>合  计</t>
  </si>
  <si>
    <t>表十四--6</t>
  </si>
  <si>
    <t xml:space="preserve">  武定县本级2022年国有资本经营预算转移支付表（分项目）</t>
  </si>
  <si>
    <t>项目名称</t>
  </si>
  <si>
    <t>备注：武定县无此项预算。</t>
  </si>
  <si>
    <r>
      <rPr>
        <sz val="12"/>
        <rFont val="宋体"/>
        <charset val="134"/>
      </rPr>
      <t>表十五</t>
    </r>
    <r>
      <rPr>
        <sz val="12"/>
        <rFont val="Times New Roman"/>
        <charset val="134"/>
      </rPr>
      <t>-1</t>
    </r>
  </si>
  <si>
    <r>
      <rPr>
        <sz val="20"/>
        <rFont val="宋体"/>
        <charset val="134"/>
      </rPr>
      <t>武定县</t>
    </r>
    <r>
      <rPr>
        <sz val="20"/>
        <rFont val="Times New Roman"/>
        <charset val="134"/>
      </rPr>
      <t>2022</t>
    </r>
    <r>
      <rPr>
        <sz val="20"/>
        <rFont val="宋体"/>
        <charset val="134"/>
      </rPr>
      <t>年社会保险基金收入预算情况表</t>
    </r>
  </si>
  <si>
    <r>
      <rPr>
        <b/>
        <sz val="11"/>
        <rFont val="宋体"/>
        <charset val="134"/>
      </rPr>
      <t>一、企业职工基本养老保险基金收入</t>
    </r>
  </si>
  <si>
    <r>
      <rPr>
        <b/>
        <sz val="11"/>
        <rFont val="宋体"/>
        <charset val="134"/>
      </rPr>
      <t>二、机关事业单位养老保险基金收入</t>
    </r>
  </si>
  <si>
    <r>
      <rPr>
        <b/>
        <sz val="11"/>
        <rFont val="宋体"/>
        <charset val="134"/>
      </rPr>
      <t>三、失业保险基金收入</t>
    </r>
  </si>
  <si>
    <r>
      <rPr>
        <b/>
        <sz val="11"/>
        <rFont val="宋体"/>
        <charset val="134"/>
      </rPr>
      <t>四、工伤保险基金收入</t>
    </r>
  </si>
  <si>
    <r>
      <rPr>
        <b/>
        <sz val="11"/>
        <rFont val="宋体"/>
        <charset val="134"/>
      </rPr>
      <t>五、生育保险基金收入</t>
    </r>
  </si>
  <si>
    <r>
      <rPr>
        <b/>
        <sz val="11"/>
        <rFont val="宋体"/>
        <charset val="134"/>
      </rPr>
      <t>六、城乡居民基本养老保险基金收入</t>
    </r>
  </si>
  <si>
    <r>
      <rPr>
        <b/>
        <sz val="11"/>
        <rFont val="宋体"/>
        <charset val="134"/>
      </rPr>
      <t>基金收入合计</t>
    </r>
  </si>
  <si>
    <r>
      <rPr>
        <sz val="11"/>
        <color theme="1"/>
        <rFont val="Times New Roman"/>
        <charset val="134"/>
      </rPr>
      <t xml:space="preserve">     1.</t>
    </r>
    <r>
      <rPr>
        <sz val="11"/>
        <color theme="1"/>
        <rFont val="宋体"/>
        <charset val="134"/>
      </rPr>
      <t>保险费收入</t>
    </r>
  </si>
  <si>
    <r>
      <rPr>
        <sz val="11"/>
        <color theme="1"/>
        <rFont val="Times New Roman"/>
        <charset val="134"/>
      </rPr>
      <t xml:space="preserve">     2.</t>
    </r>
    <r>
      <rPr>
        <sz val="11"/>
        <color theme="1"/>
        <rFont val="宋体"/>
        <charset val="134"/>
      </rPr>
      <t>利息收入</t>
    </r>
  </si>
  <si>
    <r>
      <rPr>
        <sz val="11"/>
        <color theme="1"/>
        <rFont val="Times New Roman"/>
        <charset val="134"/>
      </rPr>
      <t xml:space="preserve">     3.</t>
    </r>
    <r>
      <rPr>
        <sz val="11"/>
        <color theme="1"/>
        <rFont val="宋体"/>
        <charset val="134"/>
      </rPr>
      <t>财政补贴收入</t>
    </r>
  </si>
  <si>
    <r>
      <rPr>
        <sz val="11"/>
        <color theme="1"/>
        <rFont val="Times New Roman"/>
        <charset val="134"/>
      </rPr>
      <t xml:space="preserve">     4.</t>
    </r>
    <r>
      <rPr>
        <sz val="11"/>
        <color theme="1"/>
        <rFont val="宋体"/>
        <charset val="134"/>
      </rPr>
      <t>其他收入</t>
    </r>
  </si>
  <si>
    <r>
      <rPr>
        <sz val="11"/>
        <color theme="1"/>
        <rFont val="Times New Roman"/>
        <charset val="134"/>
      </rPr>
      <t xml:space="preserve">     5.</t>
    </r>
    <r>
      <rPr>
        <sz val="11"/>
        <color theme="1"/>
        <rFont val="宋体"/>
        <charset val="134"/>
      </rPr>
      <t>转移收入</t>
    </r>
  </si>
  <si>
    <r>
      <rPr>
        <sz val="11"/>
        <color theme="1"/>
        <rFont val="Times New Roman"/>
        <charset val="134"/>
      </rPr>
      <t xml:space="preserve">     6.</t>
    </r>
    <r>
      <rPr>
        <sz val="11"/>
        <color theme="1"/>
        <rFont val="宋体"/>
        <charset val="134"/>
      </rPr>
      <t>上级补助收入</t>
    </r>
  </si>
  <si>
    <r>
      <rPr>
        <sz val="12"/>
        <rFont val="宋体"/>
        <charset val="134"/>
      </rPr>
      <t>表十五</t>
    </r>
    <r>
      <rPr>
        <sz val="12"/>
        <rFont val="Times New Roman"/>
        <charset val="134"/>
      </rPr>
      <t>-2</t>
    </r>
  </si>
  <si>
    <r>
      <rPr>
        <sz val="20"/>
        <rFont val="宋体"/>
        <charset val="134"/>
      </rPr>
      <t>武定县本级</t>
    </r>
    <r>
      <rPr>
        <sz val="20"/>
        <rFont val="Times New Roman"/>
        <charset val="134"/>
      </rPr>
      <t>2022</t>
    </r>
    <r>
      <rPr>
        <sz val="20"/>
        <rFont val="宋体"/>
        <charset val="134"/>
      </rPr>
      <t>年社会保险基金收入预算情况表</t>
    </r>
  </si>
  <si>
    <r>
      <rPr>
        <sz val="12"/>
        <rFont val="宋体"/>
        <charset val="134"/>
      </rPr>
      <t>表十六</t>
    </r>
    <r>
      <rPr>
        <sz val="12"/>
        <rFont val="Times New Roman"/>
        <charset val="134"/>
      </rPr>
      <t>-1</t>
    </r>
  </si>
  <si>
    <r>
      <rPr>
        <sz val="20"/>
        <rFont val="宋体"/>
        <charset val="134"/>
      </rPr>
      <t>武定县</t>
    </r>
    <r>
      <rPr>
        <sz val="20"/>
        <rFont val="Times New Roman"/>
        <charset val="134"/>
      </rPr>
      <t>2022</t>
    </r>
    <r>
      <rPr>
        <sz val="20"/>
        <rFont val="宋体"/>
        <charset val="134"/>
      </rPr>
      <t>年社会保险基金支出预算情况表</t>
    </r>
  </si>
  <si>
    <r>
      <rPr>
        <b/>
        <sz val="11"/>
        <rFont val="宋体"/>
        <charset val="134"/>
      </rPr>
      <t>一、企业职工基本养老保险基金支出</t>
    </r>
  </si>
  <si>
    <r>
      <rPr>
        <sz val="11"/>
        <rFont val="Times New Roman"/>
        <charset val="134"/>
      </rPr>
      <t xml:space="preserve">     2.</t>
    </r>
    <r>
      <rPr>
        <sz val="11"/>
        <rFont val="宋体"/>
        <charset val="134"/>
      </rPr>
      <t>丧葬补助金和抚恤金支出</t>
    </r>
  </si>
  <si>
    <r>
      <rPr>
        <sz val="11"/>
        <rFont val="Times New Roman"/>
        <charset val="134"/>
      </rPr>
      <t xml:space="preserve">     4.</t>
    </r>
    <r>
      <rPr>
        <sz val="11"/>
        <rFont val="宋体"/>
        <charset val="134"/>
      </rPr>
      <t>转移支出</t>
    </r>
  </si>
  <si>
    <r>
      <rPr>
        <sz val="11"/>
        <rFont val="Times New Roman"/>
        <charset val="134"/>
      </rPr>
      <t xml:space="preserve">     5.</t>
    </r>
    <r>
      <rPr>
        <sz val="11"/>
        <rFont val="宋体"/>
        <charset val="134"/>
      </rPr>
      <t>上解上级支出</t>
    </r>
  </si>
  <si>
    <r>
      <rPr>
        <b/>
        <sz val="11"/>
        <rFont val="宋体"/>
        <charset val="134"/>
      </rPr>
      <t>二、机关事业单位养老保险基金支出</t>
    </r>
  </si>
  <si>
    <r>
      <rPr>
        <b/>
        <sz val="11"/>
        <rFont val="宋体"/>
        <charset val="134"/>
      </rPr>
      <t>三、失业保险基金支出</t>
    </r>
  </si>
  <si>
    <r>
      <rPr>
        <sz val="11"/>
        <rFont val="Times New Roman"/>
        <charset val="134"/>
      </rPr>
      <t xml:space="preserve">     3.</t>
    </r>
    <r>
      <rPr>
        <sz val="11"/>
        <rFont val="宋体"/>
        <charset val="134"/>
      </rPr>
      <t>丧葬抚恤金和抚恤金支出</t>
    </r>
  </si>
  <si>
    <r>
      <rPr>
        <sz val="11"/>
        <rFont val="Times New Roman"/>
        <charset val="134"/>
      </rPr>
      <t xml:space="preserve">     4.</t>
    </r>
    <r>
      <rPr>
        <sz val="11"/>
        <rFont val="宋体"/>
        <charset val="134"/>
      </rPr>
      <t>稳岗反还支出</t>
    </r>
  </si>
  <si>
    <r>
      <rPr>
        <sz val="11"/>
        <rFont val="Times New Roman"/>
        <charset val="134"/>
      </rPr>
      <t xml:space="preserve">     5.</t>
    </r>
    <r>
      <rPr>
        <sz val="11"/>
        <rFont val="宋体"/>
        <charset val="134"/>
      </rPr>
      <t>技能提升补贴支出</t>
    </r>
  </si>
  <si>
    <r>
      <rPr>
        <sz val="11"/>
        <rFont val="Times New Roman"/>
        <charset val="134"/>
      </rPr>
      <t xml:space="preserve">     6.</t>
    </r>
    <r>
      <rPr>
        <sz val="11"/>
        <rFont val="宋体"/>
        <charset val="134"/>
      </rPr>
      <t>其他费用支出</t>
    </r>
  </si>
  <si>
    <r>
      <rPr>
        <sz val="11"/>
        <rFont val="Times New Roman"/>
        <charset val="134"/>
      </rPr>
      <t xml:space="preserve">     7.</t>
    </r>
    <r>
      <rPr>
        <sz val="11"/>
        <rFont val="宋体"/>
        <charset val="134"/>
      </rPr>
      <t>其他支出</t>
    </r>
  </si>
  <si>
    <r>
      <rPr>
        <sz val="11"/>
        <rFont val="Times New Roman"/>
        <charset val="134"/>
      </rPr>
      <t xml:space="preserve">     8.</t>
    </r>
    <r>
      <rPr>
        <sz val="11"/>
        <rFont val="宋体"/>
        <charset val="134"/>
      </rPr>
      <t>转移支出</t>
    </r>
  </si>
  <si>
    <r>
      <rPr>
        <sz val="11"/>
        <rFont val="Times New Roman"/>
        <charset val="134"/>
      </rPr>
      <t xml:space="preserve">     9.</t>
    </r>
    <r>
      <rPr>
        <sz val="11"/>
        <rFont val="宋体"/>
        <charset val="134"/>
      </rPr>
      <t>上解上级支出</t>
    </r>
  </si>
  <si>
    <r>
      <rPr>
        <b/>
        <sz val="11"/>
        <rFont val="宋体"/>
        <charset val="134"/>
      </rPr>
      <t>四、工伤保险基金支出</t>
    </r>
  </si>
  <si>
    <r>
      <rPr>
        <b/>
        <sz val="11"/>
        <rFont val="宋体"/>
        <charset val="134"/>
      </rPr>
      <t>五、生育保险基金支出</t>
    </r>
  </si>
  <si>
    <r>
      <rPr>
        <sz val="11"/>
        <rFont val="Times New Roman"/>
        <charset val="134"/>
      </rPr>
      <t xml:space="preserve">     2.</t>
    </r>
    <r>
      <rPr>
        <sz val="11"/>
        <rFont val="宋体"/>
        <charset val="134"/>
      </rPr>
      <t>生育津贴支出</t>
    </r>
  </si>
  <si>
    <r>
      <rPr>
        <b/>
        <sz val="11"/>
        <rFont val="宋体"/>
        <charset val="134"/>
      </rPr>
      <t>六、城乡居民基本养老保险基金支出</t>
    </r>
  </si>
  <si>
    <r>
      <rPr>
        <b/>
        <sz val="11"/>
        <rFont val="宋体"/>
        <charset val="134"/>
      </rPr>
      <t>社会保险基金支出合计</t>
    </r>
  </si>
  <si>
    <r>
      <rPr>
        <sz val="12"/>
        <rFont val="宋体"/>
        <charset val="134"/>
      </rPr>
      <t>表十六</t>
    </r>
    <r>
      <rPr>
        <sz val="12"/>
        <rFont val="Times New Roman"/>
        <charset val="134"/>
      </rPr>
      <t>-2</t>
    </r>
  </si>
  <si>
    <r>
      <rPr>
        <sz val="20"/>
        <rFont val="宋体"/>
        <charset val="134"/>
      </rPr>
      <t>武定县本级</t>
    </r>
    <r>
      <rPr>
        <sz val="20"/>
        <rFont val="Times New Roman"/>
        <charset val="134"/>
      </rPr>
      <t>2022</t>
    </r>
    <r>
      <rPr>
        <sz val="20"/>
        <rFont val="宋体"/>
        <charset val="134"/>
      </rPr>
      <t>年社会保险基金支出预算情况表</t>
    </r>
  </si>
  <si>
    <r>
      <rPr>
        <sz val="12"/>
        <rFont val="宋体"/>
        <charset val="134"/>
      </rPr>
      <t>表十七</t>
    </r>
  </si>
  <si>
    <r>
      <rPr>
        <sz val="20"/>
        <rFont val="宋体"/>
        <charset val="134"/>
      </rPr>
      <t>武定县</t>
    </r>
    <r>
      <rPr>
        <sz val="20"/>
        <rFont val="Times New Roman"/>
        <charset val="134"/>
      </rPr>
      <t>2022</t>
    </r>
    <r>
      <rPr>
        <sz val="20"/>
        <rFont val="宋体"/>
        <charset val="134"/>
      </rPr>
      <t>年社会保险基金结余情况表</t>
    </r>
  </si>
  <si>
    <r>
      <rPr>
        <sz val="12"/>
        <rFont val="宋体"/>
        <charset val="134"/>
      </rPr>
      <t>表十八</t>
    </r>
    <r>
      <rPr>
        <sz val="12"/>
        <rFont val="Times New Roman"/>
        <charset val="134"/>
      </rPr>
      <t>-1</t>
    </r>
  </si>
  <si>
    <t>武定县2021年地方政府债务限额和余额情况表</t>
  </si>
  <si>
    <t>单位： 万元</t>
  </si>
  <si>
    <r>
      <rPr>
        <b/>
        <sz val="12"/>
        <color theme="1"/>
        <rFont val="宋体"/>
        <charset val="134"/>
      </rPr>
      <t>项</t>
    </r>
    <r>
      <rPr>
        <b/>
        <sz val="12"/>
        <color theme="1"/>
        <rFont val="Times New Roman"/>
        <charset val="134"/>
      </rPr>
      <t xml:space="preserve">      </t>
    </r>
    <r>
      <rPr>
        <b/>
        <sz val="12"/>
        <color theme="1"/>
        <rFont val="宋体"/>
        <charset val="134"/>
      </rPr>
      <t>目</t>
    </r>
  </si>
  <si>
    <r>
      <rPr>
        <b/>
        <sz val="12"/>
        <color theme="1"/>
        <rFont val="Times New Roman"/>
        <charset val="134"/>
      </rPr>
      <t>2020</t>
    </r>
    <r>
      <rPr>
        <b/>
        <sz val="12"/>
        <color theme="1"/>
        <rFont val="宋体"/>
        <charset val="134"/>
      </rPr>
      <t>年决算数</t>
    </r>
  </si>
  <si>
    <r>
      <rPr>
        <b/>
        <sz val="12"/>
        <color theme="1"/>
        <rFont val="Times New Roman"/>
        <charset val="134"/>
      </rPr>
      <t>2021</t>
    </r>
    <r>
      <rPr>
        <b/>
        <sz val="12"/>
        <color theme="1"/>
        <rFont val="宋体"/>
        <charset val="134"/>
      </rPr>
      <t>年</t>
    </r>
  </si>
  <si>
    <r>
      <rPr>
        <b/>
        <sz val="12"/>
        <color theme="1"/>
        <rFont val="宋体"/>
        <charset val="134"/>
      </rPr>
      <t>快报数</t>
    </r>
  </si>
  <si>
    <r>
      <rPr>
        <b/>
        <sz val="12"/>
        <color theme="1"/>
        <rFont val="宋体"/>
        <charset val="134"/>
      </rPr>
      <t>为上年执行数</t>
    </r>
    <r>
      <rPr>
        <b/>
        <sz val="12"/>
        <color theme="1"/>
        <rFont val="Times New Roman"/>
        <charset val="134"/>
      </rPr>
      <t>%</t>
    </r>
  </si>
  <si>
    <r>
      <rPr>
        <sz val="11"/>
        <color theme="1"/>
        <rFont val="宋体"/>
        <charset val="134"/>
      </rPr>
      <t>一般</t>
    </r>
    <r>
      <rPr>
        <sz val="11"/>
        <color theme="1"/>
        <rFont val="Times New Roman"/>
        <charset val="134"/>
      </rPr>
      <t xml:space="preserve">
</t>
    </r>
    <r>
      <rPr>
        <sz val="11"/>
        <color theme="1"/>
        <rFont val="宋体"/>
        <charset val="134"/>
      </rPr>
      <t>债务</t>
    </r>
  </si>
  <si>
    <r>
      <rPr>
        <sz val="11"/>
        <color theme="1"/>
        <rFont val="宋体"/>
        <charset val="134"/>
      </rPr>
      <t>一、</t>
    </r>
    <r>
      <rPr>
        <sz val="11"/>
        <color theme="1"/>
        <rFont val="Times New Roman"/>
        <charset val="134"/>
      </rPr>
      <t xml:space="preserve"> </t>
    </r>
    <r>
      <rPr>
        <sz val="11"/>
        <color theme="1"/>
        <rFont val="宋体"/>
        <charset val="134"/>
      </rPr>
      <t>上年末地方政府一般债务余额</t>
    </r>
  </si>
  <si>
    <r>
      <rPr>
        <sz val="11"/>
        <color theme="1"/>
        <rFont val="宋体"/>
        <charset val="134"/>
      </rPr>
      <t>二、</t>
    </r>
    <r>
      <rPr>
        <sz val="11"/>
        <color theme="1"/>
        <rFont val="Times New Roman"/>
        <charset val="134"/>
      </rPr>
      <t xml:space="preserve"> </t>
    </r>
    <r>
      <rPr>
        <sz val="11"/>
        <color theme="1"/>
        <rFont val="宋体"/>
        <charset val="134"/>
      </rPr>
      <t>当年末地方政府一般债务余额限额</t>
    </r>
  </si>
  <si>
    <r>
      <rPr>
        <sz val="11"/>
        <color theme="1"/>
        <rFont val="宋体"/>
        <charset val="134"/>
      </rPr>
      <t>三、</t>
    </r>
    <r>
      <rPr>
        <sz val="11"/>
        <color theme="1"/>
        <rFont val="Times New Roman"/>
        <charset val="134"/>
      </rPr>
      <t xml:space="preserve"> </t>
    </r>
    <r>
      <rPr>
        <sz val="11"/>
        <color theme="1"/>
        <rFont val="宋体"/>
        <charset val="134"/>
      </rPr>
      <t>当年地方政府一般债务转贷收入</t>
    </r>
  </si>
  <si>
    <r>
      <rPr>
        <sz val="11"/>
        <color theme="1"/>
        <rFont val="宋体"/>
        <charset val="134"/>
      </rPr>
      <t>四、</t>
    </r>
    <r>
      <rPr>
        <sz val="11"/>
        <color theme="1"/>
        <rFont val="Times New Roman"/>
        <charset val="134"/>
      </rPr>
      <t xml:space="preserve"> </t>
    </r>
    <r>
      <rPr>
        <sz val="11"/>
        <color theme="1"/>
        <rFont val="宋体"/>
        <charset val="134"/>
      </rPr>
      <t>当年地方政府一般债务还本额</t>
    </r>
  </si>
  <si>
    <r>
      <rPr>
        <sz val="11"/>
        <color theme="1"/>
        <rFont val="宋体"/>
        <charset val="134"/>
      </rPr>
      <t>五、</t>
    </r>
    <r>
      <rPr>
        <sz val="11"/>
        <color theme="1"/>
        <rFont val="Times New Roman"/>
        <charset val="134"/>
      </rPr>
      <t xml:space="preserve"> </t>
    </r>
    <r>
      <rPr>
        <sz val="11"/>
        <color theme="1"/>
        <rFont val="宋体"/>
        <charset val="134"/>
      </rPr>
      <t>当年末地方政府一般债务余额</t>
    </r>
  </si>
  <si>
    <r>
      <rPr>
        <sz val="11"/>
        <color theme="1"/>
        <rFont val="宋体"/>
        <charset val="134"/>
      </rPr>
      <t>专项</t>
    </r>
    <r>
      <rPr>
        <sz val="11"/>
        <color theme="1"/>
        <rFont val="Times New Roman"/>
        <charset val="134"/>
      </rPr>
      <t xml:space="preserve">
</t>
    </r>
    <r>
      <rPr>
        <sz val="11"/>
        <color theme="1"/>
        <rFont val="宋体"/>
        <charset val="134"/>
      </rPr>
      <t>债务</t>
    </r>
  </si>
  <si>
    <r>
      <rPr>
        <sz val="11"/>
        <color theme="1"/>
        <rFont val="宋体"/>
        <charset val="134"/>
      </rPr>
      <t>一、</t>
    </r>
    <r>
      <rPr>
        <sz val="11"/>
        <color theme="1"/>
        <rFont val="Times New Roman"/>
        <charset val="134"/>
      </rPr>
      <t xml:space="preserve"> </t>
    </r>
    <r>
      <rPr>
        <sz val="11"/>
        <color theme="1"/>
        <rFont val="宋体"/>
        <charset val="134"/>
      </rPr>
      <t>上年末地方政府专项债务余额</t>
    </r>
  </si>
  <si>
    <r>
      <rPr>
        <sz val="11"/>
        <color theme="1"/>
        <rFont val="宋体"/>
        <charset val="134"/>
      </rPr>
      <t>二、</t>
    </r>
    <r>
      <rPr>
        <sz val="11"/>
        <color theme="1"/>
        <rFont val="Times New Roman"/>
        <charset val="134"/>
      </rPr>
      <t xml:space="preserve"> </t>
    </r>
    <r>
      <rPr>
        <sz val="11"/>
        <color theme="1"/>
        <rFont val="宋体"/>
        <charset val="134"/>
      </rPr>
      <t>当年末地方政府专项债务余额限额</t>
    </r>
  </si>
  <si>
    <r>
      <rPr>
        <sz val="11"/>
        <color theme="1"/>
        <rFont val="宋体"/>
        <charset val="134"/>
      </rPr>
      <t>三、</t>
    </r>
    <r>
      <rPr>
        <sz val="11"/>
        <color theme="1"/>
        <rFont val="Times New Roman"/>
        <charset val="134"/>
      </rPr>
      <t xml:space="preserve"> </t>
    </r>
    <r>
      <rPr>
        <sz val="11"/>
        <color theme="1"/>
        <rFont val="宋体"/>
        <charset val="134"/>
      </rPr>
      <t>当年地方政府专项债务转贷收入</t>
    </r>
  </si>
  <si>
    <r>
      <rPr>
        <sz val="11"/>
        <color theme="1"/>
        <rFont val="宋体"/>
        <charset val="134"/>
      </rPr>
      <t>四、</t>
    </r>
    <r>
      <rPr>
        <sz val="11"/>
        <color theme="1"/>
        <rFont val="Times New Roman"/>
        <charset val="134"/>
      </rPr>
      <t xml:space="preserve"> </t>
    </r>
    <r>
      <rPr>
        <sz val="11"/>
        <color theme="1"/>
        <rFont val="宋体"/>
        <charset val="134"/>
      </rPr>
      <t>当年地方政府专项债务还本额</t>
    </r>
  </si>
  <si>
    <r>
      <rPr>
        <sz val="11"/>
        <color theme="1"/>
        <rFont val="宋体"/>
        <charset val="134"/>
      </rPr>
      <t>五、</t>
    </r>
    <r>
      <rPr>
        <sz val="11"/>
        <color theme="1"/>
        <rFont val="Times New Roman"/>
        <charset val="134"/>
      </rPr>
      <t xml:space="preserve"> </t>
    </r>
    <r>
      <rPr>
        <sz val="11"/>
        <color theme="1"/>
        <rFont val="宋体"/>
        <charset val="134"/>
      </rPr>
      <t>当年末地方政府专项债务余额</t>
    </r>
  </si>
  <si>
    <r>
      <rPr>
        <sz val="11"/>
        <color theme="1"/>
        <rFont val="宋体"/>
        <charset val="134"/>
      </rPr>
      <t>合计</t>
    </r>
  </si>
  <si>
    <r>
      <rPr>
        <sz val="11"/>
        <color theme="1"/>
        <rFont val="宋体"/>
        <charset val="134"/>
      </rPr>
      <t>一、</t>
    </r>
    <r>
      <rPr>
        <sz val="11"/>
        <color theme="1"/>
        <rFont val="Times New Roman"/>
        <charset val="134"/>
      </rPr>
      <t xml:space="preserve"> </t>
    </r>
    <r>
      <rPr>
        <sz val="11"/>
        <color theme="1"/>
        <rFont val="宋体"/>
        <charset val="134"/>
      </rPr>
      <t>上年末地方政府债务余额</t>
    </r>
  </si>
  <si>
    <r>
      <rPr>
        <sz val="11"/>
        <color theme="1"/>
        <rFont val="宋体"/>
        <charset val="134"/>
      </rPr>
      <t>二、</t>
    </r>
    <r>
      <rPr>
        <sz val="11"/>
        <color theme="1"/>
        <rFont val="Times New Roman"/>
        <charset val="134"/>
      </rPr>
      <t xml:space="preserve"> </t>
    </r>
    <r>
      <rPr>
        <sz val="11"/>
        <color theme="1"/>
        <rFont val="宋体"/>
        <charset val="134"/>
      </rPr>
      <t>当年末地方政府债务余额限额</t>
    </r>
  </si>
  <si>
    <r>
      <rPr>
        <sz val="11"/>
        <color theme="1"/>
        <rFont val="宋体"/>
        <charset val="134"/>
      </rPr>
      <t>三、</t>
    </r>
    <r>
      <rPr>
        <sz val="11"/>
        <color theme="1"/>
        <rFont val="Times New Roman"/>
        <charset val="134"/>
      </rPr>
      <t xml:space="preserve"> </t>
    </r>
    <r>
      <rPr>
        <sz val="11"/>
        <color theme="1"/>
        <rFont val="宋体"/>
        <charset val="134"/>
      </rPr>
      <t>当年地方政府债务转贷收入</t>
    </r>
  </si>
  <si>
    <r>
      <rPr>
        <sz val="11"/>
        <color theme="1"/>
        <rFont val="宋体"/>
        <charset val="134"/>
      </rPr>
      <t>四、</t>
    </r>
    <r>
      <rPr>
        <sz val="11"/>
        <color theme="1"/>
        <rFont val="Times New Roman"/>
        <charset val="134"/>
      </rPr>
      <t xml:space="preserve"> </t>
    </r>
    <r>
      <rPr>
        <sz val="11"/>
        <color theme="1"/>
        <rFont val="宋体"/>
        <charset val="134"/>
      </rPr>
      <t>当年地方政府债务还本额</t>
    </r>
  </si>
  <si>
    <r>
      <rPr>
        <sz val="11"/>
        <color theme="1"/>
        <rFont val="宋体"/>
        <charset val="134"/>
      </rPr>
      <t>五、</t>
    </r>
    <r>
      <rPr>
        <sz val="11"/>
        <color theme="1"/>
        <rFont val="Times New Roman"/>
        <charset val="134"/>
      </rPr>
      <t xml:space="preserve"> </t>
    </r>
    <r>
      <rPr>
        <sz val="11"/>
        <color theme="1"/>
        <rFont val="宋体"/>
        <charset val="134"/>
      </rPr>
      <t>当年末地方政府债务余额</t>
    </r>
  </si>
  <si>
    <t>表十八--2</t>
  </si>
  <si>
    <t>武定县2021年地方政府一般债务余额情况表</t>
  </si>
  <si>
    <t>项    目</t>
  </si>
  <si>
    <t>执行数</t>
  </si>
  <si>
    <t>一、2020年末地方政府一般债务余额实际数</t>
  </si>
  <si>
    <t>二、2021年末地方政府一般债务余额限额</t>
  </si>
  <si>
    <t>三、2021年地方政府一般债务发行额</t>
  </si>
  <si>
    <t xml:space="preserve">   中央转贷地方的国际金融组织和外国政府贷款</t>
  </si>
  <si>
    <t xml:space="preserve">   2021年地方政府一般债券发行额</t>
  </si>
  <si>
    <t>四、2021年地方政府一般债务还本额</t>
  </si>
  <si>
    <t>五、2021年末地方政府一般债务余额预计执行数</t>
  </si>
  <si>
    <t>六、2022年地方财政赤字</t>
  </si>
  <si>
    <t>七、2022年地方政府一般债务余额限额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</si>
  <si>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</si>
  <si>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表十八--4</t>
  </si>
  <si>
    <t>武定县2021年地方政府专项债务余额情况表</t>
  </si>
  <si>
    <t>一、2020年末地方政府专项债务余额实际数</t>
  </si>
  <si>
    <t>二、2021年末地方政府专项债务余额限额</t>
  </si>
  <si>
    <t>三、2021年地方政府专项债务发行额</t>
  </si>
  <si>
    <t>四、2021年地方政府专项债务还本额</t>
  </si>
  <si>
    <t>五、2021年末地方政府专项债务余额预计执行数</t>
  </si>
  <si>
    <t>六、2022年地方政府专项债务新增限额</t>
  </si>
  <si>
    <t>七、2022年末地方政府专项债务余额限额</t>
  </si>
  <si>
    <t>注：1.本表反映本地区上两年度专项债务余额，上一年度专项债务限额、发行额、还本额及余额，本年度专项债务新
      增限额及余额。
    2.本表由县级以上地方各级财政部门在本级人民代表大会批准预算后二十日内公开。</t>
  </si>
  <si>
    <t>表十八--5</t>
  </si>
  <si>
    <t>武定县本级2021年地方政府专项债务余额情况表</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</si>
  <si>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</si>
  <si>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表十八--6</t>
  </si>
  <si>
    <t>武定县地方政府债券发行及还本
付息情况表</t>
  </si>
  <si>
    <t>公式</t>
  </si>
  <si>
    <t>本地区</t>
  </si>
  <si>
    <t>本级</t>
  </si>
  <si>
    <t>一、2021年发行/收到转贷资金预计执行数</t>
  </si>
  <si>
    <t>A=B+D</t>
  </si>
  <si>
    <t>（一）一般债券</t>
  </si>
  <si>
    <t>B</t>
  </si>
  <si>
    <t xml:space="preserve">   其中：再融资债券</t>
  </si>
  <si>
    <t>C</t>
  </si>
  <si>
    <t>（二）专项债券</t>
  </si>
  <si>
    <t>D</t>
  </si>
  <si>
    <t>E</t>
  </si>
  <si>
    <t>二、2021年还本预计执行数</t>
  </si>
  <si>
    <t>F=G+H</t>
  </si>
  <si>
    <t>G</t>
  </si>
  <si>
    <t>H</t>
  </si>
  <si>
    <t>三、2021年付息预计执行数</t>
  </si>
  <si>
    <t>I=J+K</t>
  </si>
  <si>
    <t>J</t>
  </si>
  <si>
    <t>K</t>
  </si>
  <si>
    <t>四、2022年还本预算数</t>
  </si>
  <si>
    <t>L=M+O</t>
  </si>
  <si>
    <t>M</t>
  </si>
  <si>
    <t xml:space="preserve">   其中：再融资</t>
  </si>
  <si>
    <t xml:space="preserve">      财政预算安排 </t>
  </si>
  <si>
    <t>N</t>
  </si>
  <si>
    <t>O</t>
  </si>
  <si>
    <t xml:space="preserve">      财政预算安排</t>
  </si>
  <si>
    <t>P</t>
  </si>
  <si>
    <t>五、2022年付息预算数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</si>
  <si>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</si>
  <si>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</si>
  <si>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</si>
  <si>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</si>
  <si>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表十八--7</t>
  </si>
  <si>
    <t>武定县2022年地方政府债务限额提前下达情况表</t>
  </si>
  <si>
    <t>公  式</t>
  </si>
  <si>
    <t>下级</t>
  </si>
  <si>
    <t>一、2021年地方政府债务限额</t>
  </si>
  <si>
    <t>A=B+C</t>
  </si>
  <si>
    <t>其中： 一般债务限额</t>
  </si>
  <si>
    <t xml:space="preserve">       专项债务限额</t>
  </si>
  <si>
    <t>二、提前下达的2022年新增地方政府债务限额</t>
  </si>
  <si>
    <t>D=E+F</t>
  </si>
  <si>
    <t>F</t>
  </si>
  <si>
    <t>注：本表反映本地区及本级年初预算中列示提前下达的新增地方政府债务限额情况，由县级以上地方各级财政部门在本级人民代表大会批准预算后二十日内公开。</t>
  </si>
  <si>
    <t>表十八-8-1</t>
  </si>
  <si>
    <t>武定县2021年地方政府债券资金安排表</t>
  </si>
  <si>
    <t>序号</t>
  </si>
  <si>
    <t>项目类型</t>
  </si>
  <si>
    <t>项目主管部门</t>
  </si>
  <si>
    <t>债券性质</t>
  </si>
  <si>
    <t>债券规模</t>
  </si>
  <si>
    <t>武定县大板桥水库工程项目</t>
  </si>
  <si>
    <t>水利建设</t>
  </si>
  <si>
    <t>武定县水务局</t>
  </si>
  <si>
    <t>其他地方自行试点项目收益专项债券</t>
  </si>
  <si>
    <t>楚雄州武定县中医医院项目</t>
  </si>
  <si>
    <t>社会事业</t>
  </si>
  <si>
    <t>武定县卫生健康局</t>
  </si>
  <si>
    <t>武定喜鹊窝温泉旅游度假区旅游基础设施建设项目</t>
  </si>
  <si>
    <t>武定县文化和旅游局</t>
  </si>
  <si>
    <t>武定县自来水厂净水厂区及配套管网改扩建项目</t>
  </si>
  <si>
    <t>市政建设</t>
  </si>
  <si>
    <t>武定县住房和城乡建设局</t>
  </si>
  <si>
    <t>武定工业园区禄金片区一期核心区标准化厂房建设项目</t>
  </si>
  <si>
    <t>武定县工业信息化商务科学技术局</t>
  </si>
  <si>
    <t>注：1.本表反映新增地方政府债券资金使用安排，由县级以上地方各级财政部门在同级人民代表大会常务委员会批准决算后二十日内公开。</t>
  </si>
  <si>
    <t>表十八-8-2</t>
  </si>
  <si>
    <t>武定县2022年地方政府债券资金安排表</t>
  </si>
  <si>
    <t>注：1.本表反映本级当年提前下达的新增地方政府债券资金使用安排，由县级以上地方各级财政部门在同级人民代表大会常务委员会批准决算后二十日内公开。</t>
  </si>
  <si>
    <t>2.本年度无提前下达的新增地方政府债券资金，此表为空表。</t>
  </si>
  <si>
    <r>
      <rPr>
        <sz val="12"/>
        <rFont val="宋体"/>
        <charset val="134"/>
      </rPr>
      <t>表十九</t>
    </r>
  </si>
  <si>
    <r>
      <rPr>
        <sz val="20"/>
        <color theme="1"/>
        <rFont val="宋体"/>
        <charset val="134"/>
      </rPr>
      <t>武定县</t>
    </r>
    <r>
      <rPr>
        <sz val="20"/>
        <color theme="1"/>
        <rFont val="Times New Roman"/>
        <charset val="134"/>
      </rPr>
      <t>2021</t>
    </r>
    <r>
      <rPr>
        <sz val="20"/>
        <color theme="1"/>
        <rFont val="宋体"/>
        <charset val="134"/>
      </rPr>
      <t>年地方政府债务投向情况表</t>
    </r>
  </si>
  <si>
    <r>
      <rPr>
        <b/>
        <sz val="12"/>
        <color theme="1"/>
        <rFont val="宋体"/>
        <charset val="134"/>
      </rPr>
      <t>项目</t>
    </r>
  </si>
  <si>
    <r>
      <rPr>
        <b/>
        <sz val="12"/>
        <color theme="1"/>
        <rFont val="Times New Roman"/>
        <charset val="134"/>
      </rPr>
      <t>2021</t>
    </r>
    <r>
      <rPr>
        <b/>
        <sz val="12"/>
        <color theme="1"/>
        <rFont val="宋体"/>
        <charset val="134"/>
      </rPr>
      <t>年快报数</t>
    </r>
  </si>
  <si>
    <r>
      <rPr>
        <b/>
        <sz val="12"/>
        <color theme="1"/>
        <rFont val="Times New Roman"/>
        <charset val="134"/>
      </rPr>
      <t>2021</t>
    </r>
    <r>
      <rPr>
        <b/>
        <sz val="12"/>
        <color theme="1"/>
        <rFont val="宋体"/>
        <charset val="134"/>
      </rPr>
      <t>年增减变化</t>
    </r>
  </si>
  <si>
    <r>
      <rPr>
        <b/>
        <sz val="11"/>
        <color theme="1"/>
        <rFont val="宋体"/>
        <charset val="134"/>
      </rPr>
      <t>一、基础设施</t>
    </r>
    <r>
      <rPr>
        <b/>
        <sz val="11"/>
        <color theme="1"/>
        <rFont val="Times New Roman"/>
        <charset val="134"/>
      </rPr>
      <t xml:space="preserve">   </t>
    </r>
  </si>
  <si>
    <r>
      <rPr>
        <sz val="11"/>
        <color theme="1"/>
        <rFont val="Times New Roman"/>
        <charset val="134"/>
      </rPr>
      <t xml:space="preserve">  1</t>
    </r>
    <r>
      <rPr>
        <sz val="11"/>
        <color theme="1"/>
        <rFont val="宋体"/>
        <charset val="134"/>
      </rPr>
      <t>、铁路（不含城市轨道交通）</t>
    </r>
  </si>
  <si>
    <r>
      <rPr>
        <sz val="11"/>
        <color theme="1"/>
        <rFont val="Times New Roman"/>
        <charset val="134"/>
      </rPr>
      <t xml:space="preserve">  2</t>
    </r>
    <r>
      <rPr>
        <sz val="11"/>
        <color theme="1"/>
        <rFont val="宋体"/>
        <charset val="134"/>
      </rPr>
      <t>、公路</t>
    </r>
    <r>
      <rPr>
        <sz val="11"/>
        <color theme="1"/>
        <rFont val="Times New Roman"/>
        <charset val="134"/>
      </rPr>
      <t xml:space="preserve">                </t>
    </r>
  </si>
  <si>
    <r>
      <rPr>
        <sz val="11"/>
        <color theme="1"/>
        <rFont val="Times New Roman"/>
        <charset val="134"/>
      </rPr>
      <t xml:space="preserve">  3</t>
    </r>
    <r>
      <rPr>
        <sz val="11"/>
        <color theme="1"/>
        <rFont val="宋体"/>
        <charset val="134"/>
      </rPr>
      <t>、机场</t>
    </r>
  </si>
  <si>
    <r>
      <rPr>
        <sz val="11"/>
        <color theme="1"/>
        <rFont val="Times New Roman"/>
        <charset val="134"/>
      </rPr>
      <t xml:space="preserve">  4</t>
    </r>
    <r>
      <rPr>
        <sz val="11"/>
        <color theme="1"/>
        <rFont val="宋体"/>
        <charset val="134"/>
      </rPr>
      <t>、市政建设</t>
    </r>
  </si>
  <si>
    <r>
      <rPr>
        <sz val="11"/>
        <color theme="1"/>
        <rFont val="Times New Roman"/>
        <charset val="134"/>
      </rPr>
      <t xml:space="preserve">     </t>
    </r>
    <r>
      <rPr>
        <sz val="11"/>
        <color theme="1"/>
        <rFont val="宋体"/>
        <charset val="134"/>
      </rPr>
      <t>其中：轨道交通</t>
    </r>
  </si>
  <si>
    <r>
      <rPr>
        <sz val="11"/>
        <color theme="1"/>
        <rFont val="Times New Roman"/>
        <charset val="134"/>
      </rPr>
      <t xml:space="preserve">          </t>
    </r>
    <r>
      <rPr>
        <sz val="11"/>
        <color theme="1"/>
        <rFont val="宋体"/>
        <charset val="134"/>
      </rPr>
      <t>道路</t>
    </r>
  </si>
  <si>
    <r>
      <rPr>
        <sz val="11"/>
        <color theme="1"/>
        <rFont val="Times New Roman"/>
        <charset val="134"/>
      </rPr>
      <t xml:space="preserve">          </t>
    </r>
    <r>
      <rPr>
        <sz val="11"/>
        <color theme="1"/>
        <rFont val="宋体"/>
        <charset val="134"/>
      </rPr>
      <t>地下管线</t>
    </r>
  </si>
  <si>
    <t>二、土地储备</t>
  </si>
  <si>
    <t>三、保障性住房</t>
  </si>
  <si>
    <r>
      <rPr>
        <sz val="11"/>
        <color theme="1"/>
        <rFont val="Times New Roman"/>
        <charset val="134"/>
      </rPr>
      <t xml:space="preserve">     </t>
    </r>
    <r>
      <rPr>
        <sz val="11"/>
        <color theme="1"/>
        <rFont val="宋体"/>
        <charset val="134"/>
      </rPr>
      <t>其中：廉租房</t>
    </r>
  </si>
  <si>
    <r>
      <rPr>
        <sz val="11"/>
        <color theme="1"/>
        <rFont val="Times New Roman"/>
        <charset val="134"/>
      </rPr>
      <t xml:space="preserve">          </t>
    </r>
    <r>
      <rPr>
        <sz val="11"/>
        <color theme="1"/>
        <rFont val="宋体"/>
        <charset val="134"/>
      </rPr>
      <t>公共租赁住房</t>
    </r>
  </si>
  <si>
    <r>
      <rPr>
        <sz val="11"/>
        <color theme="1"/>
        <rFont val="Times New Roman"/>
        <charset val="134"/>
      </rPr>
      <t xml:space="preserve">          </t>
    </r>
    <r>
      <rPr>
        <sz val="11"/>
        <color theme="1"/>
        <rFont val="宋体"/>
        <charset val="134"/>
      </rPr>
      <t>棚户区改造</t>
    </r>
  </si>
  <si>
    <t>四、生态建设和环境保护</t>
  </si>
  <si>
    <t>五、社会事业</t>
  </si>
  <si>
    <t>六、农林及农村建设</t>
  </si>
  <si>
    <r>
      <rPr>
        <sz val="11"/>
        <color theme="1"/>
        <rFont val="Times New Roman"/>
        <charset val="134"/>
      </rPr>
      <t xml:space="preserve">     </t>
    </r>
    <r>
      <rPr>
        <sz val="11"/>
        <color theme="1"/>
        <rFont val="宋体"/>
        <charset val="134"/>
      </rPr>
      <t>其中：农业及农村建设</t>
    </r>
  </si>
  <si>
    <r>
      <rPr>
        <sz val="11"/>
        <color theme="1"/>
        <rFont val="Times New Roman"/>
        <charset val="134"/>
      </rPr>
      <t xml:space="preserve">          </t>
    </r>
    <r>
      <rPr>
        <sz val="11"/>
        <color theme="1"/>
        <rFont val="宋体"/>
        <charset val="134"/>
      </rPr>
      <t>水利建设</t>
    </r>
  </si>
  <si>
    <t>七、其他</t>
  </si>
  <si>
    <r>
      <rPr>
        <sz val="12"/>
        <rFont val="宋体"/>
        <charset val="134"/>
      </rPr>
      <t>表二十</t>
    </r>
  </si>
  <si>
    <r>
      <rPr>
        <sz val="20"/>
        <color theme="1"/>
        <rFont val="宋体"/>
        <charset val="134"/>
      </rPr>
      <t>武定县</t>
    </r>
    <r>
      <rPr>
        <sz val="20"/>
        <color theme="1"/>
        <rFont val="Times New Roman"/>
        <charset val="134"/>
      </rPr>
      <t>2022</t>
    </r>
    <r>
      <rPr>
        <sz val="20"/>
        <color theme="1"/>
        <rFont val="宋体"/>
        <charset val="134"/>
      </rPr>
      <t>年地方政府债务限额和余额情况表</t>
    </r>
  </si>
  <si>
    <r>
      <rPr>
        <sz val="11"/>
        <color theme="1"/>
        <rFont val="宋体"/>
        <charset val="134"/>
      </rPr>
      <t>单位：</t>
    </r>
    <r>
      <rPr>
        <sz val="11"/>
        <color theme="1"/>
        <rFont val="Times New Roman"/>
        <charset val="134"/>
      </rPr>
      <t xml:space="preserve"> </t>
    </r>
    <r>
      <rPr>
        <sz val="11"/>
        <color theme="1"/>
        <rFont val="宋体"/>
        <charset val="134"/>
      </rPr>
      <t>万元</t>
    </r>
  </si>
  <si>
    <r>
      <rPr>
        <b/>
        <sz val="12"/>
        <color theme="1"/>
        <rFont val="Times New Roman"/>
        <charset val="134"/>
      </rPr>
      <t>2022</t>
    </r>
    <r>
      <rPr>
        <b/>
        <sz val="12"/>
        <color theme="1"/>
        <rFont val="宋体"/>
        <charset val="134"/>
      </rPr>
      <t>年</t>
    </r>
  </si>
  <si>
    <r>
      <rPr>
        <b/>
        <sz val="12"/>
        <color theme="1"/>
        <rFont val="宋体"/>
        <charset val="134"/>
      </rPr>
      <t>预算数</t>
    </r>
  </si>
  <si>
    <r>
      <rPr>
        <b/>
        <sz val="12"/>
        <color theme="1"/>
        <rFont val="宋体"/>
        <charset val="134"/>
      </rPr>
      <t>为上年快报数</t>
    </r>
    <r>
      <rPr>
        <b/>
        <sz val="12"/>
        <color theme="1"/>
        <rFont val="Times New Roman"/>
        <charset val="134"/>
      </rPr>
      <t>%</t>
    </r>
  </si>
  <si>
    <t>表二十一</t>
  </si>
  <si>
    <t>武定县2022年项目绩效目标表</t>
  </si>
  <si>
    <t>单位名称、项目名称</t>
  </si>
  <si>
    <t>项目年度绩效目标</t>
  </si>
  <si>
    <t>一级指标</t>
  </si>
  <si>
    <t>二级指标</t>
  </si>
  <si>
    <t>三级指标</t>
  </si>
  <si>
    <t>指标性质</t>
  </si>
  <si>
    <t>指标值</t>
  </si>
  <si>
    <t>度量单位</t>
  </si>
  <si>
    <t>指标属性</t>
  </si>
  <si>
    <t>指标内容</t>
  </si>
  <si>
    <t>经济建设股</t>
  </si>
  <si>
    <t xml:space="preserve">  武定县发展和改革局</t>
  </si>
  <si>
    <t xml:space="preserve">    武定县发展和改革局</t>
  </si>
  <si>
    <t xml:space="preserve">      粮食风险专项经费</t>
  </si>
  <si>
    <t>完成储备粮轮换300万公斤，完成县级储备粮340万公斤，完成县级储备粮收购数量300万公斤</t>
  </si>
  <si>
    <t>产出指标</t>
  </si>
  <si>
    <t>数量指标</t>
  </si>
  <si>
    <t>储备粮轮换数量</t>
  </si>
  <si>
    <t>&gt;=</t>
  </si>
  <si>
    <t>300</t>
  </si>
  <si>
    <t>定量指标</t>
  </si>
  <si>
    <t>武政通[2018]33号，2021为储备粮轮换期,县级储备粮的轮出、轮入任务及时完成。完成率及时完成率100%</t>
  </si>
  <si>
    <t>县级储备粮保管数量</t>
  </si>
  <si>
    <t>340</t>
  </si>
  <si>
    <t>武政通[2018]33号，完成县级储备粮水稻储备210万公斤，玉米90 万公斤，成品粮40万公斤。</t>
  </si>
  <si>
    <t>县级储备粮 收购数量</t>
  </si>
  <si>
    <t>武政通[2018]33号，2021年收购粳稻210万公斤，小麦90万公斤。</t>
  </si>
  <si>
    <t>质量指标</t>
  </si>
  <si>
    <t>粮食质量检测储备粮水分</t>
  </si>
  <si>
    <t>&lt;=</t>
  </si>
  <si>
    <t>14.5</t>
  </si>
  <si>
    <t>粮食质量经粮油质量监测站检测各项指标符合国家标准</t>
  </si>
  <si>
    <t>杂质</t>
  </si>
  <si>
    <t>1</t>
  </si>
  <si>
    <t>脂肪酸</t>
  </si>
  <si>
    <t>25</t>
  </si>
  <si>
    <t>效益指标</t>
  </si>
  <si>
    <t>社会效益指标</t>
  </si>
  <si>
    <t>确保全县储备粮存储安全，粮食发霉率</t>
  </si>
  <si>
    <t>=</t>
  </si>
  <si>
    <t>0</t>
  </si>
  <si>
    <t>满意度指标</t>
  </si>
  <si>
    <t>服务对象满意度指标</t>
  </si>
  <si>
    <t>辖区居民满意度</t>
  </si>
  <si>
    <t>95</t>
  </si>
  <si>
    <t>保公促稳</t>
  </si>
  <si>
    <t xml:space="preserve">  武定县城市管理综合行政执法局</t>
  </si>
  <si>
    <t xml:space="preserve">    武定县城市管理综合行政执法局</t>
  </si>
  <si>
    <t xml:space="preserve">      办公楼租金补助经费</t>
  </si>
  <si>
    <t>2017年棚户区改造，办公楼拆迁，我局至今未盖新的办公楼，为使我局各项业务工作正常开展，有一个好的办公环境，由局机关开会决定，办公室牵头与武定县北街社区签订租房协议，租用北街社区办公用房。经过市场调查，与北街社区签订的租金为5万元每年，符合当前市场行情。</t>
  </si>
  <si>
    <t>成本指标</t>
  </si>
  <si>
    <t>租用北街社区办公楼每年运维服务费</t>
  </si>
  <si>
    <t>50000</t>
  </si>
  <si>
    <t>%</t>
  </si>
  <si>
    <t>反映每年办公楼运维成本的控制情况，办公楼运维成本占总租赁费的比例。</t>
  </si>
  <si>
    <t>办公楼使用面积</t>
  </si>
  <si>
    <t>400</t>
  </si>
  <si>
    <t>反映办公楼使用面积</t>
  </si>
  <si>
    <t>可持续影响指标</t>
  </si>
  <si>
    <t>办公楼使用覆盖率</t>
  </si>
  <si>
    <t>100</t>
  </si>
  <si>
    <t>年</t>
  </si>
  <si>
    <t>反映办公楼面积使用覆盖率</t>
  </si>
  <si>
    <t>全体员工对工作环境和工作面积满意度度</t>
  </si>
  <si>
    <t>96</t>
  </si>
  <si>
    <t>反映全体员工对办公楼工作环境和面积的满意度。
全体员工满意度=（对办公楼满意的使用人员/问卷调查人数）*100%</t>
  </si>
  <si>
    <t xml:space="preserve">      自收自支人员专项资金</t>
  </si>
  <si>
    <t>4个自收自支人员经费开支，有事业编制，但工资未纳入财政预算，用非税返还收入开支。</t>
  </si>
  <si>
    <t>每年支付工作经费人数</t>
  </si>
  <si>
    <t>4</t>
  </si>
  <si>
    <t>人(人次、家)</t>
  </si>
  <si>
    <t>反映获补助人员人数、也适用补贴、资助等形式的补助。</t>
  </si>
  <si>
    <t>经济效益指标</t>
  </si>
  <si>
    <t>自收自支人员工资发放率</t>
  </si>
  <si>
    <t>元</t>
  </si>
  <si>
    <t>反映自收自支人员工资发放率</t>
  </si>
  <si>
    <t>受益对象满意度</t>
  </si>
  <si>
    <t>99</t>
  </si>
  <si>
    <t>反映获补助受益对象的满意程度。</t>
  </si>
  <si>
    <t xml:space="preserve">      市政照明物联网升级改造服务专项资金</t>
  </si>
  <si>
    <t>路灯作为城市重要的基础设施，覆盖城市各管理区域。通过采用物联网、云计算等高新技术，将广泛分布的路灯进行连通，成为覆盖城市广大区域的路灯物联网，在进一步提升武定县城智能化、信息化和精细化管理水平的同时，真正实现降低成本、节能减排，对城市发展具有积极作用。武定县城区共有市政路灯4159根、灯头8370个。其中LED灯灯杆3706根，灯头7571个；高压钠灯灯杆453根（亮灯率较低）、灯头799个。为加快全县新型智慧城市管理建设，提高公共服务和社会治理水平，结合创建国家卫生县城和爱国卫生“7个专项行动”现实需要，通过整合统筹城市资源，丰富信息化手段和服务模式，形成智慧高效、充满活力、精准治理、安全有序的城市管理新形态，现拟采购市政照明物联网设备平台及灯光亮化设施维护服务。1、市政照明物联网服务测算金额为7028970.65元（大写：柒佰零贰万捌仟玖佰柒拾元陆角伍分）年服务费为1405794.13元/年（核算公式：武定县城区灯光亮化设施10年电费总额/10+改造后年节约电费），服务期5年，合计服务费7028970.65元。2、灯光亮化设施维护服务测算金额为4939775元（大写：肆佰玖拾叁万玖仟柒佰柒拾伍整）。我县路灯年维护费支出在100~130万元/年之间，依托市政照明物联网系统的智慧运维体系，拟计划采购年维护费为987955元/年，5年合计4939775元。</t>
  </si>
  <si>
    <t>市政物联网路灯改造前全年平均耗电量</t>
  </si>
  <si>
    <t>3023535</t>
  </si>
  <si>
    <t>反映市政路灯照明物联网升级改造前全年平均耗电量。</t>
  </si>
  <si>
    <t>市政物联网路灯改造盏数</t>
  </si>
  <si>
    <t>8370</t>
  </si>
  <si>
    <t>反映市政物联网路灯改造盏数</t>
  </si>
  <si>
    <t>市政物联网路灯改造后每年节约电费</t>
  </si>
  <si>
    <t>196900</t>
  </si>
  <si>
    <t>反映市政照明物联网升级改造后每年节约的电费金额</t>
  </si>
  <si>
    <t>市政物联网路灯改造后亮灯率</t>
  </si>
  <si>
    <t>98</t>
  </si>
  <si>
    <t>发了市政物联网改造后路灯亮化率</t>
  </si>
  <si>
    <t>全县人民满意度</t>
  </si>
  <si>
    <t>98%</t>
  </si>
  <si>
    <t>反映人民群众满意对路灯亮灯率满意度</t>
  </si>
  <si>
    <t xml:space="preserve">      县城公厕运维服务费补助资金</t>
  </si>
  <si>
    <t>2022年环卫站负责全县市容和环境卫生的保洁工作；负债全县33个公厕的卫生管理；33个公厕基础设施的维护；负责解决和处理市容市貌和27个公厕环境卫生等方面存在的问题；负责垃圾处理设施建设维护和垃圾处理运营监管工作；完成上级交办的其他工作。 加强公厕建设和管理。加强对现有县城33个公厕的管理，实行全天免费开发，每个公厕安排一名保洁人员维护保洁。</t>
  </si>
  <si>
    <t>每年维护公厕个数</t>
  </si>
  <si>
    <t>33</t>
  </si>
  <si>
    <t>反映每年维护公厕个数</t>
  </si>
  <si>
    <t>每天公厕开放时间</t>
  </si>
  <si>
    <t>15</t>
  </si>
  <si>
    <t>反映每天开放公厕时间</t>
  </si>
  <si>
    <t xml:space="preserve">      志愿者服务平台运维服务费补助资金</t>
  </si>
  <si>
    <t>为了使执法大队正常开展工作，提高单位内部人员之间进行调度通信，提高单位内部管理效益，提供群组调度通信功能，实现现场视频实时回传以及后台调度管理等功能，经城管局执法大队与办公室研究讨论，武定县微信移动端志愿服务平台对本单位软件平台系统进行有关的策划、设计、编码的开发，每年宽带服务费4万元，每年技术支持费用4万元，合计运维服务费每年8万元。</t>
  </si>
  <si>
    <t>每年运维技术支持服务费</t>
  </si>
  <si>
    <t>80000</t>
  </si>
  <si>
    <t>反映每年需要支付的信息系统运维技术支持费用。</t>
  </si>
  <si>
    <t>每年系统支持服务维护率</t>
  </si>
  <si>
    <t>反映系统正常使用维护率</t>
  </si>
  <si>
    <t>每年系统维护次数</t>
  </si>
  <si>
    <t>10</t>
  </si>
  <si>
    <t>反映每年移动公司对服务平台的维护次数</t>
  </si>
  <si>
    <t>使用人员满意度度</t>
  </si>
  <si>
    <t>反映使用对象对信息系统使用的满意度。
使用人员满意度=（对信息系统满意的使用人员/问卷调查人数）*100%</t>
  </si>
  <si>
    <t xml:space="preserve">      县城路灯电费运维服务费补助资金</t>
  </si>
  <si>
    <t>2022年县城路灯共计8370组，控制柜36台。每周组织路灯技术管理员对整个城区的路灯和控制柜安全检查6次，对狮山大道、北门坡、复兴街、环城西路、民中路、西北片区、西岳庙等路段路灯进行维修更换，更换高压钠灯42盏，250w镇流器42个，触发器42个，节能灯34个，10㎡铜芯线空架线路150米，计划维修控制柜10台，更换双P100A108个，目前整个城区还有289组路灯没有亮，占路灯总数的5.5%，亮灯率达94.5%，经过维护使亮灯率达到97%。</t>
  </si>
  <si>
    <t>全年维修路灯盏数</t>
  </si>
  <si>
    <t>天</t>
  </si>
  <si>
    <t>反映全年维修维护路灯的情况。</t>
  </si>
  <si>
    <t>每周组织技术管理员对整个城区的路灯和控制柜安全检查次数</t>
  </si>
  <si>
    <t>6</t>
  </si>
  <si>
    <t>反映每周管理员对整个城区的路灯和控制柜安全检查次数</t>
  </si>
  <si>
    <t>县城维修路灯亮化覆盖率</t>
  </si>
  <si>
    <t>反映维修路灯亮化覆盖率的情况，维护覆盖率=实际维护数/应维护数*100%</t>
  </si>
  <si>
    <t>人民群众的满意度</t>
  </si>
  <si>
    <t>反映服务对象的满意程度。</t>
  </si>
  <si>
    <t xml:space="preserve">  武定县住房和城乡建设局</t>
  </si>
  <si>
    <t xml:space="preserve">    武定县住房和城乡建设局</t>
  </si>
  <si>
    <t xml:space="preserve">      武定县农村人居环境治理项目专项资金</t>
  </si>
  <si>
    <t>供水工程包含存量东坡乡、高桥镇、环州乡、猫街镇四个项目，新建白路镇、插甸镇、发窝乡、己衣镇、田心乡、万德镇6个自来水厂，日处理规模7500吨，敷设输水管网53.26公里，配水管网92.01公里；污水工程建设镇区污水处理设施10座，日处理规模6700吨，敷设污水管网76.1公里，农村分户污水处理设施3895吨；新建垃圾中转站10座；垃圾填埋场10个，日处理规模118.5吨/日；购置垃圾收运车辆48辆，垃圾箱187个；新建村庄垃圾处理设施20套，日处理规模7.41吨/日；公共厕所维护
存量资产二类公共厕所20座，建筑面积1386.12平米，三类公厕119座，建筑面积5521.60平米。</t>
  </si>
  <si>
    <t>工程总量</t>
  </si>
  <si>
    <t>供水工程4个、污水处理 厂10座，垃圾中转站10座</t>
  </si>
  <si>
    <t>平方米/公里/立方/亩等</t>
  </si>
  <si>
    <t>反映新建、改造、修缮工程量完成情况。</t>
  </si>
  <si>
    <t>时效指标</t>
  </si>
  <si>
    <t>计划完工率</t>
  </si>
  <si>
    <t>反映工程按计划完工情况。
计划完工率=实际完成工程项目个数/按计划应完成项目个数。</t>
  </si>
  <si>
    <t>受益人群覆盖率</t>
  </si>
  <si>
    <t>反映项目设计受益人群或地区的实现情况。
受益人群覆盖率=（实际实现受益人群数/计划实现受益人群数）*100%</t>
  </si>
  <si>
    <t>受益人群满意度</t>
  </si>
  <si>
    <t>服务对象满意度</t>
  </si>
  <si>
    <t>定性指标</t>
  </si>
  <si>
    <t>调查人群中对设施建设或设施运行的满意度。
受益人群覆盖率=（调查人群中对设施建设或设施运行的人数/问卷调查人数）*100%</t>
  </si>
  <si>
    <t xml:space="preserve">  武定县交通运输局</t>
  </si>
  <si>
    <t xml:space="preserve">    武定县交通运输局</t>
  </si>
  <si>
    <t xml:space="preserve">      万德镇通三级公路项目补助资金</t>
  </si>
  <si>
    <t>完成樟子树至长冲公路40.73公里的建设，2022计划投资7073万元。</t>
  </si>
  <si>
    <t>★贫困村新建改建公路里程（ ≥**公里 ）</t>
  </si>
  <si>
    <t>40.73</t>
  </si>
  <si>
    <t>反映是否按照规划任务目标完成建设任务。</t>
  </si>
  <si>
    <t>★★★项目（工程）验收合格率 （100%）</t>
  </si>
  <si>
    <t>反映项目建设质量，检验是否达到技术规范的要求。</t>
  </si>
  <si>
    <t>贫困地区居民出行平均缩短时间</t>
  </si>
  <si>
    <t>贫困地区居民出行时间明显平均缩短。</t>
  </si>
  <si>
    <t>受益贫困人口满意度（≥**%）</t>
  </si>
  <si>
    <t>80</t>
  </si>
  <si>
    <t>通过调查问卷，考核受益对象对项目实施后的认可满意度。</t>
  </si>
  <si>
    <t xml:space="preserve">      建制村公路双车道改造项目补助资金</t>
  </si>
  <si>
    <t>2022年计划实施20公里乡道窄路基路面加宽。</t>
  </si>
  <si>
    <t>★新增贫困村硬化路里程（ ≥**公里 ）</t>
  </si>
  <si>
    <t>20</t>
  </si>
  <si>
    <t>公里</t>
  </si>
  <si>
    <t>反映是否按照规划完成建设任务。</t>
  </si>
  <si>
    <t>具备条件的建档立卡贫困村通硬化路率（≥**%)</t>
  </si>
  <si>
    <t>90</t>
  </si>
  <si>
    <t>完成具体条件的建档立卡贫困村通硬化路目标完成情况</t>
  </si>
  <si>
    <t xml:space="preserve">      30户以上自然村硬化路补助资金</t>
  </si>
  <si>
    <t>2022年计划实施100公里,计划投资3000万元。</t>
  </si>
  <si>
    <t xml:space="preserve">      新能源公交车燃油补助资金</t>
  </si>
  <si>
    <t>鼓励公交公司使用新能源公交车，推动新能源公交车规模化推广应用，促进公交行业节能减排，为大气污染防治作出贡献。</t>
  </si>
  <si>
    <t>节能与新能源公交车新增及更换车辆数占年度新增及更换公交车车辆总数比重</t>
  </si>
  <si>
    <t>30</t>
  </si>
  <si>
    <t>完成年度任务</t>
  </si>
  <si>
    <t>社会公众公共出行成本</t>
  </si>
  <si>
    <t>&lt;</t>
  </si>
  <si>
    <t>取得的成效</t>
  </si>
  <si>
    <t>公众出行体验</t>
  </si>
  <si>
    <t>&gt;</t>
  </si>
  <si>
    <t>出行人群体验得到改善</t>
  </si>
  <si>
    <t>生态效益指标</t>
  </si>
  <si>
    <t>城市公交车对环境、资源的影响</t>
  </si>
  <si>
    <t>环境得到改善</t>
  </si>
  <si>
    <t>社会公众满意度</t>
  </si>
  <si>
    <t xml:space="preserve">      武定县长己公路（老木坝至发窝段）提升改造补助资金</t>
  </si>
  <si>
    <t>2022年实施39.8公里沥青路面改造。</t>
  </si>
  <si>
    <t>反映是否按照规划完成建设任务</t>
  </si>
  <si>
    <t>项目（工程）验收合格率</t>
  </si>
  <si>
    <t>反映项目建设质量，检验是否达到技术规范的要求</t>
  </si>
  <si>
    <t>受益群众满意度</t>
  </si>
  <si>
    <t xml:space="preserve">  武定县工业信息化商务科学技术局</t>
  </si>
  <si>
    <t xml:space="preserve">    武定县工业信息化商务科学技术局</t>
  </si>
  <si>
    <t xml:space="preserve">      科技入楚工作专项经费</t>
  </si>
  <si>
    <t>2022年计划签约科技入楚项目 3个，总投资 10亿元。</t>
  </si>
  <si>
    <t>2022-2024年共向省内外推介科技需求项目9个，并达成合作意向并签订协议</t>
  </si>
  <si>
    <t>3项</t>
  </si>
  <si>
    <t>三年计划共向省内外推介科技需求项目9个</t>
  </si>
  <si>
    <t>签订一批具有科技含量的合作项目，举办了多场高水准的科技论坛，引进了一批高层次的科技人才和科技企业</t>
  </si>
  <si>
    <t>≥90%</t>
  </si>
  <si>
    <t>每年签约亿元以上项目1个</t>
  </si>
  <si>
    <t>项目达成合作意向并签订协议，并进行签约</t>
  </si>
  <si>
    <t>≥80%</t>
  </si>
  <si>
    <t>计划总投资60亿元</t>
  </si>
  <si>
    <t>项目服务对象满意度</t>
  </si>
  <si>
    <t>≥95%</t>
  </si>
  <si>
    <t>通过设定调查问卷，考核执行申请人对项目实施后执行局办事效率的认可满意度。</t>
  </si>
  <si>
    <t xml:space="preserve">      研发费用投入补助资金</t>
  </si>
  <si>
    <t>2022年计划报送研发费用2000万元</t>
  </si>
  <si>
    <t>研发投入，企业创新能力提升</t>
  </si>
  <si>
    <t>5户</t>
  </si>
  <si>
    <t>2022年计划共5户企业报送研发费用投入</t>
  </si>
  <si>
    <t>科技成果转化能力指标</t>
  </si>
  <si>
    <t>1项发明或6项实用新型</t>
  </si>
  <si>
    <t>企业申请的专利或产品检测报告，1项发明或6项实用新型</t>
  </si>
  <si>
    <t>带动全社会研发投入</t>
  </si>
  <si>
    <t>≥20%</t>
  </si>
  <si>
    <t>研发费用投入预计三年达3000万元</t>
  </si>
  <si>
    <t>企业满意度</t>
  </si>
  <si>
    <t xml:space="preserve">      民营企业发展补助资金</t>
  </si>
  <si>
    <t>通过该项目实施，从工业商贸民营企业税收奖补、规模工业企业上台阶、规模工业企业扩销促产补助三个方面进行奖励，对33户企业进行奖补，带动更多的规模以上工业企业，进一步壮大全县工业经济总体实力，为推动全县工业经济高质量发展，为实现全年工业经济发展目标提供有力支撑。</t>
  </si>
  <si>
    <t>受补助的所有企业</t>
  </si>
  <si>
    <t>兑现33户受补助企业民营经济发展奖补资金</t>
  </si>
  <si>
    <t>资金使用合规率</t>
  </si>
  <si>
    <t>按资金使用的相关要求合理使用资金，资金使用合规率达到100%</t>
  </si>
  <si>
    <t>财政补助资金兑现及时率</t>
  </si>
  <si>
    <t>对符合条件的工业商贸企业给予扩销促产、展洽会、上台阶等奖励和补助。财政补助资金兑现及时率达到100%</t>
  </si>
  <si>
    <t>2022年全县规模以上工业增加值</t>
  </si>
  <si>
    <t>2022年全县规模以上工业增加值大于等于10%</t>
  </si>
  <si>
    <t>通过开拓市场，扩大销售，提高企业市场知名度</t>
  </si>
  <si>
    <t>是</t>
  </si>
  <si>
    <t>对符合条件的工业商贸企业给予扩销促产、展洽会、上台阶等奖励和补助。鼓励并带动其他企业为工业经济做贡献。</t>
  </si>
  <si>
    <t>获补企业满意度</t>
  </si>
  <si>
    <t xml:space="preserve">      州级财政流通企业发展专项资金</t>
  </si>
  <si>
    <t>促进批发、零售、住宿、餐饮、租赁和商务服务业市场主体较快发展；进一步完善农村电子商务公共服务体系和物流体系，大力培育市场主体，加快推进电子商务在农村的推广和应用，打牢农村产品“上行基础”，构建农村现代市场体系，助推精准扶贫和乡村振兴，推动农村电子商务成为农村经济社会发展的新引擎。</t>
  </si>
  <si>
    <t>县内新增批发、零售、住宿、餐饮、租赁和商务服务业达限企业数</t>
  </si>
  <si>
    <t>宿、餐饮、租赁和商务服务业达限企业5户</t>
  </si>
  <si>
    <t>2020年，全县社会消费品零售总额同比增长</t>
  </si>
  <si>
    <t>11%</t>
  </si>
  <si>
    <t>2020年，全县社会消费品零售总额同比增长11%</t>
  </si>
  <si>
    <t>2020年批发业销售额增速</t>
  </si>
  <si>
    <t>14%</t>
  </si>
  <si>
    <t>2020年批发业销售额增速14%</t>
  </si>
  <si>
    <t>2020年零售业销售额增速</t>
  </si>
  <si>
    <t>13%</t>
  </si>
  <si>
    <t>2020年零售业销售额增速13%</t>
  </si>
  <si>
    <t>2020年住宿业营业额增速</t>
  </si>
  <si>
    <t>15%</t>
  </si>
  <si>
    <t>2020年住宿业营业额增速15%</t>
  </si>
  <si>
    <t>2020年餐饮业营业额增速</t>
  </si>
  <si>
    <t>17%</t>
  </si>
  <si>
    <t>2020年餐饮业营业额增速17%得</t>
  </si>
  <si>
    <t>住宿业、餐饮业营业额同比增长</t>
  </si>
  <si>
    <t>15%、17%</t>
  </si>
  <si>
    <t>住宿业、餐饮业营业额同比增长15%、17%</t>
  </si>
  <si>
    <t>示范县县域农村网络零售额同比增长</t>
  </si>
  <si>
    <t>高于全国平均水平</t>
  </si>
  <si>
    <t>示范县县域农村网络零售额同比增长高于全国平均水平</t>
  </si>
  <si>
    <t>示范县县域农产品网络零售额同比增长</t>
  </si>
  <si>
    <t>促进商贸市场主体发展</t>
  </si>
  <si>
    <t>促进地方消费</t>
  </si>
  <si>
    <t>带动农村青年、返乡大学生、返乡农民工、农村妇女创业和就业</t>
  </si>
  <si>
    <t>对当地批零住餐企业发展可持续影响明显</t>
  </si>
  <si>
    <t>90%</t>
  </si>
  <si>
    <t xml:space="preserve">      高新技术企业入库培育和认定补助资金</t>
  </si>
  <si>
    <t>2022年计划入库高新技术企业培育库2户、认定2户</t>
  </si>
  <si>
    <t>新认定高新技术企业数量</t>
  </si>
  <si>
    <t>3户/年</t>
  </si>
  <si>
    <t>计划每年申报高新技术企业入库培育和认定共3户</t>
  </si>
  <si>
    <t>通过高新技术企业认定率</t>
  </si>
  <si>
    <t>≥30</t>
  </si>
  <si>
    <t>新认定高新技术企业户数≥申报率的30%</t>
  </si>
  <si>
    <t>≥3%</t>
  </si>
  <si>
    <t>企业有专利、有研发费用投入</t>
  </si>
  <si>
    <t>壮大创新主体，引领创新发展，壮大科技型企业。</t>
  </si>
  <si>
    <t>≥10%</t>
  </si>
  <si>
    <t>高新技术企业、科技型中小企业等创新主体数量不断增多</t>
  </si>
  <si>
    <t xml:space="preserve">      办公楼租金和物业管理费专项资金</t>
  </si>
  <si>
    <t>根据租房合同内容，2022年支付办公楼租金15000元，物业管理费9738元，才能够保证单位正常运转。</t>
  </si>
  <si>
    <t>租用办公楼面积</t>
  </si>
  <si>
    <t>507.18</t>
  </si>
  <si>
    <t>租用507.18平方米的办公楼，通过与承租方签订租房协议（合同），我单位按合同的相关内容按时支付房租，保证单位正常运转。</t>
  </si>
  <si>
    <t>办公楼租期</t>
  </si>
  <si>
    <t>办公楼租期1年，保证单位正常运转。</t>
  </si>
  <si>
    <t>做好工业商务科技工作，带动社会人员就业</t>
  </si>
  <si>
    <t>通过与承租方签订租房协议（合同），我单位按合同的相关内容按时支付房租，保证单位正常运转，做好园区管理工作，带动社会人员就业人数达100人。</t>
  </si>
  <si>
    <t>维持单位正常运转率</t>
  </si>
  <si>
    <t>通过与承租方签订租房协议（合同），我单位按合同的相关内容按时支付房租，维持单位正常运转率为100%。</t>
  </si>
  <si>
    <t>群众满意度</t>
  </si>
  <si>
    <t>通过设定调查问卷，项目实施后执行局办事效率的认可满意度。</t>
  </si>
  <si>
    <t xml:space="preserve">      武定县特色中药材种植基地建设专项资金</t>
  </si>
  <si>
    <t>按照武定县重点产业发展规划，2022年全县推广种植各类中药材12.5万亩，实现产值6亿元，上缴税金3000万元。</t>
  </si>
  <si>
    <t>中药材12.5万亩</t>
  </si>
  <si>
    <t>12.5亩</t>
  </si>
  <si>
    <t>质量提高，产品安全</t>
  </si>
  <si>
    <t>≧90%</t>
  </si>
  <si>
    <t>实现产值6亿元，上缴税金3000万元。</t>
  </si>
  <si>
    <t>实现产值7亿元，上缴税金3000万元。</t>
  </si>
  <si>
    <t>打造产业品牌，提升对外影响力</t>
  </si>
  <si>
    <t>推进产业升级发展，助推乡村振兴战略实施。</t>
  </si>
  <si>
    <t xml:space="preserve">      科技型中小企业升规补助资金</t>
  </si>
  <si>
    <t>2022年计划申报1户企业申报科技型中心企业升规</t>
  </si>
  <si>
    <t>企业申报户数指标</t>
  </si>
  <si>
    <t>1户</t>
  </si>
  <si>
    <t>申报企业获补助率指标</t>
  </si>
  <si>
    <t>20%</t>
  </si>
  <si>
    <t>补助率≥申报率的20%</t>
  </si>
  <si>
    <t>较上年有所增长 10%</t>
  </si>
  <si>
    <t>高新技术企业、科技型中小企业年均申报3户以上</t>
  </si>
  <si>
    <t xml:space="preserve">      达规企业奖励补助资金</t>
  </si>
  <si>
    <t>通过该项目实施，培育5户规模以上工业企业，进一步壮大全县工业经济总体实力，为推动全县工业经济高质量发展，为实现全年工业经济发展目标提供有力支撑。</t>
  </si>
  <si>
    <t>新增培育规模以上工业企业</t>
  </si>
  <si>
    <t>5</t>
  </si>
  <si>
    <t>新增培育规模以上工业企业5户</t>
  </si>
  <si>
    <t>资金使用合规率达到100%</t>
  </si>
  <si>
    <t>财政奖励资金兑现及时率</t>
  </si>
  <si>
    <t>财政奖励资金兑现及时率达到100%</t>
  </si>
  <si>
    <t>2022年全县规上工业增加值</t>
  </si>
  <si>
    <t>新增培育规模以上工业企业 增长10%以上</t>
  </si>
  <si>
    <t>鼓励企业做大做强，增强市场竞争力、可持续发展能力和对工业经济的支撑，增加税收，带动就业。</t>
  </si>
  <si>
    <t>2021</t>
  </si>
  <si>
    <t>鼓励企业做大做强，增强市场竞争力、可持续发展能力和对工业经济的支撑，增加税收，带动就业大于等于2021年。</t>
  </si>
  <si>
    <t>服务企业满意度</t>
  </si>
  <si>
    <t xml:space="preserve">      专家工作站建设专项资金</t>
  </si>
  <si>
    <t>与河北农业大学专家团队合作建设省级专家工作站1个。</t>
  </si>
  <si>
    <t>建成省级专家工作站1个</t>
  </si>
  <si>
    <t>1个</t>
  </si>
  <si>
    <t>获取科技成果2项，专利2件。</t>
  </si>
  <si>
    <t>项</t>
  </si>
  <si>
    <t>产业发展提质增速</t>
  </si>
  <si>
    <t>本年</t>
  </si>
  <si>
    <t>实现产值500万元，增收150万元。</t>
  </si>
  <si>
    <t>95%</t>
  </si>
  <si>
    <t xml:space="preserve">      创业创新大赛补助资金</t>
  </si>
  <si>
    <t>计划组织我县3户企业参加云南省、楚雄州创新创业大赛.</t>
  </si>
  <si>
    <t>企业参赛户数指标</t>
  </si>
  <si>
    <t>3户</t>
  </si>
  <si>
    <t>每年平均3户企业参赛</t>
  </si>
  <si>
    <t>企业获奖率指标</t>
  </si>
  <si>
    <t>30%</t>
  </si>
  <si>
    <t>每年获奖1户企业以上</t>
  </si>
  <si>
    <t>对大赛获奖企业给予鼓励，使企业更好地进行创新创业，带动社会经济发展</t>
  </si>
  <si>
    <t>10万元</t>
  </si>
  <si>
    <t>每年获奖10万元以上</t>
  </si>
  <si>
    <t xml:space="preserve">  武定县地方公路管理段</t>
  </si>
  <si>
    <t xml:space="preserve">    武定县地方公路管理段</t>
  </si>
  <si>
    <t xml:space="preserve">      农村公路养护州级补助资金</t>
  </si>
  <si>
    <t>云南省人民政府办公室关于印发云南省农公路管理养护体制改革实施方案的通知（云政办法[2020]40号）。从2021年起，省、州（市）、县三级公共财政一般预算资金用于农村公路日常养护的标准为：县道每年每公里10000元、乡道每年每公里5000元、村道每年每公里3000元。省、州（市）、县三级财政投入比例分为4类，我县属二类地区，省、州、县分担比例为30%、20%、50%。2020年末,纳入列养公路1942.17公里，1、县道583.108公里，需投入养护资金583.11万元；2、乡道438.785公里,需投入养护资金219.39；3、村道920.281公里，需投入养护资金276.08万元。全县需投入养护资金1078.60，州级按20%比例应承担215.72  元</t>
  </si>
  <si>
    <t>2021年纳入列养的公路共1942.17公里,补助资金215.72万元</t>
  </si>
  <si>
    <t>竣工验收合格率</t>
  </si>
  <si>
    <t>反映项目验收情况。
竣工验收合格率=（验收合格单元工程数量/完工单元工程总数）×100%。</t>
  </si>
  <si>
    <t>工程单位建设成本</t>
  </si>
  <si>
    <t>215.72</t>
  </si>
  <si>
    <t>万元</t>
  </si>
  <si>
    <t>反映单位平米数、公里数、个数、亩数等的平均成本。</t>
  </si>
  <si>
    <t xml:space="preserve">      农村公路养护省级补助资金</t>
  </si>
  <si>
    <t>云南省人民政府办公室关于印发云南省农公路管理养护体制改革实施方案的通知（云政办法[2020]40号）。从2021年起，省、州（市）、县三级公共财政一般预算资金用于农村公路日常养护的标准为：县道每年每公里10000元、乡道每年每公里5000元、村道每年每公里3000元。省、州（市）、县三级财政投入比例分为4类，我县属二类地区，省、州、县分担比例为30%、20%、50%。2020年末,纳入列养公路1942.17公里，1、县道583.108公里，需投入养护资金583.11万元；2、乡道438.785公里,需投入养护资金219.39；3、村道920.281公里，需投入养护资金276.08万元。全县需投入养护资金1078.60，省级按30%比例应承担323.58万元。</t>
  </si>
  <si>
    <t>工程总量2020年纳入列养的公路共1942.17公里；</t>
  </si>
  <si>
    <t>1920公里</t>
  </si>
  <si>
    <t>工程数量</t>
  </si>
  <si>
    <t>个/标段</t>
  </si>
  <si>
    <t>反映工程设计实现的功能数量或工程的相对独立单元的数量。</t>
  </si>
  <si>
    <t>设计变更率</t>
  </si>
  <si>
    <t>反映项目设计变更情况。
设计变更率=（项目变更金额/项目总预算金额）*00%。</t>
  </si>
  <si>
    <t>计划开工率</t>
  </si>
  <si>
    <t>85</t>
  </si>
  <si>
    <t>反映工程按计划开工情况。
项目按计划开工率=实际开工项目个数/按计划应开工项目个数×100%。</t>
  </si>
  <si>
    <t>2021年纳入列养的公路共1942.17公里,省323.58</t>
  </si>
  <si>
    <t>受益人群：全县11个乡镇人民群众</t>
  </si>
  <si>
    <t>使用年限</t>
  </si>
  <si>
    <t>通过工程设计使用年限反映可持续的效果。</t>
  </si>
  <si>
    <t xml:space="preserve">      农村公路养护县级补助资金</t>
  </si>
  <si>
    <t>1、确保公路畅通，解决人民群众出行难得问题；
2、开展美丽公路创建，使公路路况水平达到通、平、美、绿、安。</t>
  </si>
  <si>
    <t>20212纳入列养的公路共1942.17公里，分30个标段</t>
  </si>
  <si>
    <t>考核办法</t>
  </si>
  <si>
    <t>100   （ 综合管理30分，养护质量50，路政管理20分</t>
  </si>
  <si>
    <t>反应养护工程质量的质量</t>
  </si>
  <si>
    <t>539.30</t>
  </si>
  <si>
    <t>科教文化股</t>
  </si>
  <si>
    <t xml:space="preserve">  武定县文化和旅游局</t>
  </si>
  <si>
    <t xml:space="preserve">    武定县文化和旅游局</t>
  </si>
  <si>
    <t xml:space="preserve">      武定县文化馆建设项目补助资金</t>
  </si>
  <si>
    <t>新建武定县文化馆一幢，6层，框架结构，占地面积1200平方米，建筑面积3500平方米，室外给排水、配电照明工程等附属配套设施。总投资1200万元，申请上级补助960万元，地方配套240万元。</t>
  </si>
  <si>
    <t>免费参观人次</t>
  </si>
  <si>
    <t>3万人</t>
  </si>
  <si>
    <t>武定县发展和改革局武发改社会【2020】25号《关于武定县文化馆建设项目可行性研究报告的批复》</t>
  </si>
  <si>
    <t>公共文化设施覆盖人群率</t>
  </si>
  <si>
    <t>10%</t>
  </si>
  <si>
    <t xml:space="preserve">      武定县狮子山旅游景区游客服务中心建设项目专项资金</t>
  </si>
  <si>
    <t>武定县狮子山旅游景区游客服务中心建设面积6800㎡，其中：中心大厅1500平方米，候车厅300平方米，停车场5000平方米，AA级旅游厕所2个，安防设施、消防设施、垃圾处理设施等。总投资3000万元，申请上级补助2000万元，地方配套1000万元。</t>
  </si>
  <si>
    <t>超规模、超标准、超概算比例</t>
  </si>
  <si>
    <t>武发改社会【2020】143号武定县狮子山旅游景区游客服务中心建设项目可研批复。</t>
  </si>
  <si>
    <t>项目开工率</t>
  </si>
  <si>
    <t>100%</t>
  </si>
  <si>
    <t xml:space="preserve">      公共文化服务体系建设专项资金</t>
  </si>
  <si>
    <t>完善部分乡镇村文化室建设</t>
  </si>
  <si>
    <t>部分乡镇村文化活动室配置基本文化服务设备</t>
  </si>
  <si>
    <t>35个</t>
  </si>
  <si>
    <t>村文化活动室基本文化服务设备使用率</t>
  </si>
  <si>
    <t>基本公共文化服务水平</t>
  </si>
  <si>
    <t>稳步提升</t>
  </si>
  <si>
    <t>基本公共文化服务水平稳步提升</t>
  </si>
  <si>
    <t>群众对基本公共文化服务满意度</t>
  </si>
  <si>
    <t xml:space="preserve">  武定县委宣传部</t>
  </si>
  <si>
    <t xml:space="preserve">    武定县委宣传部</t>
  </si>
  <si>
    <t xml:space="preserve">      新时代文明实践中心建设专项资金</t>
  </si>
  <si>
    <t>以全县域为整体，以县、乡镇、村（社区）三级为单元，将新时代文明实践中心（所、站、点）作为宣传普及习近平新时代中国特色社会主义思想、培育践行社会主义核心价值观的重要阵地，作为深入实施乡村振兴战略、加快乡村文化振兴的重要抓手，努力打造成为融思想引领、道德教化、文化传承等多种功能于一体的综合平台。</t>
  </si>
  <si>
    <t>新时代文明实践中心数量</t>
  </si>
  <si>
    <t>建设1个新时代文明实践中心</t>
  </si>
  <si>
    <t>文明实践志愿服务队伍数量</t>
  </si>
  <si>
    <t>8</t>
  </si>
  <si>
    <t>不少于8支文明实践志愿服务队伍</t>
  </si>
  <si>
    <t>全年开展集中性活动数量</t>
  </si>
  <si>
    <t>不少于10次集中性活动</t>
  </si>
  <si>
    <t>有影响力的文明实践服务活动品牌数量</t>
  </si>
  <si>
    <t>不少于5个有影响力的文明实践服务活动品牌数量</t>
  </si>
  <si>
    <t>现有阵地平台整合效果</t>
  </si>
  <si>
    <t>显著</t>
  </si>
  <si>
    <t>现有阵地平台整合效果显著</t>
  </si>
  <si>
    <t>形成富有地方特点的工作经验</t>
  </si>
  <si>
    <t>2021年12月</t>
  </si>
  <si>
    <t>文明实践志愿者骨干培训覆盖率</t>
  </si>
  <si>
    <t>文明实践志愿者骨干培训覆盖率高于90%</t>
  </si>
  <si>
    <t>人民群众对文明实践工作的满意率</t>
  </si>
  <si>
    <t xml:space="preserve">      延安精神研究会专项补助经费</t>
  </si>
  <si>
    <t>深入推进全县党史学习教育，做到学史明理、学史增信、学史崇德、学史力行，突出学党史、悟思想、办实事、开新局，为深入实施全面建设社会主义现代化武定行动、谱写好武定篇章而不懈奋斗。</t>
  </si>
  <si>
    <t>印发武定党史小故事系列汇编</t>
  </si>
  <si>
    <t>16000</t>
  </si>
  <si>
    <t>印发武定党史小故事系列汇编不少于16000册</t>
  </si>
  <si>
    <t>户外公益广告</t>
  </si>
  <si>
    <t>更换公益广告不少于5块</t>
  </si>
  <si>
    <t>专题学习、宣讲、培训、党课、宣传完成率</t>
  </si>
  <si>
    <t>专题学习、宣讲、培训、党课、宣传完成率100%</t>
  </si>
  <si>
    <t>开展好“学先进典型”系列教育活动，精心组织“10种精神”宣讲，以优良作风为群众办实事解难事。</t>
  </si>
  <si>
    <t>群众的满意度</t>
  </si>
  <si>
    <t xml:space="preserve">  武定县科学技术协会</t>
  </si>
  <si>
    <t xml:space="preserve">    武定县科学技术协会</t>
  </si>
  <si>
    <t xml:space="preserve">      科普项目专项资金</t>
  </si>
  <si>
    <t>招生1000人，开展教师培训研讨、面授、实作指导、结业考核等工作；创建“示范农技协”1个，创建社区科普大学示范点1个；开展公民科学素质提升工程及科普信息化建设。</t>
  </si>
  <si>
    <t>开展社会科学普及宣传</t>
  </si>
  <si>
    <t>科学普及宣传率要大于90%</t>
  </si>
  <si>
    <t>份</t>
  </si>
  <si>
    <t>在全县范围内容广泛开展社会科学普及宣传活动，加强科学素质能力提升培训、扩大科普宣传、编印科普资料，推进科普信息化建设，提高科普成效。</t>
  </si>
  <si>
    <t>创建科普示范社区（村）</t>
  </si>
  <si>
    <t>创建的示范社区（村）不能少于3个</t>
  </si>
  <si>
    <t>开展公民科学素质工作，加强科学素质能力提升培训、扩大科普宣传、编印科普资料，推进科普信息化建设，提高科普成效。</t>
  </si>
  <si>
    <t>项目验收合格率</t>
  </si>
  <si>
    <t>科普项目验收合格率大于90%</t>
  </si>
  <si>
    <t>反映科技推广项目完成质量。
项目验收合格率=（验收合格项目数/科技推广项目数）*100%</t>
  </si>
  <si>
    <t>科普宣传活动对乡镇（街道）覆盖率</t>
  </si>
  <si>
    <t>科普宣传活动对乡镇（街道）覆盖率等于100%</t>
  </si>
  <si>
    <t>反映项目实施后带动示范区受益人群的增加收入情况。提高基层科普能力，促进公民科学素质提升。</t>
  </si>
  <si>
    <t>培训新型农民</t>
  </si>
  <si>
    <t>培训新型农民人数要达1000人</t>
  </si>
  <si>
    <t>人</t>
  </si>
  <si>
    <t>开展公民科学素质工作，加强科学素质能力提升培训、扩大科普宣传、编印科普资料，推进科普信息化建设，提高科普成效。反映科技培训开展情况，提高受益人群的科技素质。</t>
  </si>
  <si>
    <t>科普公共服务受群众满意度</t>
  </si>
  <si>
    <t>科普公共服务受群众满意度大于等于90%</t>
  </si>
  <si>
    <t>反映服务对象对科技推广工作整体满意度。
服务对象满意度=（对科研推广效果整体满意的人数/问卷调查人数）*100%。</t>
  </si>
  <si>
    <t xml:space="preserve">  武定县融媒体中心</t>
  </si>
  <si>
    <t xml:space="preserve">    武定县融媒体中心</t>
  </si>
  <si>
    <t xml:space="preserve">      中央广播电视节目无线覆盖（数字）运行维护专项经费</t>
  </si>
  <si>
    <t>通过项目实施，进一步巩固我州中央广播电视节目无线覆盖工程项目的建设成果，有效提高中央广播电视节目的覆盖范围和播出质量，确保中央广播电视节目无线覆盖工程设备在2021年能长期稳定运行，满足我州农村地区各族群众无偿收听收看中央一套电视、广播节目的需要</t>
  </si>
  <si>
    <t>播出时间</t>
  </si>
  <si>
    <t>播出时间全年达到6242小时以上</t>
  </si>
  <si>
    <t>覆盖人口</t>
  </si>
  <si>
    <t>10万人</t>
  </si>
  <si>
    <t>覆盖人口数在10万人以上</t>
  </si>
  <si>
    <t>发射功率</t>
  </si>
  <si>
    <t>平均发射功率大于等于额定功率的90%</t>
  </si>
  <si>
    <t>设备故障修复相应时间</t>
  </si>
  <si>
    <t>平均小于30分钟</t>
  </si>
  <si>
    <t>修复故障时间小于30分钟</t>
  </si>
  <si>
    <t>无偿收听收看中央、云南第一套广播节目、第一套电视节目</t>
  </si>
  <si>
    <t>无线信号覆盖区域内可以无偿收听收看中央、云南第一套广播、电</t>
  </si>
  <si>
    <t>无线信号覆盖区域内可以无偿收听收看中央、云南第一套广播、电视节目</t>
  </si>
  <si>
    <t>群众满意度达到90%以上</t>
  </si>
  <si>
    <t xml:space="preserve">      县级应急广播网络租用补助资金</t>
  </si>
  <si>
    <t>深入贯彻落实党中央关于改进党的新闻舆论工作的决策部署，支持县级应急广播网络建设，保障广大群众观看电视收听广播、新媒体传播等基本文化权益。向城乡居民宣传党和国家的方针政策，传播先进文化，普及科技知识，提高农民群众综合素质。</t>
  </si>
  <si>
    <t>全县11个乡（镇）建设建设县级应急广播</t>
  </si>
  <si>
    <t>565</t>
  </si>
  <si>
    <t>本指标为省级下达的任务数，按照省级下达任务数进行应急广播项目实施</t>
  </si>
  <si>
    <t>广播综合覆盖率</t>
  </si>
  <si>
    <t>99.8</t>
  </si>
  <si>
    <t>本指标反映广播综合人口覆盖率</t>
  </si>
  <si>
    <t>应急广播收听率</t>
  </si>
  <si>
    <t>本指标反映已广播覆盖人口收听广播人数。</t>
  </si>
  <si>
    <t>网络正常率</t>
  </si>
  <si>
    <t>本指标反映一年中应急广播正常播出率</t>
  </si>
  <si>
    <t>资金管理</t>
  </si>
  <si>
    <t>按照专项资金管理制度进行管理</t>
  </si>
  <si>
    <t>网络故障修复相应时间</t>
  </si>
  <si>
    <t>平均小于等于24小时</t>
  </si>
  <si>
    <t>本指标反映维修时间的长度</t>
  </si>
  <si>
    <t>资金使用进度</t>
  </si>
  <si>
    <t>本指标反映资金使用进度</t>
  </si>
  <si>
    <t>加强社会主义核心价值观教育，提升人民群众素质</t>
  </si>
  <si>
    <t>本指标反映收听广播新闻及相关知识而对加强人民群众的知识文化，满足人民群众对知识的渴望</t>
  </si>
  <si>
    <t>发挥示范性和导向性作用</t>
  </si>
  <si>
    <t>应急广播的建设，对全州起到了示范性作用</t>
  </si>
  <si>
    <t>空传播先进文化，普及科技知识，提高农民群众综合</t>
  </si>
  <si>
    <t>疫情防控、脱贫攻坚、灾害预警等社会动员能力</t>
  </si>
  <si>
    <t>社会动员能力大于90%</t>
  </si>
  <si>
    <t>群众对国家基本公共文化服务满意度</t>
  </si>
  <si>
    <t>本指标反映人民群众对收听国家政策及新闻的满意度</t>
  </si>
  <si>
    <t>受益群众对应急广播收听满意度</t>
  </si>
  <si>
    <t>本指标反映受益群众对应急广播建设收听的满意度</t>
  </si>
  <si>
    <t xml:space="preserve">      融媒体中学业务工作补助经费</t>
  </si>
  <si>
    <t>2021年上半年，共编辑电视新闻节目99组，编播稿件793条，其中《武定新闻》78组、666条，《一周要闻》21组，127条。充分利用应急广播平台，开办了《武定之声》《法制罗婺》《每周一歌》《武定电力》《科学与生活》等13个栏目，播出栏目58期。开办《党史上的今天》《武定党史故事》专栏，至6月30日止，播出《党史上的今天》81期，《武定党史故事》7期。播出苗汉双语版《法制罗婺》8期。播出各类通知通告42个。1至6月，共编辑广播新闻78组，编播稿件660条。</t>
  </si>
  <si>
    <t>发布稿件数量</t>
  </si>
  <si>
    <t>1456</t>
  </si>
  <si>
    <t>篇</t>
  </si>
  <si>
    <t>反映通过相关媒体、网络等发布或推送稿件的篇数情况。</t>
  </si>
  <si>
    <t>发布短视频数量</t>
  </si>
  <si>
    <t>1800</t>
  </si>
  <si>
    <t>个</t>
  </si>
  <si>
    <t>反映通过相关媒体、网络等发布或推送短视频的数量情况。</t>
  </si>
  <si>
    <t>职工出差费发放费用</t>
  </si>
  <si>
    <t>69940</t>
  </si>
  <si>
    <t>反映职工全年下乡费用</t>
  </si>
  <si>
    <t>保障职工办公费人数</t>
  </si>
  <si>
    <t>50451.5</t>
  </si>
  <si>
    <t>反映保障职工办公运行费用</t>
  </si>
  <si>
    <t>临时人员工资</t>
  </si>
  <si>
    <t>200000</t>
  </si>
  <si>
    <t>反映每年发放临时人员工资</t>
  </si>
  <si>
    <t>及时率</t>
  </si>
  <si>
    <t>2</t>
  </si>
  <si>
    <t>反映事实发生与作为宣传事实发生之间的时间差距情况。</t>
  </si>
  <si>
    <t>发布稿件（短视频）原创率</t>
  </si>
  <si>
    <t>发布稿件（短视频）原创率=发布或推送的原创稿件（短视频）数量/发布或推送的稿件（短视频）总数量*100%
适用于有原创要求的稿件或短视频，如购买信息、转载等没有自创要求的不适用该指标。</t>
  </si>
  <si>
    <t>计划完成率</t>
  </si>
  <si>
    <t>计划完成率=在规定时间内宣传任务完成数/宣传任务计划数*100%</t>
  </si>
  <si>
    <t>媒体关注量</t>
  </si>
  <si>
    <t>50万</t>
  </si>
  <si>
    <t>次</t>
  </si>
  <si>
    <t>反映通过相关媒体、网络等宣传形成点赞、关注、转发量的情况。
（具体应用时指标名称可根据具体项目主要的宣传方式进行具体化，比如主要通过官方网站宣传，则可设置成官方网站点击浏览量。）</t>
  </si>
  <si>
    <t>宣传内容知晓率</t>
  </si>
  <si>
    <t>反映通过抽查方式完成，相关受众群体对宣传内容的知晓程度。
宣传内容知晓率=被调查对象中知晓人数/被调查对象的人数*100%
（具体应用时指标名称根据项目进行具体化，比如具体为重大事件知晓率、宣贯政策知晓率、重要政策知晓率等。）</t>
  </si>
  <si>
    <t>宣传活动参与人次</t>
  </si>
  <si>
    <t>2800余</t>
  </si>
  <si>
    <t>人次</t>
  </si>
  <si>
    <t>反映宣传活动参与人次情况。</t>
  </si>
  <si>
    <t>反映社会公众对宣传的满意程度。</t>
  </si>
  <si>
    <t xml:space="preserve">      省级农村广播电视节目无线覆盖运行维护专项经费</t>
  </si>
  <si>
    <t xml:space="preserve">      中央广播电视节目无线覆盖（模拟）运行维护专项经费</t>
  </si>
  <si>
    <t>信号覆盖人数</t>
  </si>
  <si>
    <t>覆盖周边人口10万人以上</t>
  </si>
  <si>
    <t>能收听收看电视广播人数</t>
  </si>
  <si>
    <t xml:space="preserve">      县级融媒体七彩云平台租赁补助经费</t>
  </si>
  <si>
    <t>目前到位资金为60万元，项目建设方案确定分二期建设，一期建设投资完成89万元，二期计划投资81万元。截至6月30日，全县共通过县电视台、应急广播、县人民政府网站和县融媒体中心新媒体平台七彩云端等平台制作、转载、刊发（播）疫情信息、防控措施、防控知识和服务信息等稿件共7157条。其中：武定县广播电视台共制作播出各类宣传信息1396条；武定县应急广播共制作播出各类宣传信息2105条，累计播报时长28580分钟。</t>
  </si>
  <si>
    <t>县级融媒体建设数量</t>
  </si>
  <si>
    <t>本指标反映县级融媒体建设数量</t>
  </si>
  <si>
    <t>地方县域重大事件县级融媒体首报率</t>
  </si>
  <si>
    <t>70</t>
  </si>
  <si>
    <t>本指标反映在本区域发生的重大事件在本台的播报率</t>
  </si>
  <si>
    <t>广播电视综合覆盖率</t>
  </si>
  <si>
    <t>本指标反映本县广播电视综合人口覆盖数量</t>
  </si>
  <si>
    <t>融媒体生产平台使用率</t>
  </si>
  <si>
    <t>本指标反映融媒体平台建成后，新闻上传使用率</t>
  </si>
  <si>
    <t>广播电视收视率</t>
  </si>
  <si>
    <t>本指标反映收听收看广播电视的数量</t>
  </si>
  <si>
    <t>县级融媒体中心建成运行时间</t>
  </si>
  <si>
    <t>2020年12月31日</t>
  </si>
  <si>
    <t>本指标反映县级融媒体中心建设完成时间</t>
  </si>
  <si>
    <t>资金支出进度</t>
  </si>
  <si>
    <t>1年</t>
  </si>
  <si>
    <t>本指标融媒体建成后，七彩云平台租赁费情况</t>
  </si>
  <si>
    <t>县级融媒体中心更好服务党委政府中心工作</t>
  </si>
  <si>
    <t>有效促进基层宣传工作</t>
  </si>
  <si>
    <t>县级融媒体中心有效促进基层宣传工作</t>
  </si>
  <si>
    <t>推进基层工作的发展，宣传基层工作的显著</t>
  </si>
  <si>
    <t>县级融媒体中心更好服务群众生产生活</t>
  </si>
  <si>
    <t>本指标反映在疫情等国家政策宣传对社会动员能力</t>
  </si>
  <si>
    <t>本县群众对融媒体的认可度、满意度</t>
  </si>
  <si>
    <t>本指标反映本县群众对融媒体的认可度、满意度</t>
  </si>
  <si>
    <t xml:space="preserve">  武定县幼儿园</t>
  </si>
  <si>
    <t xml:space="preserve">    武定县幼儿园</t>
  </si>
  <si>
    <t xml:space="preserve">      学前教育阶段家庭经济困难儿童生活补助专项资金</t>
  </si>
  <si>
    <t>首先确保2021年建档立卡贫困户幼儿全覆盖资助，其余资金用于特大意外和重疾病家庭幼儿，残疾家庭幼儿、低保家庭幼儿，单新家庭幼儿等四类幼儿按标准足额获得资助。</t>
  </si>
  <si>
    <t>学前阶段补助人数（人）</t>
  </si>
  <si>
    <t>确保符合条件学生100%资助</t>
  </si>
  <si>
    <t>资助人数占在园幼儿比例人数</t>
  </si>
  <si>
    <t>确保资助名额内100%资助</t>
  </si>
  <si>
    <t>补助资金支付率</t>
  </si>
  <si>
    <t>资金及时发放</t>
  </si>
  <si>
    <t>学前教育四类家庭幼儿补助标准  （年、人）</t>
  </si>
  <si>
    <t>按照标准及时发放</t>
  </si>
  <si>
    <t>学前三年入园率</t>
  </si>
  <si>
    <t>通过各种渠道对社会和学生进行政策宣传，提高资助政策知晓率 ，知晓率达95%</t>
  </si>
  <si>
    <t>幼儿及家长满意度</t>
  </si>
  <si>
    <t>通过各种渠道对学生进行政策宣传，提高资助政策知晓率 ，知晓率达95%</t>
  </si>
  <si>
    <t xml:space="preserve">      学前教育办学补助专项资金</t>
  </si>
  <si>
    <t>确保辖区内所有适龄幼儿100%接受学前保教、教育服务。</t>
  </si>
  <si>
    <t>学生缴费人数</t>
  </si>
  <si>
    <t>914</t>
  </si>
  <si>
    <t>根据实际在园缴费幼儿人数</t>
  </si>
  <si>
    <t>保育费上缴率</t>
  </si>
  <si>
    <t>按实际缴费金额</t>
  </si>
  <si>
    <t>适龄儿童入园率</t>
  </si>
  <si>
    <t>根据实际入园人数</t>
  </si>
  <si>
    <t>当年资金支付率</t>
  </si>
  <si>
    <t>按实际拨款数</t>
  </si>
  <si>
    <t>人均收费标准</t>
  </si>
  <si>
    <t>320</t>
  </si>
  <si>
    <t>按县发改局批复的收费标准</t>
  </si>
  <si>
    <t>受服务对象政策知晓度</t>
  </si>
  <si>
    <t>根据在园幼儿人数</t>
  </si>
  <si>
    <t>幼儿受教育年限</t>
  </si>
  <si>
    <t>3</t>
  </si>
  <si>
    <t>根据在园学生学籍花名册</t>
  </si>
  <si>
    <t>幼儿满意度</t>
  </si>
  <si>
    <t>根据幼儿满意度测评情况</t>
  </si>
  <si>
    <t>家长满意度</t>
  </si>
  <si>
    <t>根据家长代表满意度测评情况</t>
  </si>
  <si>
    <t xml:space="preserve">      学前教育阶段就读建档立卡贫困儿童生活补助专项资金</t>
  </si>
  <si>
    <t>学前阶段建档立卡贫困户幼儿补助人数（人）</t>
  </si>
  <si>
    <t>14</t>
  </si>
  <si>
    <t>建档立卡学生覆盖率</t>
  </si>
  <si>
    <t>确保建档立卡家庭学生100%资助</t>
  </si>
  <si>
    <t>学前教育建档立卡贫困户幼儿补助标准 （年、人）</t>
  </si>
  <si>
    <t>700</t>
  </si>
  <si>
    <t>补助对象政策的知晓度</t>
  </si>
  <si>
    <t xml:space="preserve">  武定县近城小学</t>
  </si>
  <si>
    <t xml:space="preserve">    武定县近城小学</t>
  </si>
  <si>
    <t xml:space="preserve">      城乡义务教育公用经费补助专项资金</t>
  </si>
  <si>
    <t>1.保障学校的正常运转：教学业务、办公、会议、印刷、教师培训、实验实习、文体活动、水电、取暖、交通差旅、邮电、教育信息化网络费用。
2.改善办学条件：完成升旗台周围台阶改造，对校舍进行维修。
3.改善办公条件，更好服务于教育教学工作，年内完成23件设备的更换。
4.加强教育科研、教师培训，不断提升教师业务素养。
5.关注学生身心健康，组织所有学生参与体检，为每个学生购买校方责任险。</t>
  </si>
  <si>
    <t>　完成23件教学、办公设备的更换</t>
  </si>
  <si>
    <t>23</t>
  </si>
  <si>
    <t>完成23件教学、办公设备的更换，不断改善办学条件。</t>
  </si>
  <si>
    <t>　 教师培训经费占公用经费比例</t>
  </si>
  <si>
    <t>培训经费支出占公用经费10%以上，不断提升教师业务素养。</t>
  </si>
  <si>
    <t>资金支付及时率</t>
  </si>
  <si>
    <t>及时支出，发挥资金效益，改善办学条件。</t>
  </si>
  <si>
    <t>　 设备更新率</t>
  </si>
  <si>
    <t>及时更换无法使用的教学、办公设备。</t>
  </si>
  <si>
    <t>　 学生、家长满意度</t>
  </si>
  <si>
    <t>学生、家长感受学校的办学条件逐年提升。</t>
  </si>
  <si>
    <t>　 教师满意度</t>
  </si>
  <si>
    <t>教师感受学校的办学条件逐年提升。</t>
  </si>
  <si>
    <t xml:space="preserve">      特殊教育公用经费补助专项资金</t>
  </si>
  <si>
    <t>为了提升教师的教学能力，更好地为残疾学生服务，学校计划将本年度的特殊教育经费全部用于教师培训，让他们能够得到更优质的教育服务。</t>
  </si>
  <si>
    <t>　 培训费占特殊教育公用经费的比例</t>
  </si>
  <si>
    <t>本年度特殊教育公用经费全部列入教师培训，不断提升教师业务素养。</t>
  </si>
  <si>
    <t>　 资金支付及时率</t>
  </si>
  <si>
    <t>及时支出，发挥资金效益。</t>
  </si>
  <si>
    <t>　 提升教育教学能力，六年级州统测前十五名。</t>
  </si>
  <si>
    <t>六年级全州114所。</t>
  </si>
  <si>
    <t>　 学生满意度</t>
  </si>
  <si>
    <t>通过培训，提升教师教书育人的本领。</t>
  </si>
  <si>
    <t>　 家长满意度</t>
  </si>
  <si>
    <t>通过培训，提升学生成绩。</t>
  </si>
  <si>
    <t xml:space="preserve">      城乡义务教育学校学生营养膳食补助专项资金</t>
  </si>
  <si>
    <t>1、认真排查符合享受营养改善计划的学生人数。
2、按照政府采购的要求在云南省政府采购系统公开招标，争取让有限的资金买到安全、有营养的食物，提高学生的营养健康水平。
3、加强节约粮食教育、感恩教育。</t>
  </si>
  <si>
    <t>学生营养改善计划补助学生数</t>
  </si>
  <si>
    <t>1059</t>
  </si>
  <si>
    <t>农村义务教育阶段学生100%享受</t>
  </si>
  <si>
    <t>建档立卡已脱贫学生、农村低保学生、残疾学生、特困救助学生覆盖率</t>
  </si>
  <si>
    <t>建档立卡已脱贫学生、农村低保学生、残疾学生、特困救助学生100%享受</t>
  </si>
  <si>
    <t>人均补助标准</t>
  </si>
  <si>
    <t>800</t>
  </si>
  <si>
    <t>按照标准享受</t>
  </si>
  <si>
    <t>提高学生体质健康合格率</t>
  </si>
  <si>
    <t>通过体质健康检查，合格率达95%</t>
  </si>
  <si>
    <t>通过各种渠道对学生进行政策宣传，提高资助政策知晓率 和满意度</t>
  </si>
  <si>
    <t>学生满意度</t>
  </si>
  <si>
    <t xml:space="preserve">      城乡义务教育阶段家庭经济困难学生生活补助专项资金</t>
  </si>
  <si>
    <t>1、认真排查建档立卡已脱贫数学生，以及非建档立卡的家庭经济困难残疾学生、农村低保家庭学生、农村特困救助供养学生等四类学生数。
2、每年5月、11月按标准足额发放家庭经济困难学生补助。
3、加强感恩教育。</t>
  </si>
  <si>
    <t>四类学生补助人数（人）</t>
  </si>
  <si>
    <t>建档立卡已脱贫学生、家庭经济困难残疾学生、农村低保家庭学生、农村特困救助供养学生覆盖率</t>
  </si>
  <si>
    <t>补助资金及时发放率</t>
  </si>
  <si>
    <t>严格落实资助政策，专款专用。</t>
  </si>
  <si>
    <t>500</t>
  </si>
  <si>
    <t>提高义务教育巩固率</t>
  </si>
  <si>
    <t>及时发放补助资金，确保学生不因贫困而失学，提升学生身体健康水平。</t>
  </si>
  <si>
    <t xml:space="preserve">  武定县教育体育局</t>
  </si>
  <si>
    <t xml:space="preserve">    武定县教育体育局</t>
  </si>
  <si>
    <t xml:space="preserve">      省级公费师范生培养计划专项资金</t>
  </si>
  <si>
    <r>
      <t>根据《云南省教育厅</t>
    </r>
    <r>
      <rPr>
        <sz val="11"/>
        <rFont val="Arial"/>
        <charset val="1"/>
      </rPr>
      <t xml:space="preserve"> </t>
    </r>
    <r>
      <rPr>
        <sz val="11"/>
        <rFont val="宋体"/>
        <charset val="1"/>
      </rPr>
      <t>财政厅</t>
    </r>
    <r>
      <rPr>
        <sz val="11"/>
        <rFont val="Arial"/>
        <charset val="1"/>
      </rPr>
      <t xml:space="preserve"> </t>
    </r>
    <r>
      <rPr>
        <sz val="11"/>
        <rFont val="宋体"/>
        <charset val="1"/>
      </rPr>
      <t>人力资源和社会保障厅</t>
    </r>
    <r>
      <rPr>
        <sz val="11"/>
        <rFont val="Arial"/>
        <charset val="1"/>
      </rPr>
      <t xml:space="preserve"> </t>
    </r>
    <r>
      <rPr>
        <sz val="11"/>
        <rFont val="宋体"/>
        <charset val="1"/>
      </rPr>
      <t>机构编制委员会办公室关于印发云南省实施教育部直属师范大学公费师范生管理细则的通知》（云教规【</t>
    </r>
    <r>
      <rPr>
        <sz val="11"/>
        <rFont val="Arial"/>
        <charset val="1"/>
      </rPr>
      <t>2019</t>
    </r>
    <r>
      <rPr>
        <sz val="11"/>
        <rFont val="宋体"/>
        <charset val="1"/>
      </rPr>
      <t>】</t>
    </r>
    <r>
      <rPr>
        <sz val="11"/>
        <rFont val="Arial"/>
        <charset val="1"/>
      </rPr>
      <t>4</t>
    </r>
    <r>
      <rPr>
        <sz val="11"/>
        <rFont val="宋体"/>
        <charset val="1"/>
      </rPr>
      <t>号）文件精神，公费师范生经费主要用于公费师范生在校学习期间免除学费和住宿费，并给以生活补助，培养经费标准每生每年</t>
    </r>
    <r>
      <rPr>
        <sz val="11"/>
        <rFont val="Arial"/>
        <charset val="1"/>
      </rPr>
      <t>9800</t>
    </r>
    <r>
      <rPr>
        <sz val="11"/>
        <rFont val="宋体"/>
        <charset val="1"/>
      </rPr>
      <t>元，其中：免除学费</t>
    </r>
    <r>
      <rPr>
        <sz val="11"/>
        <rFont val="Arial"/>
        <charset val="1"/>
      </rPr>
      <t>5000</t>
    </r>
    <r>
      <rPr>
        <sz val="11"/>
        <rFont val="宋体"/>
        <charset val="1"/>
      </rPr>
      <t>元，住宿费</t>
    </r>
    <r>
      <rPr>
        <sz val="11"/>
        <rFont val="Arial"/>
        <charset val="1"/>
      </rPr>
      <t>800</t>
    </r>
    <r>
      <rPr>
        <sz val="11"/>
        <rFont val="宋体"/>
        <charset val="1"/>
      </rPr>
      <t>元，生活补助</t>
    </r>
    <r>
      <rPr>
        <sz val="11"/>
        <rFont val="Arial"/>
        <charset val="1"/>
      </rPr>
      <t>4000</t>
    </r>
    <r>
      <rPr>
        <sz val="11"/>
        <rFont val="宋体"/>
        <charset val="1"/>
      </rPr>
      <t>元，在校期间，不得同时获得国家和省政府励志奖学金、国家助学金。培养经费按照</t>
    </r>
    <r>
      <rPr>
        <sz val="11"/>
        <rFont val="Arial"/>
        <charset val="1"/>
      </rPr>
      <t>8:1:1</t>
    </r>
    <r>
      <rPr>
        <sz val="11"/>
        <rFont val="宋体"/>
        <charset val="1"/>
      </rPr>
      <t>的比例由省、州、县三级财政分别承担。</t>
    </r>
    <r>
      <rPr>
        <sz val="11"/>
        <rFont val="Arial"/>
        <charset val="1"/>
      </rPr>
      <t>2022</t>
    </r>
    <r>
      <rPr>
        <sz val="11"/>
        <rFont val="宋体"/>
        <charset val="1"/>
      </rPr>
      <t>年我县有</t>
    </r>
    <r>
      <rPr>
        <sz val="11"/>
        <rFont val="Arial"/>
        <charset val="1"/>
      </rPr>
      <t>15</t>
    </r>
    <r>
      <rPr>
        <sz val="11"/>
        <rFont val="宋体"/>
        <charset val="1"/>
      </rPr>
      <t>名免费师范生培养计划，预计需要资金</t>
    </r>
    <r>
      <rPr>
        <sz val="11"/>
        <rFont val="Arial"/>
        <charset val="1"/>
      </rPr>
      <t>14.7</t>
    </r>
    <r>
      <rPr>
        <sz val="11"/>
        <rFont val="宋体"/>
        <charset val="1"/>
      </rPr>
      <t>万元，其中县级需要配套</t>
    </r>
    <r>
      <rPr>
        <sz val="11"/>
        <rFont val="Arial"/>
        <charset val="1"/>
      </rPr>
      <t>1.47</t>
    </r>
    <r>
      <rPr>
        <sz val="11"/>
        <rFont val="宋体"/>
        <charset val="1"/>
      </rPr>
      <t>万元。</t>
    </r>
  </si>
  <si>
    <t>获补对象数</t>
  </si>
  <si>
    <t>获补助人员顺利完成学业，减轻家庭负担。</t>
  </si>
  <si>
    <t>获补对象准确率</t>
  </si>
  <si>
    <t>及时将补助汇给培养学校，学校及时对15名学生进行补助，对15名受助对象实现100%足额补助。</t>
  </si>
  <si>
    <t>委托培养学生服务期</t>
  </si>
  <si>
    <t>委培学生毕业后，严格按照合同约定，服务5年以上。</t>
  </si>
  <si>
    <t>通过多种渠道对补助对象进行政策宣传，提高知晓率。</t>
  </si>
  <si>
    <t xml:space="preserve">      云南省优秀贫困学子奖学金专项资金</t>
  </si>
  <si>
    <t>根据《云南省优秀贫困学子奖励计划的实施细则》，对考入中央部委直属高校的云南学籍学生家庭经济困难的优秀本科学生，奖励标准每人每年5000元，解决云南学籍学生家庭经济困难的优秀本科学生生活问题，让他顺利完成学业。切实减轻家庭负担。资金由省级承担。</t>
  </si>
  <si>
    <t>补助人数</t>
  </si>
  <si>
    <t>122</t>
  </si>
  <si>
    <t>2022年完成122人 困难本科学生申报及资金发放工作</t>
  </si>
  <si>
    <t>补助资金当年到位率</t>
  </si>
  <si>
    <t>2022年按照5000元每生每年及时到位</t>
  </si>
  <si>
    <t>5000</t>
  </si>
  <si>
    <t>宣传通过各种渠道向 困难本科学生 资助政策</t>
  </si>
  <si>
    <t>受助学生满意度</t>
  </si>
  <si>
    <t>通过各种渠道向 困难本科学生 资助政策</t>
  </si>
  <si>
    <t>通过各种渠道向 困难本科学生家长宣传 资助政策</t>
  </si>
  <si>
    <t xml:space="preserve">      国家义务教育质量监测费专项资金</t>
  </si>
  <si>
    <t>根据《云南省人民政府督导委员会办公室关于参加国家义务教育质量监测的通知》（云政教督办函【2019】42号要求，从2020年起，全省129个县（市、区）全部参加业务交由质量监测，监测工作有省政府督导委员会办公室组织，监测方式委托第三方机构开展监测所需费用由县财政纳入预算予以保证，费用为每县每年15万元。监测对象为义务教育阶段四年级和八年级，2020年监测科目为科学和德育。开展义务教育质量监测，是对本县义务教育优质均衡发展情况的研判和预测，监测结果是县域义务教育优质均衡发展评估认定的一项重要指标。</t>
  </si>
  <si>
    <t>义务教育学校质量检测校数</t>
  </si>
  <si>
    <t>137</t>
  </si>
  <si>
    <t>门</t>
  </si>
  <si>
    <t>对义务教育学校进行质量检测</t>
  </si>
  <si>
    <t>义务教育学校质量检测覆盖率</t>
  </si>
  <si>
    <t>对所有义务教育学校进行质量检测</t>
  </si>
  <si>
    <t>义务教育学校质量检测费</t>
  </si>
  <si>
    <t>150000</t>
  </si>
  <si>
    <t>元/人</t>
  </si>
  <si>
    <t>义务教育学校质量检测费每年15万元</t>
  </si>
  <si>
    <t>义务教育巩固率</t>
  </si>
  <si>
    <t>义务教育阶段巩固率达99%以上</t>
  </si>
  <si>
    <t>质量监测学生满意度</t>
  </si>
  <si>
    <t>通过各种渠道向学生宣传义务教育质量检测政策</t>
  </si>
  <si>
    <t xml:space="preserve">      教育体育局改善办学条件补助经费</t>
  </si>
  <si>
    <t>顺利完成各种招生考试任务。</t>
  </si>
  <si>
    <t>高中考试场次</t>
  </si>
  <si>
    <t>按照高中考试次数</t>
  </si>
  <si>
    <t>初中考试场次</t>
  </si>
  <si>
    <t>按照初中考试次数</t>
  </si>
  <si>
    <t>考试学生合格率</t>
  </si>
  <si>
    <t>考试学生合格情况</t>
  </si>
  <si>
    <t>初中人均标准</t>
  </si>
  <si>
    <t>按照报名科次情况</t>
  </si>
  <si>
    <t>高中人均标准</t>
  </si>
  <si>
    <t>35</t>
  </si>
  <si>
    <t>学生毕业后对社会贡献率</t>
  </si>
  <si>
    <t>学生毕业后对社会贡献</t>
  </si>
  <si>
    <t>考试学生满意度</t>
  </si>
  <si>
    <t>通过各种渠道提高学生考试合格率 ，提高满意度。</t>
  </si>
  <si>
    <t xml:space="preserve">      武定县教育体育局体育馆运行经费</t>
  </si>
  <si>
    <t>保障体育馆正常运转。</t>
  </si>
  <si>
    <t>收费商铺数</t>
  </si>
  <si>
    <t>根据出租商铺数</t>
  </si>
  <si>
    <t>商铺出租率</t>
  </si>
  <si>
    <t>商铺100%出租</t>
  </si>
  <si>
    <t>社会对承租人的服务态度满意率</t>
  </si>
  <si>
    <t>社会对承租人的服务态度满意情况</t>
  </si>
  <si>
    <t>承租人满意度</t>
  </si>
  <si>
    <t>向承租人宣传各种减税免租金政策，并按政策要求实时减租，让95%以上的承租人满意。</t>
  </si>
  <si>
    <t xml:space="preserve">      城乡义务教育学生免教科书费补助资金</t>
  </si>
  <si>
    <t>保证教学业务与管理、教学竞赛、教学质量提升及第三方评价的政府购买服务、办公、会议、印刷、教师培训、实验实习、文体活动、水电、取暖、交通差旅、邮电、教育信息化网络费用，仪器设备及图书资料等购置，学生课桌椅、床铺、食堂设施设备的零星补充购置及维修维护，房屋、建筑物、校园内道路、围墙、大门、运动场地、教室内教师讲台及仪器设备的日常维修维护，学校勤工俭学购买生产设备和工具，校园绿化美化、校园文化建设，学生健康体检费，校方责任保险，初中学业水平考试报名费，公务接待费，非财政供养人员经费（不得用于学校食堂工勤人员的工资支出）等。县级财政安排的义务教育学校定额公用经费，可根据学校实际需求，安排用于弥补学校公用经费支出缺口部分。</t>
  </si>
  <si>
    <t>　 初中阶段补助人数</t>
  </si>
  <si>
    <t>401</t>
  </si>
  <si>
    <t>免除学生学费、补助学校公用经费</t>
  </si>
  <si>
    <t>　 补助范围占在校生比例</t>
  </si>
  <si>
    <t>免除义务教育阶段学生学费、补助学校公用经费</t>
  </si>
  <si>
    <t>　 教师培训经费占在校学生比例</t>
  </si>
  <si>
    <t>培训经费支出占公用经费10%以上</t>
  </si>
  <si>
    <t>　 补助资金当年到位率</t>
  </si>
  <si>
    <t>资金及时到位</t>
  </si>
  <si>
    <t>　 初中共有经费人均补助标准</t>
  </si>
  <si>
    <t>850</t>
  </si>
  <si>
    <t>按照义务教育阶段在校学生人数补助学校公用经费</t>
  </si>
  <si>
    <t>　 九年义务教育巩固率</t>
  </si>
  <si>
    <t>93</t>
  </si>
  <si>
    <t>　 补助对象政策知晓率</t>
  </si>
  <si>
    <t>通过各种渠道向义务教育阶段学生宣传资助政策</t>
  </si>
  <si>
    <t>　 义务教育免费年限</t>
  </si>
  <si>
    <t>9</t>
  </si>
  <si>
    <t>按照学生数， 免除学生学费、补助学校公用经费</t>
  </si>
  <si>
    <t>通过各种渠道向义务教育阶段学生家长宣传资助政策</t>
  </si>
  <si>
    <t xml:space="preserve">      云南省少数民族学子奖学金专项资金</t>
  </si>
  <si>
    <t>根据《楚雄州少数民族学子奖励计划实施办法》，奖励考入本科及以上的楚雄籍少数民族家庭经济困难的500名优秀学生，一次性奖励5000元，州级分配名额，资金由州县财政各承担50：50%，全面落实教育精准扶贫学生资助政策，确保建档立卡贫困户学生安心就学，不让一个学生因贫失学。2022年符合享受少数民族家庭经济困难补助66人，合计预算33万元，其中需要县级财政配套16.5万元。</t>
  </si>
  <si>
    <t>66</t>
  </si>
  <si>
    <t>完成66人 考入本科及以上的楚雄籍少数民族家庭经济困难学生</t>
  </si>
  <si>
    <t>本年按照5000元每生每年及时到位</t>
  </si>
  <si>
    <t>补助对象毕业率</t>
  </si>
  <si>
    <t>通过补助发放，减轻贫困学生家庭负担，提高升学率。</t>
  </si>
  <si>
    <t xml:space="preserve">      彝州建档立卡贫困学子学费补助专项资金</t>
  </si>
  <si>
    <t>根据《楚雄州教育精准扶贫实施方案》，对考入专科以上既没有享受“国家学费奖励”、也未享受“少数民族学子奖学金的”建档立卡贫困学生给予一次性奖励4000元，州级分配名额，资金由州县财政按45%：55%承担。全面落实教育精准扶贫学生资助政策，确保建档立卡贫困户学生安心就学，不让一个学生因贫失学。我县2022年符合享受彝州建档立卡贫困学子补助人数364人，合计预算145.6万元，其中需要县级财政配套80.08万元。</t>
  </si>
  <si>
    <t>奖励学生人数</t>
  </si>
  <si>
    <t>364</t>
  </si>
  <si>
    <t>完成364人 少数民族学子奖学金申报及资金发放</t>
  </si>
  <si>
    <t>奖励标准</t>
  </si>
  <si>
    <t>4000</t>
  </si>
  <si>
    <t>年按照4000元每生每年及时到位</t>
  </si>
  <si>
    <t>资金到位率</t>
  </si>
  <si>
    <t>受助学生辍学率</t>
  </si>
  <si>
    <t>全面落实教育精准扶贫学生资助政策，确保建档立卡贫困户学生安心就学，不让一个学生因贫失学。</t>
  </si>
  <si>
    <t>奖励学生满意度</t>
  </si>
  <si>
    <t>通过各种渠道向 困难本科学生 宣传资助政策</t>
  </si>
  <si>
    <t xml:space="preserve">      生源地助学贷款风险补偿金专项资金</t>
  </si>
  <si>
    <t>根据《财政部、教育部、银监会关于大楼开展生源地助学贷款的通知》（财教【2008】196号）精神，建立生源地信用助学贷款风险补偿金专项资金，风险补偿金比例按照当年贷款发生额的15%确定，风险补偿金由中央与地方按照5:5比例承担。其中，地方负担部分，由省财政、州市、县、高校按4:2:2:2比例分担。2021年我县共有大学生1590人享受助学贷款，贷款金额为12499600元，2022年预计需要县级配套生源地助学贷款风险补偿金187494元。</t>
  </si>
  <si>
    <t>1590</t>
  </si>
  <si>
    <t>发放符合条件学生贷款准确率100%资助</t>
  </si>
  <si>
    <t>政策知晓率</t>
  </si>
  <si>
    <t>生活状况改善</t>
  </si>
  <si>
    <t>符合条件学生 家庭生活状况 明显改善</t>
  </si>
  <si>
    <t xml:space="preserve">    武定县香水小学</t>
  </si>
  <si>
    <t xml:space="preserve">      城乡义务教育不足100人校点公用经费补助专项资金</t>
  </si>
  <si>
    <t>保证教学业务与管理、教学竞赛、教学质量提升及第三方评价的政府购买服务、办公、会议、印刷、教师培训、实验实习、文体活动、水电、取暖、交通差旅、邮电、教育信息化网络费用，仪器设备及图书资料等购置，学生课桌椅、床铺、食堂设施设备的零星补充购置及维修维护，房屋、建筑物、校园内道路、围墙、大门、运动场地、教室内教师讲台及仪器设备的日常维修维护，学校勤工俭学购买生产设备和工具，校园绿化美化、校园文化建设，学生健康体检费，校方责任保险，公务接待费，非财政供养人员经费（不得用于学校食堂工勤人员的工资支出）等。县级财政安排的义务教育学校定额公用经费，可根据学校实际需求，安排用于弥补学校公用经费支出缺口部分。</t>
  </si>
  <si>
    <t>　补助人数</t>
  </si>
  <si>
    <t>411</t>
  </si>
  <si>
    <t>650</t>
  </si>
  <si>
    <t xml:space="preserve">      乡村教师差别化岗位生活补助专项资金</t>
  </si>
  <si>
    <t>从 2016年1月1日起，全州10县市按照“以岗定补、在岗享有、离岗取消、实名发放、动态管理”的办法，实行乡村教师差别化岗位生活补助政策，对乡村教师(指城区市、县城所在地城区范围以外的公办农村学校教职工和其他乡镇公办学校教职工，含符合条件的儿园教师和特岗教师）每人每月给予不少于500元的岗位生活补贴。州财政按照10县市乡村教师每人每月200元的标准给予县市财政转移支付补助，同时统筹分配上级综合奖补资金，对落实差别化生活补助政策较好的县市予以重点倾。</t>
  </si>
  <si>
    <t>享受补助人数</t>
  </si>
  <si>
    <t>119</t>
  </si>
  <si>
    <t>按照乡村教师人数补助</t>
  </si>
  <si>
    <t>及时发放</t>
  </si>
  <si>
    <t>月人均享受标准</t>
  </si>
  <si>
    <t>200</t>
  </si>
  <si>
    <t>元/人*月</t>
  </si>
  <si>
    <t>按照人均标准及时下达</t>
  </si>
  <si>
    <t>享受补助教师政策知晓率</t>
  </si>
  <si>
    <t>通过各种渠道对享受补助的乡村教师生活补助进行政策宣传</t>
  </si>
  <si>
    <t>享受补助教师满意率</t>
  </si>
  <si>
    <t>通过各种渠道对享受补助的乡村教师进行政策宣传</t>
  </si>
  <si>
    <t>1、城乡义务教育阶段营养改善计划按规定得到落实；
2、促进义务教育阶段学校均衡发展;
3、保障义务教育阶段学生身体健康。</t>
  </si>
  <si>
    <t>3302</t>
  </si>
  <si>
    <t>义务教育阶段巩固率</t>
  </si>
  <si>
    <t>通过实施营养改善计划，提高义务教育阶段巩固率达98%以上。</t>
  </si>
  <si>
    <t>特殊学校公用经费开支范围包括：（一）个人小型辅助器械、低值康复设备的配备、维护与更新。（二）教师特教和康复专业培训，（三）特教会议、交流活动；保障残疾儿童顺利入学。</t>
  </si>
  <si>
    <t>　特殊教育补助人数</t>
  </si>
  <si>
    <t>18</t>
  </si>
  <si>
    <t>免除特殊教育学生学费、补助学校公用经费</t>
  </si>
  <si>
    <t>　特殊教育学生入学率</t>
  </si>
  <si>
    <t>　 人均补助标准</t>
  </si>
  <si>
    <t>6000</t>
  </si>
  <si>
    <t>按照特殊教育学生人数补助学校公用经费</t>
  </si>
  <si>
    <t>通过各种渠道向特殊教育学生宣传资助政策</t>
  </si>
  <si>
    <t>通过各种渠道向特殊教育学生家长宣传资助政策</t>
  </si>
  <si>
    <t>确保所有适龄幼儿100%接受学前教育。</t>
  </si>
  <si>
    <t>收费学生人数</t>
  </si>
  <si>
    <t>797</t>
  </si>
  <si>
    <t>空根据在校幼儿人数</t>
  </si>
  <si>
    <t>学前一年幼儿入学率</t>
  </si>
  <si>
    <t>学前幼儿入学情况</t>
  </si>
  <si>
    <t>人均标准</t>
  </si>
  <si>
    <t>120</t>
  </si>
  <si>
    <t>根据在校幼儿人数</t>
  </si>
  <si>
    <t>幼儿受教育年限率</t>
  </si>
  <si>
    <t>根据在校幼儿在校情况</t>
  </si>
  <si>
    <t>幼儿学生满意度</t>
  </si>
  <si>
    <t>通过各种渠道向学生宣传招生政策 ，提高满意度</t>
  </si>
  <si>
    <t>加快学前教育发展，确保学前教育建档立卡家庭经济困难儿童受到资助，切实减轻家庭经济负担。</t>
  </si>
  <si>
    <t>建档立卡学生数</t>
  </si>
  <si>
    <t>523</t>
  </si>
  <si>
    <t>建档立卡学生      人享受补助</t>
  </si>
  <si>
    <t>建档立卡学生数覆盖率</t>
  </si>
  <si>
    <t>建档立卡学生100%享受补助</t>
  </si>
  <si>
    <t>补助资金发放率</t>
  </si>
  <si>
    <t>确保建档立卡学生100结束资助</t>
  </si>
  <si>
    <t>人均资助标准</t>
  </si>
  <si>
    <t>学前入学率</t>
  </si>
  <si>
    <t>提高学前入学率达95%以上</t>
  </si>
  <si>
    <t>学生教育资助年限</t>
  </si>
  <si>
    <t>学前教育阶段建档立卡学生享受补助3年</t>
  </si>
  <si>
    <t>受助幼儿满意度</t>
  </si>
  <si>
    <t>通过各种渠道向学前教育阶段建档立卡学生宣传资助政策</t>
  </si>
  <si>
    <t>通过各种渠道向学前教育阶段建档立卡学生家长宣传资助政策</t>
  </si>
  <si>
    <t>首先须确保建档立卡学生，以及非建档立卡的家庭经济困难残疾学生、农村低保家庭学生、农村特困救助供养学生等四类学生按标准足额获得资助，其余资金用于资助寄宿制除建档立卡等四类学生之外的家庭经济困难学生。</t>
  </si>
  <si>
    <t>小学阶段补助人数（人）</t>
  </si>
  <si>
    <t>1082</t>
  </si>
  <si>
    <t>小学寄宿制四类补助标准</t>
  </si>
  <si>
    <t>1000</t>
  </si>
  <si>
    <t>小学寄宿制非四类补助标准</t>
  </si>
  <si>
    <t>义务教育巩固率达98%以上</t>
  </si>
  <si>
    <t xml:space="preserve">      城乡义务教育寄宿制学生公用经费补助专项资金</t>
  </si>
  <si>
    <t>　 小学阶段补助人数</t>
  </si>
  <si>
    <t>826</t>
  </si>
  <si>
    <t>免除义务教育阶段寄宿制学生学费、补助学校公用经费</t>
  </si>
  <si>
    <t>按照义务教育阶段在校寄宿制学生人数补助学校公用经费</t>
  </si>
  <si>
    <t>按照寄宿制学生数， 免除学生学费、补助学校公用经费</t>
  </si>
  <si>
    <t>学前教育家庭经济困难学生数</t>
  </si>
  <si>
    <t>559</t>
  </si>
  <si>
    <t>家庭经济困难学生559人享受补助</t>
  </si>
  <si>
    <t>确保经济困难家庭学生100享受资助</t>
  </si>
  <si>
    <t>通过各种渠道向学前教育阶段家庭经济困难学生宣传资助政策</t>
  </si>
  <si>
    <t>学前教育阶段家庭经济困难学生享受补助3年</t>
  </si>
  <si>
    <t>通过各种渠道向学前教育阶段家庭经济困难学生家长宣传资助政策</t>
  </si>
  <si>
    <t>保证教学业务与管理、教学竞赛、教学质量提升及第三方评价的政府购买服务、办公、会议、印刷、教师培训、实验实习、文体活动、水电、取暖、交通差旅、邮电、教育信息化网络费用，仪器设备及图书资料等购置，学生课桌椅、床铺、食堂设施设备的零星补充购置及维修维护，房屋、建筑物、校园内道路、围墙、大门、运动场地、教室内教师讲台及仪器设备的日常维修维护，学校勤工俭学购买生产设备和工具，校园绿化美化、校园文化建设，学生健康体检费，校方责任保险。县级财政安排的义务教育学校定额公用经费，可根据学校实际需求，安排用于弥补学校公用经费支出缺口部分。</t>
  </si>
  <si>
    <t>3284</t>
  </si>
  <si>
    <t>　 小学共有经费人均补助标准</t>
  </si>
  <si>
    <t>　 义务教育巩固率</t>
  </si>
  <si>
    <t xml:space="preserve">    武定县香水中学</t>
  </si>
  <si>
    <t>1、我校享受人数2119人，人均补助每天4元，用于营养餐免费早点供餐。
2、义务教育阶段营养改善计划按规定得到落实，不挤占、挪用、虚列、套取资金，；
3、营养改善计划实施后，学生整体素质大幅度提高，学生身高有大幅度增加。
4、营养改善计划实施后，学生的营养状况明显得到改善，学生、家长和社会对营养计划较满意。</t>
  </si>
  <si>
    <t>2119</t>
  </si>
  <si>
    <t>农村义务教育阶段学生享受 人数2119人</t>
  </si>
  <si>
    <t>按照每生每天4元，200天计算，享受人数2119人，资金合计1759200元</t>
  </si>
  <si>
    <t>通过营养改善计划在实施，改善贫困地区学生生活质量，减轻困难家庭经济负担，提升学生整体素质，身高大幅度增加，营养状况明显改善。</t>
  </si>
  <si>
    <t>认真筛查、审核让寄宿生建档立卡学生，非建档立卡寄宿生家庭经济困难残疾学生、农村低保家庭学生、农村特困救助供养学生等四类学生按标准足额获得资助，其余资金用于资助非寄宿制除建档立卡等四类学生之外的家庭经济困难学生。保障补助对象不漏、顶替，张榜公示无异议。按时足额发放，不能让家庭经济困难学生因家庭经济困难而失学。</t>
  </si>
  <si>
    <t>初中阶段补助人数（人）</t>
  </si>
  <si>
    <t>541</t>
  </si>
  <si>
    <t>确保符合条件学生541资助</t>
  </si>
  <si>
    <t>初中寄宿制四类补助标准</t>
  </si>
  <si>
    <t>1250</t>
  </si>
  <si>
    <t>初中寄宿制非四类补助标准</t>
  </si>
  <si>
    <t>625</t>
  </si>
  <si>
    <t>通过补助，完成义务教育年限学业，巩固率98％</t>
  </si>
  <si>
    <t>补助对象政策知晓度</t>
  </si>
  <si>
    <t>通过各种渠道对社会和学生进行政策宣传，提高资助政策知晓率 ，知晓率达100%</t>
  </si>
  <si>
    <t>2109</t>
  </si>
  <si>
    <t>　 教师培训经费占在校学生公用经费比例</t>
  </si>
  <si>
    <t>　 初中经费人均补助标准</t>
  </si>
  <si>
    <t>义务教育阶段寄宿生公用经费主要用于教学业务与管理、教学竞赛、教学质量提升及第三方评价的政府购买服务、办公、会议、印刷、教师培训、实验实习、文体活动、水电、取暖、交通差旅、邮电、教育信息化网络费用，仪器设备及图书资料等购置，学生课桌椅、床铺、食堂设施设备的零星补充购置及维修维护，房屋、建筑物、校园内道路、围墙、大门、运动场地、教室内教师讲台及仪器设备的日常维修维护，学校勤工俭学购买生产设备和工具，校园绿化美化、校园文化建设，学生健康体检费，校方责任保险，初中学业水平考试报名费，公务接待费等</t>
  </si>
  <si>
    <t>973</t>
  </si>
  <si>
    <t>　 教师培训经费占公用经费的比例</t>
  </si>
  <si>
    <t>培训经费支出占公用经费5%以上</t>
  </si>
  <si>
    <t>　 初中义务教育巩固率</t>
  </si>
  <si>
    <t>　初中义务 教育免费年限</t>
  </si>
  <si>
    <t>我校20222年随班就读学生10人，补助资金60000元，资金主要用于（1）特殊教室康复设备维护和更新；让特教学生身心健康成长；（二）特教教师的培训，促进专业技能的提高；（三）保障学校教育教学正常运行，使资金发放效益。</t>
  </si>
  <si>
    <t>免除特殊教育学生学费，补助学校公用经费</t>
  </si>
  <si>
    <t>　 初中特殊教育学生人均补助标准</t>
  </si>
  <si>
    <t>初中义务教育巩固率</t>
  </si>
  <si>
    <t>初中义务教育免费年限</t>
  </si>
  <si>
    <t>通过政策宣传，补助对象人人知晓。</t>
  </si>
  <si>
    <t xml:space="preserve">    武定县九厂小学</t>
  </si>
  <si>
    <t>1217</t>
  </si>
  <si>
    <t>武定县九厂小学2022年在校生1225人（随班就读7人和送教上门1人），2022年公用经费预算数为：（1225-7-1）X650=791050元，各级资金配套比例为中央80%，省14%，州2.7%，县3.3%,.，各级资金预算数是中央资金632840元，省级资金110747元，州级21358.35元，县级26104.65元。</t>
  </si>
  <si>
    <t>小学阶段寄宿制四类补助人数（人）</t>
  </si>
  <si>
    <t>257</t>
  </si>
  <si>
    <t>根据《云南省人民政府关于进一步完善城乡义务教育经费保障机制的通知》（云政发﹝2016﹞74号）和《云南省教育厅等六部门关于印发家庭经济困难学生认定办法的通知》（云教规【2019】3号）精神，实施城乡义务教育阶段家庭经济困难学生生活补助，补助标准为寄宿制档立卡学生，以及非建档立卡的家庭经济困难残疾学生、农村低保家庭学生、农村特困救助供养学生小学1000元/生·年，九厂小学2021年寄宿制四类学生共计257人（其中建档立卡224人，残疾2人，农村低保30人，特困供养1人）。</t>
  </si>
  <si>
    <t>小学阶段非寄宿制四类补助人数（人）</t>
  </si>
  <si>
    <t>145</t>
  </si>
  <si>
    <t>九厂小学2022年非寄宿制四类学生小学500元/生·年，九厂小学2022年非寄宿制学生共145人（其中建档立卡129人，残疾5人，农村低保7人，农村特困救助供养1人，少小民族2人）。</t>
  </si>
  <si>
    <t>九厂小学2022年寄宿制四类学生共计257人（其中建档立卡224人，残疾2人，农村低保30人，特困供养1人），非寄宿制四类学生小学500元/生·年，九厂小学2021年非寄宿制学生共145人（其中建档立卡129人，残疾5人，农村低保7人，农村特困救助供养1人，少小民族2人）</t>
  </si>
  <si>
    <t>九厂小学2022年寄宿制四类学生共计257人（其中建档立卡224人，残疾2人，农村低保30人，特困供养1人），非寄宿制四类学生小学500元/生·年，九厂小学2021年非寄宿制学生共145人（其中建档立卡129人，残疾5人，农村低保7人，农村特困救助供养1人，少小民族2人），共需资金329500元，资金由中央50﹪（164750元）、省级35﹪（115325元）、州级6.25﹪（20593.75元）、县级8.75﹪（28831.25元）分别承担。确保符合条件学生100%资助，资金按月及时发放。</t>
  </si>
  <si>
    <t>根根据《云南省人民政府关于进一步完善城乡义务教育经费保障机制的通知》（云政发﹝2016﹞74号）和《云南省教育厅等六部门关于印发家庭经济困难学生认定办法的通知》（云教规【2019】3号）精神，实施城乡义务教育阶段家庭经济困难学生生活补助，补助标准为寄宿制档立卡学生，以及非建档立卡的家庭经济困难残疾学生、农村低保家庭学生、农村特困救助供养学生小学1000元/生·年，九厂小学2022年寄宿制四类学生共计257人（其中建档立卡224人，残疾2人，农村低保30人，特困供养1人）。确保符合条件学生100%资助，资金按月及时发放</t>
  </si>
  <si>
    <t>根根据《云南省人民政府关于进一步完善城乡义务教育经费保障机制的通知》（云政发﹝2016﹞74号）和《云南省教育厅等六部门关于印发家庭经济困难学生认定办法的通知》（云教规【2019】3号）精神，实施城乡义务教育阶段家庭经济困难学生生活补助，补助标准为寄宿制档立卡学生，以及非建档立卡的家庭经济困难残疾学生、农村低保家庭学生、农村特困救助供养学生小学1000元/生·年，九厂小学2022年非寄宿制学生共145人（其中建档立卡129人，残疾5人，农村低保7人，农村特困救助供养1人，少小民族2人）。确保符合条件学生100%资助，资金按月及时发放。</t>
  </si>
  <si>
    <t>九年义务教育巩固率</t>
  </si>
  <si>
    <t>根根据《云南省人民政府关于进一步完善城乡义务教育经费保障机制的通知》（云政发﹝2016﹞74号）和《云南省教育厅等六部门关于印发家庭经济困难学生认定办法的通知》（云教规【2019】3号）精神，实施城乡义务教育阶段家庭经济困难学生生活补助，补助标准为寄宿制档立卡学生，以及非建档立卡的家庭经济困难残疾学生、农村低保家庭学生、农村特困救助供养学生小学1000元/生·年，九厂小学2022年寄宿制四类学生共计257人（其中建档立卡224人，残疾2人，农村低保30人，特困供养1人），非寄宿制四类学生小学500元/生·年，九厂小学2021年非寄宿制学生共145人（其中建档立卡129人，残疾5人，农村低保7人，农村特困救助供养1人，少小民族2人），共需资金329500元，资金由中央50﹪（164750元）、省级35﹪（115325元）、州级6.25﹪（20593.75元）、县级8.75﹪（28831.25元）分别承担。确保符合条件学生100%资助，资金按月及时发放。</t>
  </si>
  <si>
    <t>802名学生及家长进行政策宣传，提高资助政策知晓率，满意度达95%以上。</t>
  </si>
  <si>
    <t>小学阶段补助人数</t>
  </si>
  <si>
    <t>544</t>
  </si>
  <si>
    <t>　 补助范围占寄宿制学生比例</t>
  </si>
  <si>
    <t>271</t>
  </si>
  <si>
    <t>武定县 九厂小学免除不足100人校点在校学生学费271人、补助学校公用经费</t>
  </si>
  <si>
    <t>　 补助范围占不足100人在校生比例</t>
  </si>
  <si>
    <t>免除义务教育阶段不足100人在校学生学费、补助学校公用经费 武定县 九厂小学免除不足100人在校学生学费271人、补助学校公用经费</t>
  </si>
  <si>
    <t>按照义务教育阶段不足100人在校学生人数补助学校公用经费271人。</t>
  </si>
  <si>
    <t>提高义务教育巩固率达98%以上</t>
  </si>
  <si>
    <t>通过各种渠道向义务教育阶段不足100人在校学生宣传资助政策</t>
  </si>
  <si>
    <t>按照不足100人在校学生数， 免除学生学费6年、补助学校公用经费</t>
  </si>
  <si>
    <t>通过各种渠道向义务教育阶段不足100人在校学生家长宣传资助政策</t>
  </si>
  <si>
    <t xml:space="preserve">      特殊教育送教上门公用经费补助专项资金</t>
  </si>
  <si>
    <t>特殊教育送教上门学校公用经费开支范围包括：（一）个人小型辅助器械、低值康复设备的配备、维护与更新。（二）教师特教和康复专业培训，（三）特教会议、交流活动；保障残疾儿童接受知识的权利。</t>
  </si>
  <si>
    <t>免除特殊教育送教上门学生学费，补助学校公用经费</t>
  </si>
  <si>
    <t>特殊教育学生入学率</t>
  </si>
  <si>
    <t>　人均补助标准</t>
  </si>
  <si>
    <t>按照特殊教育云南省人民政府关于进一步完善城乡义务教育经费保障机制的通知(云政发〔2016〕74号）精神，特殊教育公用经费6000元/生·年，各级资金配套比例为中央80%，省14%，州2.7%，县3.3%。特殊学校公用经费开支范围包括：（一）个人小型辅助器械、低值康复设备的配备、维护与更新。（二）教师特教和康复专业培训，（三）特教会议、交流活动；保障残疾儿童顺利入学。学生人数补助学校公用经费</t>
  </si>
  <si>
    <t>通过各种渠道向特殊教育送教上门学生宣传资助政策</t>
  </si>
  <si>
    <t>通过各种渠道向特殊教育送教上门学生家长宣传资助政策</t>
  </si>
  <si>
    <t>从2016年1月1日起，全州10县市按照“以岗定补、在岗享有、离岗取消、实名发放、动态管理”的办法，实行乡村教师差别化岗位生活补助政策，对乡村教师(指城区市、县城所在地城区范围以外的公办农村学校教职工和其他乡镇公办学校教职工，含符合条件的儿园教师和特岗教师）每人每月给予不少于500元的岗位生活补贴。州财政按照10县市乡村教师每人每月200元的标准给予县市财政转移支付补助，同时统筹分配上级综合奖补资金，对落实差别化生活补助政策较好的县市予以重点倾。</t>
  </si>
  <si>
    <t>112</t>
  </si>
  <si>
    <t>按照乡村教师人数补助112人全员足额下达。</t>
  </si>
  <si>
    <t>教师通过各种渠道对享受补助的乡村进行政策宣传知晓率达100%。</t>
  </si>
  <si>
    <t>通过各种渠道对享受补助的乡村教师进行政策宣传教师满意度达98以上。</t>
  </si>
  <si>
    <t>1、城乡义务教育阶段营养改善计划按规定得到落实；
2、促进义务教育阶段学校均衡发展;
3、保障义务教育阶段教育阶段学生生体健康。</t>
  </si>
  <si>
    <t>1224</t>
  </si>
  <si>
    <t>狮山镇九厂九厂小学1224名在校生100%享受</t>
  </si>
  <si>
    <t>建档立卡学生占在校生比例</t>
  </si>
  <si>
    <t>狮山镇九厂九厂小学1224名在校生其中建档立卡学生353人占28.84%，全部享受营养餐补助</t>
  </si>
  <si>
    <t>按照标准享受 ：每个学生每年按200天计算，每天4元</t>
  </si>
  <si>
    <t>生活水平增强学生体质。减少了因家庭困难而是学的情况，从而提高了学校的学生巩固率达到了100%，九厂小学1224名适龄儿童已经全部入学没有辍学和失学儿童</t>
  </si>
  <si>
    <t>根据《财政部、教育部关于建立学前教育资助制度的意见》（财教[2011]410号），从2011年秋季学期起建立学前教育资助政策体系，具体资助方式和资助标准由省级政府自行制定。中央财政根据地方出台的资助政策、经费投入及实施效果等因素，予以奖补。按照2021/2022年学前教育在校学生数468人的30%计算（含建档立卡儿童），合计补助213人，补助标准300元/生·年、共计63900元资金按中央80%（51120元）、省14%（8946元）、州2.7%（1725.3元）、县3.3%（2108.7元）分别承担。</t>
  </si>
  <si>
    <t>建档立卡学生100%享受补助  根据《财政部、教育部关于建立学前教育资助制度的意见》（财教[2011]410号），从2011年秋季学期起建立学前教育资助政策体系，具体资助方式和资助标准由省级政府自行制定。中央财政根据地方出台的资助政策、经费投入及实施效果等因素，予以奖补。按照2021/2022年学前教育在校学生数468人的30%计算（含建档立卡儿童），合计补助213人，补助标准300元/生·年、共计63900元资金按中央80%（51120元）、省14%（8946元）、州2.7%（1725.3元）、县3.3%（2108.7元）分别承担。</t>
  </si>
  <si>
    <t>根据《财政部、教育部关于建立学前教育资助制度的意见》（财教[2011]410号），从2011年秋季学期起建立学前教育资助政策体系，具体资助方式和资助标准由省级政府自行制定。中央财政根据地方出台的资助政策、经费投入及实施效果等因素，予以奖补。按照2021/2022年学前教育在校学生数468人的30%计算（含建档立卡儿童），合计补助213人，补助标准300元/生·年、共计63900元资金按中央80%（51120元）、省14%（8946元）、州2.7%（1725.3元）、县3.3%（2108.7元）分别承担。确保经济困难家庭学生100享受资助</t>
  </si>
  <si>
    <t>学前教育巩固率</t>
  </si>
  <si>
    <t>学前教育阶段家庭经济困难学生享受补助1年</t>
  </si>
  <si>
    <t>逐年提高学前三年幼儿毛入园率，学前一年幼儿入园率达到95%以上，确保所有适龄在校幼儿接受规范的学前教育。</t>
  </si>
  <si>
    <t>468</t>
  </si>
  <si>
    <t>中心幼儿园每生每月240元，其余村委会幼儿园每生每月100元</t>
  </si>
  <si>
    <t>幼儿家长政策知晓率</t>
  </si>
  <si>
    <t>97</t>
  </si>
  <si>
    <t>通过各种途径宣传政策犯规</t>
  </si>
  <si>
    <t>根据在校幼儿家长人数</t>
  </si>
  <si>
    <t>7</t>
  </si>
  <si>
    <t>　 补助范围占在校特殊教育学生比例</t>
  </si>
  <si>
    <t>按照特殊教育学生数， 免除学生学费、补助学校公用经费</t>
  </si>
  <si>
    <t>75</t>
  </si>
  <si>
    <t>建档立卡学生73人享受补助</t>
  </si>
  <si>
    <t>确保建档立卡学生100%及时得到资助</t>
  </si>
  <si>
    <t xml:space="preserve">    武定县九厂中学</t>
  </si>
  <si>
    <t>保证教学业务与管理、教学竞赛、教学质量提升及第三方评价的政府购买服务、办公、印刷、教师培训、实验实习、文体活动、水电、取暖、交通差旅、邮电、教育信息化网络费用，仪器设备及图书资料等购置，学生课桌椅、床铺、食堂设施设备的零星补充购置及维修维护，房屋、建筑物、校园内道路、围墙、大门、运动场地、教室内教师讲台及仪器设备的日常维修维护，学校勤工俭学购买生产设备和工具，校园绿化美化、校园文化建设，学生健康体检费，校方责任保险，初中学业水平考试报名费，公务接待费，非财政供养人员经费（不得用于学校食堂工勤人员的工资支出）等。县级财政安排的义务教育学校定额公用经费，可根据学校实际需求，安排用于弥补学校公用经费支出缺口部分。</t>
  </si>
  <si>
    <t>550</t>
  </si>
  <si>
    <t>九厂中学有550人，免除550人的书费。免除义务教育阶段寄宿制学生学费</t>
  </si>
  <si>
    <t>免除义务教育阶段寄宿制学生550人学费、补助学校公用经费</t>
  </si>
  <si>
    <t>培训经费支出占公用经费10%以上 。加强了教师的培训。</t>
  </si>
  <si>
    <t>按照义务教育阶段在校寄宿经费，每人200元，550人，合计：110000元</t>
  </si>
  <si>
    <t>提高九厂中学学生的义务教育巩固率</t>
  </si>
  <si>
    <t>1、城乡义务教育阶段营养改善计划得到落实
2、促进了当地义务教育阶段学校均衡发展;
3、保障九厂义务教育阶段教育阶段学生生体健康。
4、加快了九厂地区的脱贫步伐。</t>
  </si>
  <si>
    <t>549</t>
  </si>
  <si>
    <t>巩固率</t>
  </si>
  <si>
    <t>义务教育巩固率达到 98%以上。</t>
  </si>
  <si>
    <t>中学阶段补助人数（人）</t>
  </si>
  <si>
    <t>中学寄宿制四类补助标准</t>
  </si>
  <si>
    <t>中学寄宿制非四类补助标准</t>
  </si>
  <si>
    <t>九厂中学巩固率达98%</t>
  </si>
  <si>
    <t xml:space="preserve">      学校办学补助资金</t>
  </si>
  <si>
    <t>保证学校的正常运转</t>
  </si>
  <si>
    <t>根据《关于印发武定县行政事业单位非税收入统筹管理暂行办法的通知》（云政办发【2019】12号）要求，九厂中学房租财政统筹80%，预算补助单位20%。九厂中学房租：169973.75元，按20%，返还资金33994.75元。</t>
  </si>
  <si>
    <t>出租标准</t>
  </si>
  <si>
    <t>21246.7</t>
  </si>
  <si>
    <t>通过各种渠道向社会宣传招生政策，提高满意度。</t>
  </si>
  <si>
    <t>免除学生学费、补助学校公用经费，免除九厂中学581人学生费用</t>
  </si>
  <si>
    <t>按照义务教育阶段在校学生人数补助学校公用经费 ，九厂中学公用经费：九厂中学有544人，每人850元，共计：462400元，中央承担：369920元；省级承担：64736元；州级承担：12484.8元，县级承担：15259.2元。</t>
  </si>
  <si>
    <t>提高了九厂中学义务教育巩固率</t>
  </si>
  <si>
    <t>按照学生数， 免除九厂中学学生550人学费、补助学校公用经费</t>
  </si>
  <si>
    <t>特殊学校公用经费开支范围包括：（一）个人小型辅助器械、低值康复设备的配备、维护与更新。（二）教师特教和康复专业培训，
九厂中学有残疾学生7人，每人6000元，共计：36000元。</t>
  </si>
  <si>
    <t>免除特殊教育学生学费、补助学校公用经费
免除九厂中学学生550人的书费和学费。，</t>
  </si>
  <si>
    <t>免除特殊教育学生学费、补助学校公用经费 
免除九厂中学残疾学生6人的所有费用。</t>
  </si>
  <si>
    <t>按照特殊教育学生人数补助学校公用经费 
九厂中学有残疾学生6人，每人6000元，共计：36000元。其中：中央承担：33600元；省级承担：5880元；州级承担：1134元；县级承担：1386元。</t>
  </si>
  <si>
    <t>从 2016年1月1日起，全州10县市按照“以岗定补、在岗享有、离岗取消、实名发放、动态管理”的办法，实行乡村教师差别化岗位生活补助政策，对乡村教师(指城区市、县城所在地城区范围以外的公办农村学校教职工和其他乡镇公办学校教职工，含符合条件的儿园教师和特岗教师）每人每月给予不少于500元的岗位生活补贴。州财政按照10县市乡村教师每人每月200元的标准给予县市财政转移支付补助，同时统筹分配上级综合奖补资金，对落实差别化生活补助政策较好的县市予以重点倾。
九厂中学61人，每人补助200元，共计：146400元</t>
  </si>
  <si>
    <t>61</t>
  </si>
  <si>
    <t>通过各种渠道对享受补助的乡村进行政策宣传</t>
  </si>
  <si>
    <t xml:space="preserve">    武定县插甸小学</t>
  </si>
  <si>
    <t>　补助学生合规率</t>
  </si>
  <si>
    <t>享受补助学生100%符合享受补助</t>
  </si>
  <si>
    <t>　特殊教育人均补助标准</t>
  </si>
  <si>
    <t>　特殊教育巩固率</t>
  </si>
  <si>
    <t>通过各种渠道向特殊教育学生宣传资助政策 ，使残疾学生能入学，享受公平的教育。</t>
  </si>
  <si>
    <t>757</t>
  </si>
  <si>
    <t>补助资金合规率</t>
  </si>
  <si>
    <t>享受补助学生100%符合政策享受条件</t>
  </si>
  <si>
    <t>通过对义务教育阶段阶段学生实施家庭经济困难学生生活补助，减轻困难学生家庭负担，巩固率达98% 以上。率达98% 以上。</t>
  </si>
  <si>
    <t>1298</t>
  </si>
  <si>
    <t>农村义务教育阶段学生100%享受 ，2021年我校实施营养改善计划学生人数1298人，实行午餐4元补助标准学校食堂供餐方式，全年按200天计算补助资金。</t>
  </si>
  <si>
    <t>农村义务教育阶段学生100%享受  ，2021年我校实施营养改善计划学生人数1298人，其中建档立卡学生707人，实行午餐4元补助标准学校食堂供餐方式，全年按200天计算补助资金。</t>
  </si>
  <si>
    <t>通过各种渠道对学生进行政策宣传，提高资助政策知晓率 和满意度 ，以校点为单位组建了有教师代表、学生代表、家长代表、村民代表的膳食委员会，负责指导营养餐的膳食搭配。调整饮食结构，增加营养含量，提高农村学生饮食质量，发挥学校强体与育人的双重功能，</t>
  </si>
  <si>
    <t>483</t>
  </si>
  <si>
    <t>50</t>
  </si>
  <si>
    <t>　  公用经费补助资金使用范围合规率</t>
  </si>
  <si>
    <t>公用经费补助资金使用范围符合相关规定</t>
  </si>
  <si>
    <t>929</t>
  </si>
  <si>
    <t>免除义务教育阶段寄宿制学生学费，补助学校公用经费</t>
  </si>
  <si>
    <t>　 公用经费补助资金使用范围合规率</t>
  </si>
  <si>
    <t>1301</t>
  </si>
  <si>
    <t>　小学共有经费人均补助标准</t>
  </si>
  <si>
    <t>　 补助学生合规率</t>
  </si>
  <si>
    <t>享受补助的学生100%享受补助</t>
  </si>
  <si>
    <t>　 补助学生入学率</t>
  </si>
  <si>
    <t>通过各种渠道向特殊教育学生宣传资助政策 ，使送教上门学生能享受公平的教育，提高残疾学生综合素质。</t>
  </si>
  <si>
    <t>义务教育免费年限</t>
  </si>
  <si>
    <t>236</t>
  </si>
  <si>
    <t>根据幼儿在校情况</t>
  </si>
  <si>
    <t>通过各种渠道向学生宣传招生政策，提高满意度</t>
  </si>
  <si>
    <t>113</t>
  </si>
  <si>
    <t>建档立卡学生125人享受补助</t>
  </si>
  <si>
    <t>补助学生合规率</t>
  </si>
  <si>
    <t>确保建档立卡学生100%享受资助</t>
  </si>
  <si>
    <t>补助对象入学率</t>
  </si>
  <si>
    <t>通过补助发放，减轻贫困学生家庭负担，提高学前入学率。</t>
  </si>
  <si>
    <t>家庭经济困难学生224人享受补助</t>
  </si>
  <si>
    <t xml:space="preserve">    武定县插甸中学</t>
  </si>
  <si>
    <t>54</t>
  </si>
  <si>
    <t>我校在职职工54名，补助标准为200元/人·月，全年补助129600元，补助率达到100%。</t>
  </si>
  <si>
    <t>资金及时到位，当年到位率达到100%。</t>
  </si>
  <si>
    <t>补助对象知晓率</t>
  </si>
  <si>
    <t>通过各种渠道对教师进行政策宣传，使教师满意度达到95%以上。</t>
  </si>
  <si>
    <t>632</t>
  </si>
  <si>
    <t>我校现有在校生632名，补助标准为850元/生·年，全年补助537200元，补助率达到100%。</t>
  </si>
  <si>
    <t>我校现有在校生632名，补助率达到100%。</t>
  </si>
  <si>
    <t>教师培训经费支出占公用经费10%以上 。</t>
  </si>
  <si>
    <t>我校现有在校生632名，补助标准为850元/生·年，全年补助537200元。</t>
  </si>
  <si>
    <t>我校义务教育巩固率达到98%以上。</t>
  </si>
  <si>
    <t>3年内按照在校学生数， 免除学生学费、补助学校公用经费</t>
  </si>
  <si>
    <t>通过各种渠道对家长进行政策宣传，使家长满意度达到95%以上。</t>
  </si>
  <si>
    <t>通过各种渠道对学生进行政策宣传，使学生满意度达到95%以上。</t>
  </si>
  <si>
    <t>639</t>
  </si>
  <si>
    <t>639名在校生100%享受每天4元，全年按200天算，800元/生·年补助。</t>
  </si>
  <si>
    <t>378名建档立卡家庭学生100%享受每天4元，全年按200天算，800元/生·年补助。</t>
  </si>
  <si>
    <t>按照标准每生每天4元，全年按200天算，800元/生·年补助。在校生补助率100%。</t>
  </si>
  <si>
    <t>通过营养改善计划进一步改善农村学生营养状况，提升学生健康水平，提高义务教育巩固率，我校义务教育巩固率达到98%以上。</t>
  </si>
  <si>
    <t>通过各种渠道对家长进行政策宣传，并按照我校营养改善计划实施方案不断提高营养餐质量，使家长满意度达到95%以上。</t>
  </si>
  <si>
    <t>通过各种渠道对学生进行政策宣传，并按照我校营养改善计划实施方案不断提高营养餐质量，使学生满意度达到95%以上。</t>
  </si>
  <si>
    <t>378</t>
  </si>
  <si>
    <t>我校现有符合资助条件学生378名，其中寄宿制学生353名，非寄宿制学生25名，按寄宿制学生1250元/生·年，非寄宿制学生625元/生·年计算，全年补助456875元。</t>
  </si>
  <si>
    <t>我校现有符合资助条件学生378名，其中建档立卡家庭学生370名，100%资助</t>
  </si>
  <si>
    <t>寄宿制学生1250元/生·年</t>
  </si>
  <si>
    <t>初中非寄宿制四类补助标准</t>
  </si>
  <si>
    <t>非寄宿制学生625元/生·年</t>
  </si>
  <si>
    <t>我校现有残疾学生7名，补助标准为6000元/生·年，全年补助42000元，补助率达到100%。</t>
  </si>
  <si>
    <t>我校现有残疾学生7名，入学率达到100%。</t>
  </si>
  <si>
    <t>我校现有残疾学生7名，补助标准为6000元/生·年，全年补助42000元。</t>
  </si>
  <si>
    <t>3年内按照残疾学生数， 免除学生学费、补助学校公用经费</t>
  </si>
  <si>
    <t>572</t>
  </si>
  <si>
    <t>我校现有寄宿生572名，补助标准为200元/生·年，全年补助114400元，补助率达到100%。</t>
  </si>
  <si>
    <t>89.5</t>
  </si>
  <si>
    <t>我校现有寄宿生572名，补助率达到100%。</t>
  </si>
  <si>
    <t>教师培训经费支出占公用经费10%以上</t>
  </si>
  <si>
    <t>我校现有寄宿生572名，补助标准为200元/生·年，全年补助114400元。</t>
  </si>
  <si>
    <t>3年内按照寄宿制学生数， 免除学生学费、补助学校公用经费</t>
  </si>
  <si>
    <t xml:space="preserve">    武定县高桥小学</t>
  </si>
  <si>
    <t>根据在校幼儿人数。</t>
  </si>
  <si>
    <t>通过各种渠道向学生宣传招生政策 ，提高满意度
。</t>
  </si>
  <si>
    <t>1169</t>
  </si>
  <si>
    <t>通过营养改善计划的实施发挥学校强体与育人的双重功能，促进少年儿童健康成长，提高提高义务教育巩固率达98% 以上。</t>
  </si>
  <si>
    <t>718</t>
  </si>
  <si>
    <t>106</t>
  </si>
  <si>
    <t>197</t>
  </si>
  <si>
    <t>免除197名学生学费、补助学校公用经费</t>
  </si>
  <si>
    <t>163</t>
  </si>
  <si>
    <t>家庭经济困难学生163人享受补助</t>
  </si>
  <si>
    <t>76</t>
  </si>
  <si>
    <t>建档立卡学生76人享受补助</t>
  </si>
  <si>
    <t>学前幼儿入学率</t>
  </si>
  <si>
    <t>提高学前幼儿入学率</t>
  </si>
  <si>
    <t>355</t>
  </si>
  <si>
    <t>义务教育巩固率达到98%以上</t>
  </si>
  <si>
    <t>1163</t>
  </si>
  <si>
    <t>小学共有经费人均补助标准</t>
  </si>
  <si>
    <t>义务教育小学人均补助标准</t>
  </si>
  <si>
    <t xml:space="preserve">    武定县高桥中学</t>
  </si>
  <si>
    <t>691</t>
  </si>
  <si>
    <t>武定县高桥中学学生691人，按各级资金配套比例为中央80%，省14%，州2.7%，县3.3%，合计补助资金582250.00。00根据《云南省人民政府关于进一步完善城乡义务教育经费保障机制的通知》(云政发〔2016〕74号）精神，义务教育阶段学校公用经费2020年起；初中850元/生·年，各级资金配套比例为中央80%，省14%，州2.7%，县3.3%。2.7%，县3.3%，合计补助资金582250.00。00根据《云南省人民政府关于进一步完善城乡义务教育经费保障机制的通知》(云政发〔2016〕74号）精神，义务教育阶段学校公用经费2020年起；初中850元/生·年，各级资金配套比例为中央80%，省14%，州2.7%，县3.3%。按各级资金配套比例为中央80%，省14%，州2.7%，县3.3%，合计补助资金570350</t>
  </si>
  <si>
    <t>高桥中学通过学校工作群各种渠道向教职工宣传政策</t>
  </si>
  <si>
    <t>武定县高桥中学学生691人，按各级资金配套比例为中央80%，省14%，州2.7%，县3.3%，合计补助资金582250</t>
  </si>
  <si>
    <t>241</t>
  </si>
  <si>
    <t>残疾学生占在校生比率</t>
  </si>
  <si>
    <t>0.1</t>
  </si>
  <si>
    <t>　 义务教育阶段巩固率</t>
  </si>
  <si>
    <t>农村义务教育阶段学生100%享受2021学年武定县高桥中学营养改善计划学生691人，补助标准生均4元每天，按照200天计算合552800元，资金由中央承担</t>
  </si>
  <si>
    <t>通过校园餐厅广播和家长会及各班班级家长群等各种渠道对社会和学生进行政策宣传，提高资助政策知晓率 ，知晓率达95%</t>
  </si>
  <si>
    <t>通过校园餐厅广播和家长会及各班班级家长群等各种渠道对学生进行政策宣传，提高资助政策知晓率 和满意度</t>
  </si>
  <si>
    <t>58</t>
  </si>
  <si>
    <t>按照乡村教师人数补助 武定县高桥中学在职职工58人,人均200元,计139200元</t>
  </si>
  <si>
    <t>及时发放 武定县高桥中学在职职工58人,人均200元,计139200元</t>
  </si>
  <si>
    <t>按照人均标准及时下达  武定县高桥中学在职职工58人,人均200元,计139200元</t>
  </si>
  <si>
    <t>通过教职工大会及学校工作群等各种渠道对享受补助的教职工进行政策宣传</t>
  </si>
  <si>
    <t>寄宿制学生占在校生比例</t>
  </si>
  <si>
    <t>89</t>
  </si>
  <si>
    <t>高桥中学在校寄宿制学生人数607人每人每年200元补助学校公用经费，按各级资金配套比例为中央80%，省14%，州2.7%，县3.3%。武定县高桥中学有寄宿制学生公用经费补助经费121400.00元</t>
  </si>
  <si>
    <t>高桥中学通过校园广播和学校工作群及各班班级群等各种渠道向义务教育阶段学生及家长宣传资助政策</t>
  </si>
  <si>
    <t xml:space="preserve">    武定县猫街小学</t>
  </si>
  <si>
    <t>　小学阶段补助人数</t>
  </si>
  <si>
    <t>1141</t>
  </si>
  <si>
    <t>提高义务教育巩固率 98%</t>
  </si>
  <si>
    <t>通过各种渠道向寄宿制学生宣传资助政策，落实政策，增加学生满意度。</t>
  </si>
  <si>
    <t>通过各种渠道向寄宿制学生家长宣传资助政策，落实政策，增加学生家长满意度。</t>
  </si>
  <si>
    <t>特殊学校公用经费开支范围包括：（一）个人小型辅助器械、低值康复设备的配备、维护与更新。（二）教师特教和康复专业培训，（三）特教会议、交流活动（等办公费支出，保障残疾儿童顺利入学。</t>
  </si>
  <si>
    <t>根据义务教育阶段残疾学生随班就读在校学生数测算 ，6000元/生。中央资金80% 省级资金14% 州级资金2.7% 县级资金3.3%，分别测算为38400元  6720.元1296元1584元。</t>
  </si>
  <si>
    <t>六年义务教育巩固率</t>
  </si>
  <si>
    <t>减少残疾学生流失的情况，提高残疾学生入学率，从而提高学生巩固率在98% 以上</t>
  </si>
  <si>
    <t>通过各种渠道向特殊教育学生宣传资助政策，落实政策，增加学生满意度。</t>
  </si>
  <si>
    <t>通过各种渠道向特殊教育学生家长宣传资助政策 ，落实政策，增加学生家长满意度。</t>
  </si>
  <si>
    <t>132</t>
  </si>
  <si>
    <t>家庭经济困难学生 132人享受补助</t>
  </si>
  <si>
    <t>确保经济困难家庭学生100%享受资助</t>
  </si>
  <si>
    <t>通过各种渠道向学生宣传资助政策，落实政策，增加学生满意度。</t>
  </si>
  <si>
    <t>通过各种渠道向学生家长宣传资助政策，落实政策，增加学生满意度。</t>
  </si>
  <si>
    <t>748</t>
  </si>
  <si>
    <t>589</t>
  </si>
  <si>
    <t>通过各种渠道向不足100人校点学生学生宣传资助政策，落实政策，增加学生满意度。</t>
  </si>
  <si>
    <t>通过各种渠道向不足100人校点学生学生家长宣传资助政策，落实政策，增加学生家长满意度。</t>
  </si>
  <si>
    <t>确保适龄幼儿100%接受学前教育</t>
  </si>
  <si>
    <t>352</t>
  </si>
  <si>
    <t>根据在校幼儿数352人收费</t>
  </si>
  <si>
    <t>学前幼儿一年入学率</t>
  </si>
  <si>
    <t>2000</t>
  </si>
  <si>
    <t>通过各类渠道向学生宣传招生政策，提高满意度</t>
  </si>
  <si>
    <t>建档立卡学生122人享受补助</t>
  </si>
  <si>
    <t>通过各种渠道向学生家长宣传资助政策 ，落实政策，增加学生家长满意度。</t>
  </si>
  <si>
    <t>1479</t>
  </si>
  <si>
    <t>131</t>
  </si>
  <si>
    <t>按照乡村教师人数补助 131人</t>
  </si>
  <si>
    <t>1489</t>
  </si>
  <si>
    <t>通过实施营养改善计划，提高学生生活水平，增强学生体质，减少学生因家庭经济困难而流失的情况，从而提高学生巩固率在98% 以上。</t>
  </si>
  <si>
    <t>通过实施营养改善计划，提高学生生活水平，增强学生体质，减少学生因家庭经济困难而流失的情况，提高学生巩固率，家长满意度在95% 以上</t>
  </si>
  <si>
    <t>通过实施营养改善计划，提高学生生活水平，增强学生体质，减少学生因家庭经济困难而流失的情况，提高学生巩固率，学生满意度在95% 以上。</t>
  </si>
  <si>
    <t xml:space="preserve">    武定县猫街中学</t>
  </si>
  <si>
    <t>830</t>
  </si>
  <si>
    <t>免除学生830人学费、补助学校705500元公用经费</t>
  </si>
  <si>
    <t>　义务教育巩固率</t>
  </si>
  <si>
    <t>1、城乡义务教育阶段营养改善计划按规定得到落实；
2、促进义务教育阶段学校均衡发展;
3、保障义务教育阶段教育阶段学生身体健康。</t>
  </si>
  <si>
    <t>836</t>
  </si>
  <si>
    <t>按照4元标准享受</t>
  </si>
  <si>
    <t>义务教育阶段学生的巩固率达98%以上。</t>
  </si>
  <si>
    <t>832</t>
  </si>
  <si>
    <t>　 三年义务教育巩固率</t>
  </si>
  <si>
    <t>72</t>
  </si>
  <si>
    <t>按照乡村教师人数72人补助</t>
  </si>
  <si>
    <t>免除特殊教育学生6人学费、补助学校公用经费</t>
  </si>
  <si>
    <t>　 补助范围占学生总人数的比例</t>
  </si>
  <si>
    <t>0.5</t>
  </si>
  <si>
    <t>首先须确保建档立卡学生，以及非建档立卡的家庭经济困难残疾学生、农村低保家庭学生、农村特困救助供养学生等四类学生按标准足额获得资助，其余资金用于资助寄宿制除建档立卡等四类学生之外的家庭经济困难学生。8个少数民族同时享受补助。</t>
  </si>
  <si>
    <t>442</t>
  </si>
  <si>
    <t>8个少数民族补助人数</t>
  </si>
  <si>
    <t>符合条件学生100%资助</t>
  </si>
  <si>
    <t>8个少数民族补助标准</t>
  </si>
  <si>
    <t>250</t>
  </si>
  <si>
    <t xml:space="preserve">    武定县石腊它小学</t>
  </si>
  <si>
    <t>409</t>
  </si>
  <si>
    <t>27</t>
  </si>
  <si>
    <t>51</t>
  </si>
  <si>
    <t>家庭经济困难学生77人享受补助</t>
  </si>
  <si>
    <t>通过各种渠道对社会和学生进行政策宣传，提高资助政策知晓率 ，义务教育巩固率达98%</t>
  </si>
  <si>
    <t>325</t>
  </si>
  <si>
    <t>提高学前教育入学、巩固率</t>
  </si>
  <si>
    <t>通过各种渠道向学前教育阶段建档立卡学生宣传资助政策 ，提高学前幼儿入巩固率。</t>
  </si>
  <si>
    <t>通过各种渠道向学前教育阶段建档立卡学生宣传资助政策 ，并享受奖补。</t>
  </si>
  <si>
    <t>通过各种渠道向学前教育阶段建档立卡学生家长宣传资助政策   ，享受奖补。</t>
  </si>
  <si>
    <t>79</t>
  </si>
  <si>
    <t>292</t>
  </si>
  <si>
    <t>326</t>
  </si>
  <si>
    <t>通过营养改善计划提高义务教育阶段巩固率，达到98%及以上。</t>
  </si>
  <si>
    <t>从 2016年1月1日起，全州10县市按照“以岗定补、在岗享有、离岗取消、实名发放、动态管理”的办法，实行乡村教师差别化岗位生活补助政策，对乡村教师(指城区市、县城所在地城区范围以外的公办农村学校教职工和其他乡镇公办学校教职工，含符合条件的儿园教师和特岗教师）每人每月给予不少于500元的岗位生活补贴。州财政按照10县市乡村教师每人每月200元的标准给予县市财政转移支付补助，同时统筹分配上级综合奖补资金，对落实差别化生活补助政策较好的县市予以重点倾斜。</t>
  </si>
  <si>
    <t>47</t>
  </si>
  <si>
    <t xml:space="preserve">    武定县白路小学</t>
  </si>
  <si>
    <t>59</t>
  </si>
  <si>
    <t>建档立卡学生 79人享受补助</t>
  </si>
  <si>
    <t>确保建档立卡学生100%资助</t>
  </si>
  <si>
    <t>225</t>
  </si>
  <si>
    <t>　 小学公用经费人均补助标准</t>
  </si>
  <si>
    <t>108</t>
  </si>
  <si>
    <t>家庭经济困难学生135人享受补助</t>
  </si>
  <si>
    <t>789</t>
  </si>
  <si>
    <t>按照每人每天4元标准享受，按200天计算，共800元</t>
  </si>
  <si>
    <t>通过各种渠道对社会和学生进行政策宣传，提高资助政策义务教育巩固率100%。</t>
  </si>
  <si>
    <t>通过各种渠道对学生进行政策宣传，提高资助政策义务教育巩固率和满意度</t>
  </si>
  <si>
    <t>470</t>
  </si>
  <si>
    <t>795</t>
  </si>
  <si>
    <t>722</t>
  </si>
  <si>
    <t>特殊教育送教上门学校公用经费开支范围包括：（一）个人小型辅助器械、低值康复设备的配备、维护与更新。（二）教师特教和康复专业培训，（三）特教会议、交流活动；保障残疾儿童接受知识的权利。武定县白路小学送教上门有3人，每人每年补助6000.00元，共18000.00元。</t>
  </si>
  <si>
    <t xml:space="preserve">    武定县白路中学</t>
  </si>
  <si>
    <t>特殊教育学生入学</t>
  </si>
  <si>
    <t>教师培训经费占在校公用经费比例</t>
  </si>
  <si>
    <t>补助对象政策知晓率</t>
  </si>
  <si>
    <t>384</t>
  </si>
  <si>
    <t>　 教师培训经费占在学校公用经费比例</t>
  </si>
  <si>
    <t>中学非寄宿制四类补助标准</t>
  </si>
  <si>
    <t>32</t>
  </si>
  <si>
    <t>390</t>
  </si>
  <si>
    <t>　 教师培训经费占在公用经费比例</t>
  </si>
  <si>
    <t>农村义务教育阶段学生100%享受 2021年白路中学营养善计划学生390人，补助标准4元/生，中央补助资金316800元。</t>
  </si>
  <si>
    <t>农村义务教育阶段学生100%享受 2021年白路中学营养善计划学生390人，补助标准4元/生，中央补助资金</t>
  </si>
  <si>
    <t>通过各种渠道对社会和学生进行政策宣传，提高资助政策知晓率 ，知晓率达98%</t>
  </si>
  <si>
    <t xml:space="preserve">    武定县环州小学</t>
  </si>
  <si>
    <t>建档立卡学生 98人享受补助</t>
  </si>
  <si>
    <t>确保补助资金100%发放</t>
  </si>
  <si>
    <t>补助对象政策的知晓度达95％</t>
  </si>
  <si>
    <t>按照补助人数及时下达资金，及时发放</t>
  </si>
  <si>
    <t>按照人均200元标准及时下达</t>
  </si>
  <si>
    <t>四类寄宿生补助人数（人）</t>
  </si>
  <si>
    <t>338</t>
  </si>
  <si>
    <t>符合资助条件人数338人，资助人数388人，确保符合条件学生100%资助</t>
  </si>
  <si>
    <t>四类非寄宿生补助人数（人）</t>
  </si>
  <si>
    <t>符合资助条件人数79人，资助人数79人，确保符合条件学生100%资助</t>
  </si>
  <si>
    <t>建档立卡家庭学生406人，资助人数406人，100%资助</t>
  </si>
  <si>
    <t>资金到位及时，发放及时</t>
  </si>
  <si>
    <t>按照标准及时下拨和发放</t>
  </si>
  <si>
    <t>小学非寄宿制四类补助标准</t>
  </si>
  <si>
    <t>学生巩固率达96％以上</t>
  </si>
  <si>
    <t>通过各种渠道对学生进行政策宣传，提高资助政策知晓率 ，满意度达95%以上</t>
  </si>
  <si>
    <t>2022年共投入学前教育财政补助资金106090元，确保我校学前教育能够正常运转，不因资金短缺而影响学校正常的教育教学秩序，提高学前教育入园率及巩固率。</t>
  </si>
  <si>
    <t>补助学生数</t>
  </si>
  <si>
    <t>158</t>
  </si>
  <si>
    <t>补助人数为158人</t>
  </si>
  <si>
    <t>资金上缴率</t>
  </si>
  <si>
    <t>资金已全面上缴</t>
  </si>
  <si>
    <t>适龄儿童入园率&gt;=76%</t>
  </si>
  <si>
    <t>当年资金到位率</t>
  </si>
  <si>
    <t>资金全面到位</t>
  </si>
  <si>
    <t>671.46</t>
  </si>
  <si>
    <t>人均671.46元</t>
  </si>
  <si>
    <t>对象对政策知晓度</t>
  </si>
  <si>
    <t>对象基本对政策知晓</t>
  </si>
  <si>
    <t>学前教育巩固率&gt;=99%</t>
  </si>
  <si>
    <t>幼儿受教育年限&lt;=3年</t>
  </si>
  <si>
    <t>幼儿满意度&gt;=98%</t>
  </si>
  <si>
    <t>家长满意度&gt;=98%</t>
  </si>
  <si>
    <t>637</t>
  </si>
  <si>
    <t>在校学生643人，补助人数637人。</t>
  </si>
  <si>
    <t>在校学生643人，补助人数637人，补助比例达100％。</t>
  </si>
  <si>
    <t>　 教师培训经费占学校公用经费比例</t>
  </si>
  <si>
    <t>　公用经费人均补助标准</t>
  </si>
  <si>
    <t>按照补助标准对环州小学义务教育阶段在校学生人数补助学校公用经费</t>
  </si>
  <si>
    <t>1、本年度义务教育阶段特殊教育公用经费按规定得到落实；
2、促进义务教育阶段在学学生均衡发展;
3、保障义务教育阶段特殊教育学生身心健康，教育、生活正常开展。</t>
  </si>
  <si>
    <t>　随班就读补助人数</t>
  </si>
  <si>
    <t>本年度补助人数得到落实，免除随班就读学生学费，补助学校公用经费</t>
  </si>
  <si>
    <t>送交上门人数</t>
  </si>
  <si>
    <t>　随班就读学生的入学率</t>
  </si>
  <si>
    <t>年度内随班就读学生入学率达100%免除特殊教育学生学费、补助学校公用经费 。</t>
  </si>
  <si>
    <t>本年度的随班就读公用经费补助资金资金及时到位。</t>
  </si>
  <si>
    <t>特殊教育公用经费人均补助标准</t>
  </si>
  <si>
    <t>特殊教育公用经费人均补助标准6000元/人、年，按照随班就读学生人数补助学校公用经费</t>
  </si>
  <si>
    <t>补助对象对政策的知晓度</t>
  </si>
  <si>
    <t>补助对象对政策的知晓度大于等于98%</t>
  </si>
  <si>
    <t>根据9年义务教育免费年限，按照学生数， 免除随班就读学生学费、补助学校公用经费</t>
  </si>
  <si>
    <t>513</t>
  </si>
  <si>
    <t>　 补助范围占寄宿生比例</t>
  </si>
  <si>
    <t>　 教师培训经费占在寄宿制学生公用经费比例</t>
  </si>
  <si>
    <t>培训经费支出占寄宿制公用经费5%以上</t>
  </si>
  <si>
    <t>资金及时到位 ，到位率100％。</t>
  </si>
  <si>
    <t>按照义务教育阶段在校寄宿制学生人数（560人）补助学校公用经费</t>
  </si>
  <si>
    <t>提高义务教育巩固率 达96％以上。</t>
  </si>
  <si>
    <t>通过各种渠道向义务教育阶段学生宣传办学政策</t>
  </si>
  <si>
    <t>通过各种渠道向义务教育阶段学生家长宣传办学政策</t>
  </si>
  <si>
    <t>344</t>
  </si>
  <si>
    <t>　 补助范围所占比例</t>
  </si>
  <si>
    <t>按照义务教育阶段不足100人校点学生人数补助学校公用经费 。</t>
  </si>
  <si>
    <t>116</t>
  </si>
  <si>
    <t>家庭经济困难学生116人享受补助</t>
  </si>
  <si>
    <t>642</t>
  </si>
  <si>
    <t>武定县环州小学义务教育阶段在校学生642人，享受补助人数642人，已达到100%享受。</t>
  </si>
  <si>
    <t>我校义务教育阶段在校学生643人，其中建档立卡贫困户学生406人，享受人数406人，覆盖率已达到100%。</t>
  </si>
  <si>
    <t>依据楚雄州人民政府办公室关于印发楚雄州教育领域财政事权和支出责任划分改革实施方案的通知(楚政办通202136号），按小学4元/生/天，全年共200天补助，7个国家试点县由中央财政承担。</t>
  </si>
  <si>
    <t>通过实施营养改善计划，我校义务教育阶段在校学生的巩固率得到提高。达96%以上。</t>
  </si>
  <si>
    <t xml:space="preserve">    武定县环州中学</t>
  </si>
  <si>
    <t>,1</t>
  </si>
  <si>
    <t>323</t>
  </si>
  <si>
    <t>294</t>
  </si>
  <si>
    <t>　 教师培训经费、差率费占在校公用经费比例</t>
  </si>
  <si>
    <t>　 年义务教育巩固率</t>
  </si>
  <si>
    <t>324</t>
  </si>
  <si>
    <t>云教发【2020】42号，按照享受政策学生数、补助标准和实际补助天数计算。国家基础标准为4元/天人，对学生营养膳食补助</t>
  </si>
  <si>
    <t>通过营养改善计划，提高义务教育巩固率达95%</t>
  </si>
  <si>
    <t>192</t>
  </si>
  <si>
    <t>义务教育巩固率达98%</t>
  </si>
  <si>
    <t xml:space="preserve">    武定县发窝小学</t>
  </si>
  <si>
    <t>831</t>
  </si>
  <si>
    <t>829</t>
  </si>
  <si>
    <t>义务教育巩固率达98%及以上</t>
  </si>
  <si>
    <t>117</t>
  </si>
  <si>
    <t>建档立卡学生117人享受补助</t>
  </si>
  <si>
    <t>义务教育巩固率 　</t>
  </si>
  <si>
    <t>165</t>
  </si>
  <si>
    <t>家庭经济困难学生 165人享受补助</t>
  </si>
  <si>
    <t>保障学校正常运转。</t>
  </si>
  <si>
    <t>5400</t>
  </si>
  <si>
    <t>根据商铺数量</t>
  </si>
  <si>
    <t>通过各种渠道向社会宣传招生政策 ，提高满意度</t>
  </si>
  <si>
    <t xml:space="preserve">    武定县发窝中学</t>
  </si>
  <si>
    <t>359</t>
  </si>
  <si>
    <t>通过各种渠道对社会和学生进行政策宣传，提高资助政策知晓率 ，巩固率达98%</t>
  </si>
  <si>
    <t>354</t>
  </si>
  <si>
    <t>286</t>
  </si>
  <si>
    <t>收费商铺</t>
  </si>
  <si>
    <t>根据《关于印发武定县行政事业单位非税收入统筹管理暂行办法的通知》根据《关于印发武定县行政事业单位非税收入统筹管理暂行办法的通知》（云政办发【2019】12号）要求，武定县发窝中学房屋出租收入，预算补助单位30%。</t>
  </si>
  <si>
    <t>8561.27</t>
  </si>
  <si>
    <t>根据《关于印发武定县行政事业单位非税收入统筹管理暂行办法的通知》根据《关于印发武定县行政事业单位非税收入统筹管理暂行办法的通知》（云政办发【2019】12号）要求，武定县发窝中学房屋出租收入，预算补助单位30%。发窝中学房租3108元</t>
  </si>
  <si>
    <t>社会对承租人的服务态度满意度</t>
  </si>
  <si>
    <t>根据《关于印发武定县行政事业单位非税收入统筹管理暂行办法的通知》根据《关于印发武定县行政事业单位非税收入统筹管理暂行办法的通知》（云政办发【2019】12号）要求，武定县发窝中学房屋出租收入，预算补助单位30%。发窝中学房租</t>
  </si>
  <si>
    <t>　 补助范围例</t>
  </si>
  <si>
    <t xml:space="preserve">    武定县田心小学</t>
  </si>
  <si>
    <t>887</t>
  </si>
  <si>
    <t>99.4</t>
  </si>
  <si>
    <t>　 武定县田心小学共有970人，经费人均补助标准</t>
  </si>
  <si>
    <t>建档立卡学生 119人享受补助</t>
  </si>
  <si>
    <t>确保建档立卡学生100%受资助</t>
  </si>
  <si>
    <t>按照标准及时发放 ，合计资金83300元</t>
  </si>
  <si>
    <t>补助对象入园率</t>
  </si>
  <si>
    <t>194</t>
  </si>
  <si>
    <t>根据学校实际需求可，用于弥补学校公用经</t>
  </si>
  <si>
    <t>19.9</t>
  </si>
  <si>
    <t>根据学校实际需求，可用于弥补学校公用经</t>
  </si>
  <si>
    <t>提高义务教育巩固率 ，</t>
  </si>
  <si>
    <t>按照乡村教师人数补助 85人，204000元</t>
  </si>
  <si>
    <t>月人均享受标准200元</t>
  </si>
  <si>
    <t>家庭经济困难学生203人享受补助</t>
  </si>
  <si>
    <t>892</t>
  </si>
  <si>
    <t>田心乡小学农村义务教育阶段学生892人，，享受 100%</t>
  </si>
  <si>
    <t>田心小学农村义务教育阶段建档立卡学生等四类学生100%享受</t>
  </si>
  <si>
    <t>按照按照学生全年在校时间200天计算，每天每生4元。</t>
  </si>
  <si>
    <t>田心小学农村义务教育阶段建档立卡学生等四类学生100%享受，100%享受，巩固率达98%以上。</t>
  </si>
  <si>
    <t>　 田心小学义务教育阶段补助人数</t>
  </si>
  <si>
    <t>553</t>
  </si>
  <si>
    <t>免除学生学费、补助学校公用经费不足</t>
  </si>
  <si>
    <t>60.9</t>
  </si>
  <si>
    <t>免除义务教育阶段寄宿制学生学费、补助学校公用经费不足</t>
  </si>
  <si>
    <t>培训经费已经预算</t>
  </si>
  <si>
    <t>田心小学共有寄宿生595人，经费人均补助标准</t>
  </si>
  <si>
    <t>收费学生人数236人</t>
  </si>
  <si>
    <t>根据在校幼儿人数236人</t>
  </si>
  <si>
    <t>学前一年幼儿入园率</t>
  </si>
  <si>
    <t>66.44</t>
  </si>
  <si>
    <t>免除特殊教育学生学费、补助学校公用经费，全乡5人，每人每年6000元，合计30000.</t>
  </si>
  <si>
    <t>0.6</t>
  </si>
  <si>
    <t>免除特殊教育学生学费、补助学校公用经费 全乡5人，每人每年6000元，合计30000</t>
  </si>
  <si>
    <t>　 田心小学共有5人经费人均补助标准6000</t>
  </si>
  <si>
    <t>546人</t>
  </si>
  <si>
    <t>确保符合条件学生100%资助 全乡享受人数629人，合计金额477500元，寄宿生409人每年每生1000元；非寄宿生137人，每年每生500元；</t>
  </si>
  <si>
    <t>确保建档立卡家庭学生100%资助  全乡享受人数629人，合计金额477500元，寄宿生409人每年每生1000元；非寄宿生137人，每年每生500元；</t>
  </si>
  <si>
    <t>资金及时到位发放</t>
  </si>
  <si>
    <t xml:space="preserve">    武定县田心中学</t>
  </si>
  <si>
    <t>350</t>
  </si>
  <si>
    <t>2021年第一批乡村教师岗位生活补助州级资金</t>
  </si>
  <si>
    <t>反映获补助人员、企业的数量情况，也适用补贴、资助等形式的补助。</t>
  </si>
  <si>
    <t>发放及时率</t>
  </si>
  <si>
    <t>反映发放单位及时发放补助资金的情况。
发放及时率=在时限内发放资金/应发放资金*100%</t>
  </si>
  <si>
    <t>反映补助促进受助对象生活状况改善的情况。</t>
  </si>
  <si>
    <t>416</t>
  </si>
  <si>
    <t>武定县田心中学农村义务教育阶段学生416人，农村义务教育阶段学生100%享受</t>
  </si>
  <si>
    <t>武定县田心中学农村义务教育阶段建档立卡学生100%享受  。</t>
  </si>
  <si>
    <t>按照学生全年在校时间200天计算的标准享受</t>
  </si>
  <si>
    <t>免除学生学费、补助学校公用经费416人</t>
  </si>
  <si>
    <t xml:space="preserve">    武定县东坡小学</t>
  </si>
  <si>
    <t>720</t>
  </si>
  <si>
    <t>通过对义务教育阶段学生实施营养餐,义务教育巩固率提升到98%</t>
  </si>
  <si>
    <t>68</t>
  </si>
  <si>
    <t>715</t>
  </si>
  <si>
    <t>　 小学义务教育保障经费人均补助标准</t>
  </si>
  <si>
    <t>　 义务教育小学阶段巩固率</t>
  </si>
  <si>
    <t>71</t>
  </si>
  <si>
    <t>建档立卡学生  71人享受补助</t>
  </si>
  <si>
    <t>　特殊教育送教上门学生补助人数</t>
  </si>
  <si>
    <t>　 特殊教育送教上门率</t>
  </si>
  <si>
    <t>按照特殊教育云南省人民政府关于进一步完善城乡义务教育经费保障机制的通知(云政发〔2016〕74号）精神，特殊教育送教上门公用经费6000元/生·年，各级资金配套比例为中央80%，省14%，州2.7%，县3.3%。特殊学校公用经费开支范围包括：（一）个人小型辅助器械、低值康复设备的配备、维护与更新。（二）教师特教和康复专业培训，（三）特教会议、交流活动；保障残疾儿童顺利入学。学生人数补助学校公用经费</t>
  </si>
  <si>
    <t>按照送教上门学生数， 免除学生学费、补助学校公用经费</t>
  </si>
  <si>
    <t>495</t>
  </si>
  <si>
    <t>按照义务教育阶段在校寄宿制学生人数529人补助学校公用经费</t>
  </si>
  <si>
    <t>　 义务教育阶段小学巩固率</t>
  </si>
  <si>
    <t>389</t>
  </si>
  <si>
    <t>通过各种渠道对社会和学生进行政策宣传，对学生实施资助政策，使义务教育阶段学生巩固率达到98%</t>
  </si>
  <si>
    <t>　 补助范围占不足100人学生比例</t>
  </si>
  <si>
    <t>　 补助范围占特殊教育学生比例</t>
  </si>
  <si>
    <t>　 小学特殊教育公用经费人均补助标准</t>
  </si>
  <si>
    <t>确保所有学前适龄幼儿100%接受学前教育。</t>
  </si>
  <si>
    <t>学前教育在校幼儿人数</t>
  </si>
  <si>
    <t>167</t>
  </si>
  <si>
    <t>东坡小学2021年共有在校幼儿学生339人，每人每月收取保缴费100元，每个学期按4.5个月计算，全年收入152550元，预算补助单位100%，全年返回非税收入152550元。</t>
  </si>
  <si>
    <t>学前办学补助资金人均标准</t>
  </si>
  <si>
    <t>121</t>
  </si>
  <si>
    <t>家庭经济困难学生   121人享受补助</t>
  </si>
  <si>
    <t>确保家庭经济困难学生100%享受资助</t>
  </si>
  <si>
    <t>学前一年入学率</t>
  </si>
  <si>
    <t>通过向学前教育阶段家庭经济困难学生发放补助资金，提高入学率</t>
  </si>
  <si>
    <t xml:space="preserve">    武定县东坡中学</t>
  </si>
  <si>
    <t>29</t>
  </si>
  <si>
    <t>339</t>
  </si>
  <si>
    <t>通过对义务教育阶段学生实施营养餐，义务教育巩固率达98%</t>
  </si>
  <si>
    <t>　 特殊教育学生入学率</t>
  </si>
  <si>
    <t>通过各种渠道对社会和学生进行政策宣传、实施，提升义务教育巩率达95%</t>
  </si>
  <si>
    <t>313</t>
  </si>
  <si>
    <t xml:space="preserve">    武定县己衣小学</t>
  </si>
  <si>
    <t xml:space="preserve">      城乡义务教育学校学生营养膳食小学补助专项资金</t>
  </si>
  <si>
    <t>小学营养改善计划补助学生数</t>
  </si>
  <si>
    <t>622</t>
  </si>
  <si>
    <t>农村义务教育阶段小学622名学生100%享受</t>
  </si>
  <si>
    <t>义务教育阶段学生巩固率</t>
  </si>
  <si>
    <t>义务教育学生巩固率达到100%</t>
  </si>
  <si>
    <t>通过各种渠道对家长进行政策宣传，提高资助政策知晓率 和满意度</t>
  </si>
  <si>
    <t>中心幼儿园收费学生人数</t>
  </si>
  <si>
    <t>67</t>
  </si>
  <si>
    <t>村小幼儿园收费学生人数</t>
  </si>
  <si>
    <t>39</t>
  </si>
  <si>
    <t>人均标准（中心幼儿园）</t>
  </si>
  <si>
    <t>180</t>
  </si>
  <si>
    <t>人均标准（村小幼儿园）</t>
  </si>
  <si>
    <t>382</t>
  </si>
  <si>
    <t>初中阶段补助人数 （人）</t>
  </si>
  <si>
    <t>243</t>
  </si>
  <si>
    <t>123</t>
  </si>
  <si>
    <t xml:space="preserve">      城乡义务教育学校学生营养膳食初中补助专项资金</t>
  </si>
  <si>
    <t>中学营养改善计划补助学生数</t>
  </si>
  <si>
    <t>372</t>
  </si>
  <si>
    <t>义务教育学生巩固率</t>
  </si>
  <si>
    <t>通过各种渠道对家长和学生进行政策宣传，提高资助政策的知晓率，保证义务教学阶段0辍学</t>
  </si>
  <si>
    <t>44</t>
  </si>
  <si>
    <t>建档立卡学生 44人享受补助</t>
  </si>
  <si>
    <t>学前教育幼儿入园巩固率</t>
  </si>
  <si>
    <t>家庭经济困难学生  76人享受补助</t>
  </si>
  <si>
    <t xml:space="preserve">      城乡义务教育寄宿制小学学生公用经费补助专项资金</t>
  </si>
  <si>
    <t>99.26</t>
  </si>
  <si>
    <t>按照乡村教师人数  100补助</t>
  </si>
  <si>
    <t>　 共有经费人均补助标准</t>
  </si>
  <si>
    <t>　义务教育学生巩固率</t>
  </si>
  <si>
    <t>继续保持义务教育巩固率</t>
  </si>
  <si>
    <t xml:space="preserve">      城乡义务教育寄宿制初中学生公用经费补助专项资金</t>
  </si>
  <si>
    <t>370</t>
  </si>
  <si>
    <t>623</t>
  </si>
  <si>
    <t>小学共有经费人均补助</t>
  </si>
  <si>
    <t xml:space="preserve">    武定县万德小学</t>
  </si>
  <si>
    <t>749</t>
  </si>
  <si>
    <t>　 补助范围占在校寄宿生比例</t>
  </si>
  <si>
    <t>建档立卡学生75人享受补助</t>
  </si>
  <si>
    <t>学前教育入园率</t>
  </si>
  <si>
    <t>124</t>
  </si>
  <si>
    <t>家庭经济困难学生124人享受补助</t>
  </si>
  <si>
    <t>819</t>
  </si>
  <si>
    <t>农村义务教育阶段学生819名学生100%享受</t>
  </si>
  <si>
    <t>义务教育阶段巩固率达到100%</t>
  </si>
  <si>
    <t>60</t>
  </si>
  <si>
    <t>特殊教育补助人数</t>
  </si>
  <si>
    <t>教师培训经费占在校学生比例</t>
  </si>
  <si>
    <t>培训经费支出占公用经费的10%以上</t>
  </si>
  <si>
    <t>164</t>
  </si>
  <si>
    <t xml:space="preserve">    武定县万德中学</t>
  </si>
  <si>
    <t>　 补助范围比例</t>
  </si>
  <si>
    <t>　 经费人均补助标准</t>
  </si>
  <si>
    <t>369</t>
  </si>
  <si>
    <t>农村义务教育阶段学生369人100%享受</t>
  </si>
  <si>
    <t>通过各种渠道对社会和学生进行政策宣传，提高义务教育阶段巩固率 ，巩固率达98% 以上</t>
  </si>
  <si>
    <t>367</t>
  </si>
  <si>
    <t>266</t>
  </si>
  <si>
    <t xml:space="preserve">  武定县职业高级中学</t>
  </si>
  <si>
    <t xml:space="preserve">    武定县职业高级中学</t>
  </si>
  <si>
    <t xml:space="preserve">      职业高级中学免学费补助资金</t>
  </si>
  <si>
    <t>预计完成高一、高二、高三共计710人的免学费补助资金的资助工作，其中：建档立卡学生140个。</t>
  </si>
  <si>
    <t>　 享受免学费学生数</t>
  </si>
  <si>
    <t>710</t>
  </si>
  <si>
    <t>2022年受助学生710人全覆盖</t>
  </si>
  <si>
    <t>建档立卡学生受助人数</t>
  </si>
  <si>
    <t>140</t>
  </si>
  <si>
    <t>2022年建档立卡学生140人全覆盖</t>
  </si>
  <si>
    <t>受助学生覆盖率</t>
  </si>
  <si>
    <t>在籍在册学生全覆盖</t>
  </si>
  <si>
    <t>　 学业完成率</t>
  </si>
  <si>
    <t>学业全部完成</t>
  </si>
  <si>
    <t>教学设备采购验收合格率</t>
  </si>
  <si>
    <t>教学设备采购验收全部合格</t>
  </si>
  <si>
    <t>资金到位及时率</t>
  </si>
  <si>
    <t>资金及时准确到位</t>
  </si>
  <si>
    <t>资助按标准执行</t>
  </si>
  <si>
    <t>严格执行资助标准</t>
  </si>
  <si>
    <t>补助标准</t>
  </si>
  <si>
    <t>元/人年</t>
  </si>
  <si>
    <t>每生每年资助2000元</t>
  </si>
  <si>
    <t>家庭经济贫困学生资金覆盖率</t>
  </si>
  <si>
    <t>家庭经济困难学生资助全覆盖</t>
  </si>
  <si>
    <t>中职学生就业率</t>
  </si>
  <si>
    <t>中职学生大部分实现就业</t>
  </si>
  <si>
    <t>政策发挥作用时间</t>
  </si>
  <si>
    <t>政策长期执行</t>
  </si>
  <si>
    <t>满意</t>
  </si>
  <si>
    <t>服务对象满意</t>
  </si>
  <si>
    <t xml:space="preserve">      职业高级中学国家奖学金专项资金</t>
  </si>
  <si>
    <t>2022年中等职业教育国家奖学金补助名额1人，补助金额6000元，确保资金政策落实到位</t>
  </si>
  <si>
    <t>完成学业情况</t>
  </si>
  <si>
    <t>学生学业完成率=学生毕业人数/该届学生入学人数*100%</t>
  </si>
  <si>
    <t>申请和评审时限</t>
  </si>
  <si>
    <t>按学年申请和评审</t>
  </si>
  <si>
    <t>奖励指标</t>
  </si>
  <si>
    <t>国家奖学金6000元/学年.生</t>
  </si>
  <si>
    <t>国家奖学金2000元/学年.生</t>
  </si>
  <si>
    <t>减轻家庭经济困难学生负担</t>
  </si>
  <si>
    <t>减轻家庭经济困难学生经济负担</t>
  </si>
  <si>
    <t>建立健全家庭经济困难学生资助政策体系长效性</t>
  </si>
  <si>
    <t>长期</t>
  </si>
  <si>
    <t>优化教育结构，维护教育公平，促进教育持续健康发展</t>
  </si>
  <si>
    <t xml:space="preserve">      职业高级中学东西协作上海送读学生交通补助专项资金</t>
  </si>
  <si>
    <t>预计完成2020级41人2022学年，2021级29人2021学年、2022学年，共计99个建档立卡中职学生到上海就读的交通补助发放工作</t>
  </si>
  <si>
    <t>　 受助学生人数</t>
  </si>
  <si>
    <t>完成2020、2021级学生交通补助费发放工作</t>
  </si>
  <si>
    <t>资金发放及时率</t>
  </si>
  <si>
    <t>资金及时准确发放</t>
  </si>
  <si>
    <t>确保补助资金全部到位</t>
  </si>
  <si>
    <t>补助对象政策全部知晓</t>
  </si>
  <si>
    <t>技能型人才输出率</t>
  </si>
  <si>
    <t>确保毕业生实现全部就业</t>
  </si>
  <si>
    <t>受助学生满意</t>
  </si>
  <si>
    <t>家长满意</t>
  </si>
  <si>
    <t xml:space="preserve">      职业高级中学国家助学金中央补助资金</t>
  </si>
  <si>
    <t>预计完成高一、高二、高三共计300人的国家助学金补助资金的发放工作</t>
  </si>
  <si>
    <t>　 受助学生覆盖率</t>
  </si>
  <si>
    <t>受助学生全覆盖</t>
  </si>
  <si>
    <t>受助学生数</t>
  </si>
  <si>
    <t>高一高二受助学生300人</t>
  </si>
  <si>
    <t>资助按标准发放</t>
  </si>
  <si>
    <t>绝大多数学生实现就业</t>
  </si>
  <si>
    <t xml:space="preserve">      职业高级中学省政府奖学金专项资金</t>
  </si>
  <si>
    <t>2022年省政府奖学金补助名额1人，补助金额4000元，确保资金政策落实到位</t>
  </si>
  <si>
    <t>省政府奖学金4000元/学年.生</t>
  </si>
  <si>
    <t xml:space="preserve">  云南省武定第一中学</t>
  </si>
  <si>
    <t xml:space="preserve">    云南省武定第一中学</t>
  </si>
  <si>
    <t xml:space="preserve">      普通高中国家助学金县级补助资金</t>
  </si>
  <si>
    <t>按2021年9月教育统计认定全部学生2753人的100%测算，资金全部由县级承担。
2753人*5元每生每月*每年10月计=137650元。
该助学金分为春秋两季，春季发放助学金一半，秋季发放助学金一半。
资金到位后，我校以班级为主要评审对象，由班主任组织学生自评，上报学校总务处核查，经校务会和党委会审定给予确定资助。</t>
  </si>
  <si>
    <t>救助人数比例占在校生比率</t>
  </si>
  <si>
    <t>实际补助对象大于50%为满分、每不足一个百分点扣一分，扣完为止。</t>
  </si>
  <si>
    <t>成绩优秀占比</t>
  </si>
  <si>
    <t>实际补助对象成绩优异占比大于50%为满分、每不足一个百分点扣一分，扣完为止。</t>
  </si>
  <si>
    <t>实际补助对象准确性等于100%为满分、每不足一个百分点扣一分，扣完为止。</t>
  </si>
  <si>
    <t>补助对象合规率</t>
  </si>
  <si>
    <t>实际补助对象合规性等于100%为满分、每不足一个百分点扣一分，扣完为止。</t>
  </si>
  <si>
    <t>资金指标下达后6月发放春季学期助学金，11月发放秋季助学金，每延后一个月发放扣5分，未在学期内发放以0分计。</t>
  </si>
  <si>
    <t>资助标准</t>
  </si>
  <si>
    <t>资金指标下达后评审每生不得低于20元，每发现每生救助低于20元一次扣1分，扣完为止。</t>
  </si>
  <si>
    <t>年度抽查考核等于大于95%为满分，每不足1个百分点后1分，扣完为止。</t>
  </si>
  <si>
    <t xml:space="preserve">      普通高中生均公用经费上级补助资金</t>
  </si>
  <si>
    <t>按2021年9月教育统计认定全部学生2753人预算
本年度按学生数1500元预算，其中省级配套15%，县级85%，省级预算2753人*1200*15%=495540元，县级预算2753人*1500*85%=2753*1320元=3633960元。
本年度计划使用补助经费用于办公费和日常维修。</t>
  </si>
  <si>
    <t>体育用品购置率</t>
  </si>
  <si>
    <t>设定分值20分，实际购置体育用品大于20%为满分、每不足一个百分点扣一分，扣完为止。</t>
  </si>
  <si>
    <t>教师培训费不低于学校年度公用经费总额的10%</t>
  </si>
  <si>
    <t>实际支出培训费大于20%为满分、每不足一个百分点扣一分，扣完为止。</t>
  </si>
  <si>
    <t>支出及时率</t>
  </si>
  <si>
    <t>资金到位后，第一个月支出达到20%，第二个月支出达到40%，第三个月支出达到60%，第四个月支出达到80%，第五个月支出达到100%，每未足一个百分点扣一分，扣完为止。</t>
  </si>
  <si>
    <t>设施设备更新率</t>
  </si>
  <si>
    <t>经年底调查，设施设备更新率大于20%为满分，每不足一个百分点扣一分，扣完为止。</t>
  </si>
  <si>
    <t>学生及教师满意度</t>
  </si>
  <si>
    <t>经年底调查，师生满意率大于85%为满分，每不足一个百分点扣一分，扣完为止。本年度计划使用补助经费用于办公费和日常维修。</t>
  </si>
  <si>
    <t xml:space="preserve">      普通高中国家助学金中央补助资金</t>
  </si>
  <si>
    <t>在2022年1月至12月期间，保障春秋季五类人员（脱贫户、农村低保、特困供养人员、残疾、易致贫人员）按每生每学期1250元（每学年2500元）享受国家助学金的基础上，对因临时发生经济困难家庭学生给予补助。
按2021年9月教育统计学生人数2753人的60%测算为1652人。
1652人*2500元每生每学年=4130000元。
预计在2022年6月发放春季学期助学金1652*1250=2065000元，2022年11月发放秋季学期助学金1652*1250=2065000元。
按2021年9月教育统计认定全部学生2753人的60%测算1652人，其中脱贫户899人、农村低保非脱贫不稳定户31人、特困供养人员10人、残疾5人、易致贫人员80人，其他627人。</t>
  </si>
  <si>
    <t>救助人数比例占在校生比例</t>
  </si>
  <si>
    <t>实际补助对象大于30%为满分、每不足一个百分点扣一分，扣完为止，即补助人数不低于826人。</t>
  </si>
  <si>
    <t>脱贫户覆盖率</t>
  </si>
  <si>
    <t>实际补助对象等于100%为满分、每不足一个百分点扣一分，扣完为止。</t>
  </si>
  <si>
    <t>实际补助对象合规率等于100%为满分、每不足一个百分点扣一分，扣完为止，以审计及有关检查和校内审查认为扣分依据。</t>
  </si>
  <si>
    <t>补助准确率</t>
  </si>
  <si>
    <t>实际补助对象准确率等于100%为满分、每不足一个百分点扣一分，扣完为止，以审计及有关检查和校内审查认为扣分依据。</t>
  </si>
  <si>
    <t>补助资金发放及时率</t>
  </si>
  <si>
    <t>2500</t>
  </si>
  <si>
    <t>建档立卡学生每学年分别给予2500元国家助学金，每学期1250元，每未足额一位学生扣1分，扣完为止。</t>
  </si>
  <si>
    <t>普通高中资助年限</t>
  </si>
  <si>
    <t>学生在校期间（高中三年）连续享受国家助学金，每发现一次不连续享受学生扣5分，扣完为止。</t>
  </si>
  <si>
    <t xml:space="preserve">      普通高中家庭经济困难学生免学杂费补助资金</t>
  </si>
  <si>
    <t>家庭困难学生生活补助按脱贫户学生数899人预算，边缘易致贫学生80人，特困供养人员10人、残疾5人、农村低保31人，合计1025人，每生每学年1000元的标椎，其中中央80%、省级14%、州级2.7%、县级3.3%。
以2021年9月民政部门、乡村振兴办、残联核对确认五类人员1025人预算。
1025人*1000元=1025000元，其中县级配套33825元。</t>
  </si>
  <si>
    <t>实际补助对象覆盖率等于100%为满分、每不足一个百分点扣一分，扣完为止。</t>
  </si>
  <si>
    <t>设定分值10分，实际补助对象大于30%为满分、每不足一个百分点扣一分，扣完为止。</t>
  </si>
  <si>
    <t>补助标准达标率</t>
  </si>
  <si>
    <t>人均资助标准每生每学年1000元免学费资金，每学期500元，每未足额一位学生扣1分，扣完为止。</t>
  </si>
  <si>
    <t>补助对象准确率</t>
  </si>
  <si>
    <t>资助发放及时率</t>
  </si>
  <si>
    <t>学生在校期间（高中三年）连续享受免学费补助，每发现一次不连续享受学生扣5分，扣完为止。</t>
  </si>
  <si>
    <t xml:space="preserve">      普通高中建档立卡家庭经济困难学生生活补助资金</t>
  </si>
  <si>
    <t>按2021年9月乡村振兴办认定脱贫不稳定户899人、易致贫人员80人，合计979人享受生活补助。
979人*2500元每生每年=2447500.00元
在2022年1月至12月期间，保障春秋季五类人员（脱贫户、农村低保、特困供养人员、残疾、易致贫人员）按每生每学期1250元（每学年2500元）享受国家助学金的基础上，对因临时发生经济困难家庭学生给予补助。</t>
  </si>
  <si>
    <t>脱贫户学生覆盖率</t>
  </si>
  <si>
    <t>实际补助对象对脱贫户100%为满分，每不足一个百分点扣一分，扣完为止。</t>
  </si>
  <si>
    <t>实际补助对象大于30%为满分每不足一个百分点扣一分，扣完为止。</t>
  </si>
  <si>
    <t>实际补助对象标准2500元每生每年为满分、每发现不足2500元每生扣5分，扣完为止。</t>
  </si>
  <si>
    <t>实际补助对象全部合格为满分、每发现每生不合格一次扣5分，扣完为止。</t>
  </si>
  <si>
    <t xml:space="preserve">  云南省武定民族中学</t>
  </si>
  <si>
    <t xml:space="preserve">    云南省武定民族中学</t>
  </si>
  <si>
    <t xml:space="preserve">      普通高中寄宿制学生生活补助专项资金</t>
  </si>
  <si>
    <t>省定武定民族中学高中寄宿学生生活补助解决寄宿学生生活困难，确保受助学生顺利完成高中阶段学业。</t>
  </si>
  <si>
    <t>高中寄宿生补助人数（人）</t>
  </si>
  <si>
    <t>1292</t>
  </si>
  <si>
    <t>确保寄宿学生学生100%资助</t>
  </si>
  <si>
    <t>高中寄宿学生覆盖率</t>
  </si>
  <si>
    <t>确保建档立卡家庭寄宿学生100%资助</t>
  </si>
  <si>
    <t>补助资金发放及时性</t>
  </si>
  <si>
    <t>每年按春节、秋季学期分两次发放。</t>
  </si>
  <si>
    <t>补助对象高中阶段巩固率</t>
  </si>
  <si>
    <t>通过高中寄宿生生活补助，巩固率达到95%及以上</t>
  </si>
  <si>
    <t>补助对象高中阶段完成学业率</t>
  </si>
  <si>
    <t>通过高中寄宿生生活补助，完成学业率达到95%及以上</t>
  </si>
  <si>
    <t>受补助学生满意度</t>
  </si>
  <si>
    <t>受补助学生家长满意度</t>
  </si>
  <si>
    <t xml:space="preserve">      普通高中建档立卡家庭经济困难学生免学费补助资金</t>
  </si>
  <si>
    <t>确保普通高中建档立卡家庭经济困难学生免学费补助按时、足额发放给建档立卡家庭经济困难学生，保证建档立卡家庭经济困难学生顺利完成高中阶段学业。</t>
  </si>
  <si>
    <t>高中阶段补助人数（人）</t>
  </si>
  <si>
    <t>585</t>
  </si>
  <si>
    <t>确保585名建档立卡学生100%享受补助</t>
  </si>
  <si>
    <t>每学年按秋季学期、春季学期两次100%发放补助</t>
  </si>
  <si>
    <t>解决家庭经济困难，提高高中教育阶段巩固率</t>
  </si>
  <si>
    <t>补助对象完成高中阶段学业率</t>
  </si>
  <si>
    <t>解决家庭经济困难，提高高中教育阶段学业完成率</t>
  </si>
  <si>
    <t>免学费补助年限</t>
  </si>
  <si>
    <t>在校3年，每学年分两次享受免学费补助</t>
  </si>
  <si>
    <t>有效减轻家庭经济负担率</t>
  </si>
  <si>
    <t>有效减轻家庭经济负担</t>
  </si>
  <si>
    <t>通过高中建档立卡免学费补助，巩固率达到95%及以上</t>
  </si>
  <si>
    <t>受助学生家长满意度</t>
  </si>
  <si>
    <t>通过高中建档立卡免学费补助，完成学业率达到95%及以上</t>
  </si>
  <si>
    <t>普通高中生均公用经费主要保障高中教育教学工作的正常运转，用于办公费、水电费、维修维护费的支出。</t>
  </si>
  <si>
    <t>1543</t>
  </si>
  <si>
    <t>确保100%的公用经费补助</t>
  </si>
  <si>
    <t>在校学生覆盖率</t>
  </si>
  <si>
    <t>确保在校学生100%覆盖</t>
  </si>
  <si>
    <t>补助资金支出及时性</t>
  </si>
  <si>
    <t>资金按支出进度要求支出</t>
  </si>
  <si>
    <t>通过各种渠道对社会和职工进行政策宣传，提高资助政策知晓率 ，知晓率达95%</t>
  </si>
  <si>
    <t>受益学生满意度</t>
  </si>
  <si>
    <t>受益学生家长满意度</t>
  </si>
  <si>
    <t xml:space="preserve">      普通高中学生助学金县级补助资金</t>
  </si>
  <si>
    <t>普通高中助学金，确保普通高中在校学生按标准足额享受助学金，通过资助使高中阶段学生顺利完成学业。</t>
  </si>
  <si>
    <t>高中阶段补助人数</t>
  </si>
  <si>
    <t>1543名在校高中学生享受助学金</t>
  </si>
  <si>
    <t>在校高中学生覆盖率</t>
  </si>
  <si>
    <t>确保高中在校学生100%享受助学金</t>
  </si>
  <si>
    <t>助学金发放及时性</t>
  </si>
  <si>
    <t>每学年按春季、秋季学期两次及时足额发放助学金</t>
  </si>
  <si>
    <t>通过资助减轻学生家庭经济负担，提高受助学生高中阶段巩固率达到95%及以上</t>
  </si>
  <si>
    <t>助学金补助年限</t>
  </si>
  <si>
    <t>在校3年，每学年分两次享受助学金</t>
  </si>
  <si>
    <t xml:space="preserve">      普通高中国家助学金补助资金</t>
  </si>
  <si>
    <t>首先须确保建档立卡学生按标准足额享受国家助学金，其余资金用于资助建档立卡学生之外的家庭经济困难学生，通过资助使高中阶段学生顺利完成学业。</t>
  </si>
  <si>
    <t>694</t>
  </si>
  <si>
    <t>确保符合符合国家助学金资助条件的694名学生100%享受国家助学金</t>
  </si>
  <si>
    <t>确保建档立卡532名学生100%享受高奖助学金</t>
  </si>
  <si>
    <t>补助资金发放及时向</t>
  </si>
  <si>
    <t>每学年按秋季学期、春季学期两次及时、足额100%发放补助</t>
  </si>
  <si>
    <t>通过资助减轻学生家庭经济负担，提高受助学生高中阶段完成学业率达到95%及以上</t>
  </si>
  <si>
    <t>国家助学金补助年限</t>
  </si>
  <si>
    <t>在校3年，每学年分两次享受高级助学金</t>
  </si>
  <si>
    <t>889</t>
  </si>
  <si>
    <t>免除889名在校学生学费、补助学校公用经费</t>
  </si>
  <si>
    <t>保证义务教育阶段巩固率达到95%以上</t>
  </si>
  <si>
    <t>　 公用经费补助年限</t>
  </si>
  <si>
    <t>　受益学生满意度</t>
  </si>
  <si>
    <t>　受益家长满意度</t>
  </si>
  <si>
    <t>591</t>
  </si>
  <si>
    <t>　 寄宿生公用经费补助年限</t>
  </si>
  <si>
    <t>　 受补助学生满意度</t>
  </si>
  <si>
    <t>　 受补助学生家长满意度</t>
  </si>
  <si>
    <t>1、义务教育阶段营养改善计划按规定得到落实；
2、促进义务教育阶段学校均衡发展;
3、保障义务教育阶段教育阶段学生生体健康，完成义务教育阶段学业。</t>
  </si>
  <si>
    <t>802</t>
  </si>
  <si>
    <t>补助人数802人全部享受营养改善计划补助</t>
  </si>
  <si>
    <t>建档立卡学生100%享受</t>
  </si>
  <si>
    <t>营养改善计划补助发放及时性</t>
  </si>
  <si>
    <t>每生按800元即4月/人/天完成营养改善计划补助</t>
  </si>
  <si>
    <t>有效减轻学生家庭经济负担率</t>
  </si>
  <si>
    <t>有效减轻学生家庭经济负担</t>
  </si>
  <si>
    <t>通过各种渠道对学生进行政策宣传，提高资助政策知晓率和满意度</t>
  </si>
  <si>
    <t>确保高中建档立卡学生按标准足额享建档立卡贫困户学生生活补助，通过解决建档立卡学生家庭经济困难，保证建档立卡家庭经济困难学生顺利完成高中阶段学业。</t>
  </si>
  <si>
    <t>确保建档立卡585名学生享受补助</t>
  </si>
  <si>
    <t>确保建档立卡585名学生100%享受补助</t>
  </si>
  <si>
    <t>补助资金每年分两次足额发放</t>
  </si>
  <si>
    <t>通过资助，解决学生家庭经济困难，使受助学生高中阶段巩固率达到95%及以上</t>
  </si>
  <si>
    <t>通过资助，解决学生家庭经济困难，使受助学生高中阶段完成学业率达到95%及以上</t>
  </si>
  <si>
    <t>建档立卡生活补助年限</t>
  </si>
  <si>
    <t>在校3年，每学年分两次享受建档立卡生活补助</t>
  </si>
  <si>
    <t>1、首先须确保建档立卡学生，以及非建档立卡的家庭经济困难残疾学生、农村低保家庭学生、农村特困救助供养学生等四类学生按标准足额获得资助；
2、其余资金用于资助寄宿制除建档立卡等四类学生之外的家庭经济困难学生；
3、通过补助，保证家庭经济困难学生顺利完成义务教育阶段学业。</t>
  </si>
  <si>
    <t>366</t>
  </si>
  <si>
    <t>确保家庭经济困难学生366名100%享受生活补助</t>
  </si>
  <si>
    <t>确保建档立卡家庭学生100%享受生活补助</t>
  </si>
  <si>
    <t>补助资金及时性</t>
  </si>
  <si>
    <t>补助对象义务教育阶段巩固率</t>
  </si>
  <si>
    <t>通过生活补助的资助，减轻学生家庭经济负担，提高义务教育阶段巩固率达到95%及以上</t>
  </si>
  <si>
    <t>补助对象义务教育阶段完成学业率</t>
  </si>
  <si>
    <t>通过生活补助的资助，减轻学生家庭经济负担，提高义务教育阶段完成学业率达到95%及以上</t>
  </si>
  <si>
    <t>义务教育阶段学生生活补助年限</t>
  </si>
  <si>
    <t>在校3年，每学年享受两次生活补助</t>
  </si>
  <si>
    <t>特殊学校公用经费开支范围包括：（一）个人小型辅助器械、低值康复设备的配备、维护与更新。（二）教师特教和康复专业培训，（三）特教会议、交流活动，（四）保障残疾儿童顺利入学。通过对残疾儿童的辅助投入，保证残疾儿童完成相应的学业。</t>
  </si>
  <si>
    <t>完成对6名随班就读学生的特殊教育公用经费补助</t>
  </si>
  <si>
    <t>保证6名残疾儿童入学随班就读</t>
  </si>
  <si>
    <t>　 补助资金及时性</t>
  </si>
  <si>
    <t>按年度完成特殊教育经费的补助</t>
  </si>
  <si>
    <t>通过各种渠道向特殊教育学生宣传补助政策，保证残疾儿童义务教育巩固率</t>
  </si>
  <si>
    <t>　 义务教育补助年限</t>
  </si>
  <si>
    <t>完成3年的特殊教育经费补助</t>
  </si>
  <si>
    <t>学生家长满意度</t>
  </si>
  <si>
    <t xml:space="preserve">      普通高中民族生生活补助县级补助资金</t>
  </si>
  <si>
    <t>民族学生生活补助用于民族学生在校生活补助，减轻民族学生家庭经济负担，保证民族学生顺利完成高中学业。</t>
  </si>
  <si>
    <t>确保符合享受民族生生活补助的180名学生100%享受</t>
  </si>
  <si>
    <t>确保100名民族生为建档立卡学生</t>
  </si>
  <si>
    <t>补助资金每年在月、月足额发放</t>
  </si>
  <si>
    <t>通过资助，解决学生家庭经济困难，使受助学生高中阶段完成学业达到95%及以上</t>
  </si>
  <si>
    <t>民族生生活补助年限</t>
  </si>
  <si>
    <t>在校3年，每学年分两次享受民族生生活补助</t>
  </si>
  <si>
    <t>通过各种渠道对学生进行正常宣传，提高资助政策知晓率，知晓率达到95%及以上</t>
  </si>
  <si>
    <t>通过各种渠道对学生家长进行正常宣传，提高资助政策知晓率，知晓率达到95%及以上</t>
  </si>
  <si>
    <t xml:space="preserve">  武定县思源实验学校</t>
  </si>
  <si>
    <t xml:space="preserve">    武定县思源实验学校</t>
  </si>
  <si>
    <t>　 初中阶段学生人数</t>
  </si>
  <si>
    <t>580</t>
  </si>
  <si>
    <t>　 补助资金当年实施率</t>
  </si>
  <si>
    <t>资金及时到位并实施</t>
  </si>
  <si>
    <t>　 初中公用经费人均补助标准</t>
  </si>
  <si>
    <t xml:space="preserve">      城乡义务教育学校学生营养膳食初中教育补助资金</t>
  </si>
  <si>
    <t>562</t>
  </si>
  <si>
    <t>农村义务教育阶段学生96.89%享受</t>
  </si>
  <si>
    <t>农村义务教育阶段建档立卡学生100%享受</t>
  </si>
  <si>
    <t>通过实施营养改善计划 ，巩固率达98% 以上</t>
  </si>
  <si>
    <t>通过各种渠道对学生家长进行政策宣传，提高资助政策知晓率 和满意度</t>
  </si>
  <si>
    <t xml:space="preserve">      城乡义务教育公用经费初中教育补助资金</t>
  </si>
  <si>
    <t>　 初中阶段人数</t>
  </si>
  <si>
    <t>576</t>
  </si>
  <si>
    <t xml:space="preserve">      城乡义务教育公用经费小学教育补助资金</t>
  </si>
  <si>
    <t>1848</t>
  </si>
  <si>
    <t xml:space="preserve">      城乡义务教育学校学生营养膳食小学教育补助资金</t>
  </si>
  <si>
    <t>1807</t>
  </si>
  <si>
    <t>农村义务教育阶段学生97.36%享受</t>
  </si>
  <si>
    <t>农村义务教育阶段建档立卡初中学生100%享受</t>
  </si>
  <si>
    <t>通过实施营养改善计划，提高义务教育阶段巩固率</t>
  </si>
  <si>
    <t>　特殊教育人数</t>
  </si>
  <si>
    <t>12</t>
  </si>
  <si>
    <t>免除12名学生学费、补助学校公用经费</t>
  </si>
  <si>
    <t xml:space="preserve">      城乡义务教育8小少数民族学生生活补助资金</t>
  </si>
  <si>
    <t>补助资金当年实施率</t>
  </si>
  <si>
    <t>小学8小少数民族</t>
  </si>
  <si>
    <t xml:space="preserve">      城乡义务教育阶段家庭经济困难小学学生生活补助资金</t>
  </si>
  <si>
    <t>385</t>
  </si>
  <si>
    <t>通过各种渠道对社会和学生进行政策宣传，提高义务教育巩固率</t>
  </si>
  <si>
    <t xml:space="preserve">      城乡义务教育阶段家庭经济困难初中学生生活补助资金</t>
  </si>
  <si>
    <t>291</t>
  </si>
  <si>
    <t xml:space="preserve">  武定县图书馆</t>
  </si>
  <si>
    <t xml:space="preserve">    武定县图书馆</t>
  </si>
  <si>
    <t xml:space="preserve">      中央美术馆图书馆文化馆（站）免费开放经费</t>
  </si>
  <si>
    <t>武定县共有1个公共图书馆、1个文化馆和11个文化站全部实现无障碍、零门槛进入，公共空间设施场地全部免费开放，所提供的基本服务项目全部免费。2022年计划服务人次60万以上，全年免费开放时间不低于260天，通过图片、视频、专题活动、培训和讲座等多种展览形式，为观众提供优质、高效的公共文化岗位体验。</t>
  </si>
  <si>
    <t>免费开放人次</t>
  </si>
  <si>
    <t>反映年度内免费开放服务人次。</t>
  </si>
  <si>
    <t>全年免费开放天数</t>
  </si>
  <si>
    <t>260</t>
  </si>
  <si>
    <t>反映全年免费开放服务天数。</t>
  </si>
  <si>
    <t>按时足额发放配套资金</t>
  </si>
  <si>
    <t>5月30日前</t>
  </si>
  <si>
    <t>反映配套资金是否按时足额发放情况。</t>
  </si>
  <si>
    <t>反映公共文化设施覆盖人群比率。</t>
  </si>
  <si>
    <t>免费开放观众满意度</t>
  </si>
  <si>
    <t>反映服务质量达到观众满意度情况。</t>
  </si>
  <si>
    <t xml:space="preserve">      公共图书馆免费开放县级配套经费</t>
  </si>
  <si>
    <t>继续巩固一级图书馆验收标准，实现无障碍、零门槛进入，公共空间设施场地全部免费开放，所提供的基本服务项目全部免费。2022年计划服务人次2万以上，全年免费开放时间不低于200天，通过图片、视频、专题活动、培训和讲座等多种展览形式，为观众提供优质、高效的公共文化岗位体验。</t>
  </si>
  <si>
    <t>公共图书馆人均占有藏书量</t>
  </si>
  <si>
    <t>0.4</t>
  </si>
  <si>
    <t>人均大于等于0.6册为优秀；人均0.4册为达标；人均不到0.4册为未达标</t>
  </si>
  <si>
    <t>人均年增新书册次</t>
  </si>
  <si>
    <t>0.02</t>
  </si>
  <si>
    <t>图书馆可用数字资源</t>
  </si>
  <si>
    <t>100%达标为优秀；70%以上为达标；不到70%为未达标</t>
  </si>
  <si>
    <t>市、县两级图书馆平均每册藏书年流通次数</t>
  </si>
  <si>
    <t>大于等于0.6次为优秀；0.5次为达标；不到0.5次为未达标</t>
  </si>
  <si>
    <t>人均到馆次数</t>
  </si>
  <si>
    <t>0.2</t>
  </si>
  <si>
    <t>大于等于0.3次为优秀；0.2次为达标；不到0.2次为未达标</t>
  </si>
  <si>
    <t>大于等于95%为优秀；90%为达标；不到90%为未达标</t>
  </si>
  <si>
    <t xml:space="preserve">      中央补助地方公共文化服务体系建设专项资金</t>
  </si>
  <si>
    <t>引导和支持地方提供基本公共文化服务项目，改善基层公共文化体育设施条件，加强基层公共文化服务人才队伍建设等，支持加快构建现代公共文化服务体系，促进基本公共文化服务标准化、均等化，结合实际，支持好农村做好文化惠民工程，保障人民群众看电视、听广播、看电影、看戏、读书看报等基本权益。</t>
  </si>
  <si>
    <t>国家公共文化服务体系示范区（项目）创建个数</t>
  </si>
  <si>
    <t>示范区（项目）创建个数。</t>
  </si>
  <si>
    <t>公共数字文化资源建设完成率</t>
  </si>
  <si>
    <t>公共数字文化资源建设完成率达95%及以上。</t>
  </si>
  <si>
    <t>基本公共文化服务水平是否稳步提升。</t>
  </si>
  <si>
    <t>用户满意度</t>
  </si>
  <si>
    <t>免费开放服务对象满意度达90%及以上。</t>
  </si>
  <si>
    <t xml:space="preserve">      省级美术馆图书馆文化馆（站）免费开放经费</t>
  </si>
  <si>
    <t>两馆一站全部实现无障碍、零门槛进入，公共空间设施场地全部免费开放，所提供的基本服务项目全部免费。2022年计划服务人次2万以上，全年免费开放时间不低于200天，通过图片、视频、专题活动、培训和讲座等多种展览形式，为观众提供优质、高效的公共文化岗位体验。</t>
  </si>
  <si>
    <t>6月19日前</t>
  </si>
  <si>
    <t>反映配套资金是否按时足额发放。</t>
  </si>
  <si>
    <t>反映服务质量达到群众满意度情况。</t>
  </si>
  <si>
    <t xml:space="preserve">  武定县文化馆</t>
  </si>
  <si>
    <t xml:space="preserve">    武定县文化馆</t>
  </si>
  <si>
    <t xml:space="preserve">      文化馆免费开放专项经费</t>
  </si>
  <si>
    <t>全部实现无障碍、零门槛进入，公共空间设施场地全部免费开放，所提供的基本服务项目全部免费，每年计划服务人次60万以上，全年免费开放时间不低于260天，通过图片、视频、专题活动、培训和讲座等多种展览形式，为群众提供优质、高效的公共文化服务体验。</t>
  </si>
  <si>
    <t xml:space="preserve">      文化馆州级补助送戏下乡经费</t>
  </si>
  <si>
    <t>对演艺公司组织8场送戏下乡演出活动给予补助。</t>
  </si>
  <si>
    <t>送戏下乡</t>
  </si>
  <si>
    <t>开展活动可持续影响</t>
  </si>
  <si>
    <t>满意度</t>
  </si>
  <si>
    <t xml:space="preserve">      文化馆州级非遗传承人补助资金</t>
  </si>
  <si>
    <t>对23名州级传承人进行的传承活动进行补助，根据州级资金下达文件，及时下达补助资金。</t>
  </si>
  <si>
    <t>补助传承人</t>
  </si>
  <si>
    <t>按时发放传承人补助</t>
  </si>
  <si>
    <t>按时</t>
  </si>
  <si>
    <t>传承活动可持续发展</t>
  </si>
  <si>
    <t>传承人满意度</t>
  </si>
  <si>
    <t xml:space="preserve">      文化馆国家级非遗传承人补助资金</t>
  </si>
  <si>
    <t>完成对国家级非遗代表性项目年度重点项目、国家级非遗代表性传承人补助等项目实施，推动非遗传承保护工作。</t>
  </si>
  <si>
    <t>国家级非遗代表性项目年度重点项目保护个数</t>
  </si>
  <si>
    <t>国家级代表性传承人补助人数</t>
  </si>
  <si>
    <t>国家级非遗代表性项目年度重点项目保护任务完成率</t>
  </si>
  <si>
    <t>国家级代表性传承人补助发放率</t>
  </si>
  <si>
    <t>非遗传承人群增长率</t>
  </si>
  <si>
    <t>受培训非遗传承人群相关产品销售额增长率</t>
  </si>
  <si>
    <t>非遗保护与传承受益公众增长率</t>
  </si>
  <si>
    <t>社会参与非遗保护与传承渠道</t>
  </si>
  <si>
    <t>比上一年度增加</t>
  </si>
  <si>
    <t>非遗传承人群满意率</t>
  </si>
  <si>
    <t>非遗保护与传承活动受益公众满意率</t>
  </si>
  <si>
    <t xml:space="preserve">      文化馆中央补助送戏下乡经费</t>
  </si>
  <si>
    <t>引导和支持地方提供基本公共文化服务项目，改善基层公共文化体育设施条件，加强基层公共文化服务人才队伍建设等，支持加快构建现代公共文化服务体系，促进基本公共文化服务标准化、均等化，保障广大群众读书看报、观看电视、观赏电影、进行文化鉴赏，开展文化体育活动等基本文化权益。</t>
  </si>
  <si>
    <t>贫困地区乡镇配送以戏曲为主的演出场次</t>
  </si>
  <si>
    <t>贫困地区戏曲进乡村演出任务完成率</t>
  </si>
  <si>
    <t xml:space="preserve">      文化馆公共文化云建设专项经费</t>
  </si>
  <si>
    <t>完成数字文化云建设，提高公共文化服务水平。</t>
  </si>
  <si>
    <t>贫困地区村文化活动室配置基本文化服务设备</t>
  </si>
  <si>
    <t>86</t>
  </si>
  <si>
    <t>数字文化云建设</t>
  </si>
  <si>
    <t>公共数字文化服务参与率</t>
  </si>
  <si>
    <t>逐年提升</t>
  </si>
  <si>
    <t xml:space="preserve">      文化馆总分馆制补助资金</t>
  </si>
  <si>
    <t>支持加快构建现代化公共文化服务体系，促进基本公共文化服务标准化、均等化。</t>
  </si>
  <si>
    <t>公共文化云建设</t>
  </si>
  <si>
    <t>文化站达标率</t>
  </si>
  <si>
    <t>80%</t>
  </si>
  <si>
    <t>用户满意</t>
  </si>
  <si>
    <t xml:space="preserve">      文化馆省级非遗传承人补助经费</t>
  </si>
  <si>
    <t>对5名省级传承人进行的传承活动进行补助，根据省级资金下达文件，及时下达补助资金。</t>
  </si>
  <si>
    <t>9月30日前</t>
  </si>
  <si>
    <t>8000</t>
  </si>
  <si>
    <t>传承活动可持续影响</t>
  </si>
  <si>
    <t>农业农村股</t>
  </si>
  <si>
    <t xml:space="preserve">  武定县农业农村局</t>
  </si>
  <si>
    <t xml:space="preserve">    武定县农业农村局</t>
  </si>
  <si>
    <t xml:space="preserve">      农业保险补贴专项资金</t>
  </si>
  <si>
    <t>在全县范围内，对种植业、养殖业按照种植数量，养殖数量及存栏数进行投保。</t>
  </si>
  <si>
    <t>　 县级财政保费补贴比例</t>
  </si>
  <si>
    <t>17.5</t>
  </si>
  <si>
    <t>各级资金配套投入情况</t>
  </si>
  <si>
    <t>　 三大粮食作物投保面积覆盖率</t>
  </si>
  <si>
    <t>农户投保情况</t>
  </si>
  <si>
    <t>育肥猪保险覆盖率</t>
  </si>
  <si>
    <t>养殖户投保情况</t>
  </si>
  <si>
    <t>　 绝对免赔额</t>
  </si>
  <si>
    <t>保险保障情况</t>
  </si>
  <si>
    <t>　 风险保降水平</t>
  </si>
  <si>
    <t>高于去年</t>
  </si>
  <si>
    <t>资金使用重大违规违纪问题</t>
  </si>
  <si>
    <t>件</t>
  </si>
  <si>
    <t>资金使用安全</t>
  </si>
  <si>
    <t>投保对象满意度</t>
  </si>
  <si>
    <t>投保群众满意度</t>
  </si>
  <si>
    <t xml:space="preserve">      耕地地力保护补助资金</t>
  </si>
  <si>
    <t>在保持政策的稳定性和连续性基础上，兼顾“生产与生态、公平与效率、指向性与操作性”的原则，充分发挥农业支持保护补贴政策效应，调动和保护农民务农种粮的积极性，主动保护耕地地力，加强农业生态资源保护意识，实现“藏粮于地”。</t>
  </si>
  <si>
    <t>粮食作物播种面积</t>
  </si>
  <si>
    <t>401875</t>
  </si>
  <si>
    <t>种植面积</t>
  </si>
  <si>
    <t>资金兑付及时性</t>
  </si>
  <si>
    <t>实施方案</t>
  </si>
  <si>
    <t>化肥使用量较上年增长率控制在1%以内</t>
  </si>
  <si>
    <t>农业支持保护补贴政策公开率</t>
  </si>
  <si>
    <t xml:space="preserve">      农业保险补贴补助资金</t>
  </si>
  <si>
    <t>根据农业保险补贴方案设定</t>
  </si>
  <si>
    <t>农业保险补贴方案</t>
  </si>
  <si>
    <t xml:space="preserve">      农业生产发展项目补助资金</t>
  </si>
  <si>
    <t>按照相关规定和实施方案，农业生产发展。</t>
  </si>
  <si>
    <t>绿色高质高效示范</t>
  </si>
  <si>
    <t>0.18</t>
  </si>
  <si>
    <t>按照项目实施方案</t>
  </si>
  <si>
    <t>化肥农药减量示范</t>
  </si>
  <si>
    <t>0.12</t>
  </si>
  <si>
    <t>支持省农科院药材资源圃</t>
  </si>
  <si>
    <t>扶持县级以上农民合作社示范个数</t>
  </si>
  <si>
    <t>脱贫户产业培训覆盖率</t>
  </si>
  <si>
    <t>按照项目实施方案空</t>
  </si>
  <si>
    <t>农产品加工产值增长率</t>
  </si>
  <si>
    <t>绿色高质高效创建项目区产量提高率</t>
  </si>
  <si>
    <t>病虫危害粮食损失率</t>
  </si>
  <si>
    <t>绿色高质高效创建项目区节本增效</t>
  </si>
  <si>
    <t>化肥农药使用增长量</t>
  </si>
  <si>
    <t>项目受益对象满意度</t>
  </si>
  <si>
    <t xml:space="preserve">      高标准农田建设项目补助资金</t>
  </si>
  <si>
    <t>我县2022年计划投资9200万元实施高标准农田5.8万亩，其中高标准农田4.22万亩，高效节水灌溉1..09万亩。在猫街镇、环州乡、狮山镇、田心乡、东坡乡、白路镇、万德镇、发窝乡8个乡镇实施。 
本次项目建设共涉及灌排渠道46条，共计20.228km；田间道路新建83条，共计42.794km；道路硬化14条，共计7.503km；新建取水闸1个，泵站2个，水池4个，50m3水池11个，100m3水池7个，500m3水池1个，挡土墙22m，挡墙1000m;河堤加固0.123m，新建河堤0.9km，桥4座。ISG125-160水泵（含22kw电机）2台，上水管（DN200镀锌钢管）370m安装70KVA变压器一台，新建10KV输电线路0.5km。国家级土地质量监测点5个。</t>
  </si>
  <si>
    <t>新增高标准农田建设面积（万亩）</t>
  </si>
  <si>
    <t>58000</t>
  </si>
  <si>
    <t>高标准农田建设项目实施方案</t>
  </si>
  <si>
    <t>其中：新增高效节水灌溉面积（万亩）</t>
  </si>
  <si>
    <t>10900</t>
  </si>
  <si>
    <t>项目验收合格率≥空</t>
  </si>
  <si>
    <t>任务完成及时性</t>
  </si>
  <si>
    <t>1-2</t>
  </si>
  <si>
    <t>财政资金亩均补助标准</t>
  </si>
  <si>
    <t>1200</t>
  </si>
  <si>
    <t>粮食综合生产能力</t>
  </si>
  <si>
    <t>明显提升</t>
  </si>
  <si>
    <t>耕地质量</t>
  </si>
  <si>
    <t>逐步提升</t>
  </si>
  <si>
    <t>受益群众满意度（%）</t>
  </si>
  <si>
    <t xml:space="preserve">      生产发展农机购置补贴专项补助资金</t>
  </si>
  <si>
    <t>完成2022年度中央农机购置补贴兑付</t>
  </si>
  <si>
    <t>完成补贴资金额度</t>
  </si>
  <si>
    <t>中央农机购置补贴</t>
  </si>
  <si>
    <t>农作物耕种收机械化率</t>
  </si>
  <si>
    <t>52</t>
  </si>
  <si>
    <t>农机购置补贴年度资金兑付率</t>
  </si>
  <si>
    <t>农技推广服务对象满意度</t>
  </si>
  <si>
    <t xml:space="preserve">      动物强制免疫疫苗购置补助资金</t>
  </si>
  <si>
    <t>通过强化重大动物疫病防控经费投入，一方面采购防疫所需的高致病性猪蓝耳病、猪瘟、鸡新城疫等疫苗并及时供给全县11个乡镇开展动物免疫接种，通过免疫确保畜禽群体密度常年保持在90%以上，使畜禽死亡率控制在猪、羊 3%、大牲畜 1.5%、禽 6%以内。另一面积极做好防疫物资储备、落实强制免疫和扑杀补助，确保综合防控措施落到实处，及时消除疫情隐患，确保全县不发生区域性重大动物疫情，保障全县养殖安全。</t>
  </si>
  <si>
    <t>畜禽死亡率</t>
  </si>
  <si>
    <t>控制畜禽防疫效果</t>
  </si>
  <si>
    <t>强制免疫病种应免疫畜禽的免疫密度</t>
  </si>
  <si>
    <t>防疫密度</t>
  </si>
  <si>
    <t>疫病监测</t>
  </si>
  <si>
    <t>疫病监测情况</t>
  </si>
  <si>
    <t>免疫合格率</t>
  </si>
  <si>
    <t>动物强制免疫及防控</t>
  </si>
  <si>
    <t>当年完成</t>
  </si>
  <si>
    <t>持续畜牧业增长</t>
  </si>
  <si>
    <t>畜牧业增长</t>
  </si>
  <si>
    <t>大规模随意抛弃病死动物事件</t>
  </si>
  <si>
    <t>病死畜禽无害化处理</t>
  </si>
  <si>
    <t>广大畜禽养殖户对项目满意度</t>
  </si>
  <si>
    <t>动物强制免疫及防控效果</t>
  </si>
  <si>
    <t xml:space="preserve">      中央生猪调出大县奖励补助资金</t>
  </si>
  <si>
    <t>通过项目建设，3户项目户年新增肉猪出栏1000头，对县内提供优质仔猪1500头，并充分发挥在生猪标准化养殖和粪污环保利用的示范带动作用。</t>
  </si>
  <si>
    <t>扶持规模生猪养殖场（户）</t>
  </si>
  <si>
    <t xml:space="preserve">      农产品质量安全监管专项资金</t>
  </si>
  <si>
    <t>保证县级农产品检测机构检测工作正常运行；完善农产品质量安全监管的组织协调、信息报送、联合执法、督查督办、考核考评等工作机制，积极推进日常监管制度化，认真开展农产品质量安全专项检查和专项整治行动。 完成州级下达的2022年武定县农产品农残快速检测3400批次、定量检测400批次，综合合格率达97.5%以上；新增“三品一标”（无公害农产品、绿色食品、有机农产品、农产品地理标志）认证8个以上。</t>
  </si>
  <si>
    <t>农残快速检测</t>
  </si>
  <si>
    <t>3400</t>
  </si>
  <si>
    <t>农产品农药残存量检测，根据工作任务设定。</t>
  </si>
  <si>
    <t>例行监测（定量）</t>
  </si>
  <si>
    <t>检测合格率</t>
  </si>
  <si>
    <t>97.5</t>
  </si>
  <si>
    <t>根据工作任务要求设定</t>
  </si>
  <si>
    <t>农药使用量下降</t>
  </si>
  <si>
    <t>农产品质量安全检测服务对象满意度</t>
  </si>
  <si>
    <t>根据武定县2022年农产品质量安全监管项目
实 施 方 案设定</t>
  </si>
  <si>
    <t xml:space="preserve">      动物检疫及畜产品安全监测项目补助资金</t>
  </si>
  <si>
    <t>依照《中华人民共和国动物防疫法》等法律法规要求，实施动物卫生监督执法、动物检疫监管、兽药饲料监管、生鲜乳经营监管、动物疫病可追溯体系建设等动物卫生监督管理工作。发现、制止、纠正、处理违法行为。全年规模养殖场（小区)产地检疫率100%，生猪定点屠宰检疫率100%，生猪定点屠宰场和规模养殖场病死猪无害化处理率100%，家禽、生猪、牛、羊发病率分别控制在6％、5％、4％、3％以下。不发生区域性重大动物疫情，不发生大规模随意抛弃病死猪事件或造成环境污染情况，培训业务人员数300人，养殖场户满意度≥90%。</t>
  </si>
  <si>
    <t>生猪定点屠宰检疫率</t>
  </si>
  <si>
    <t>反应生猪定点屠宰工作</t>
  </si>
  <si>
    <t>规模养殖场病死猪无害化处理率</t>
  </si>
  <si>
    <t>病死畜无害化处理</t>
  </si>
  <si>
    <t>动物无害化处理</t>
  </si>
  <si>
    <t>125</t>
  </si>
  <si>
    <t>根据工作计划，每头病死猪补助800元，计划无害化处理125头。</t>
  </si>
  <si>
    <t>强制免疫密度</t>
  </si>
  <si>
    <t>动物强制免疫密度</t>
  </si>
  <si>
    <t>持续畜牧业增长率</t>
  </si>
  <si>
    <t>病死畜禽造成环境污染情况</t>
  </si>
  <si>
    <t xml:space="preserve">      动物强制免疫项目补助资金</t>
  </si>
  <si>
    <t>全县境内的猪、鸡、牛、羊实行每年实行两次集中强制免疫。免疫密度达90%以上，免疫抗体平均达70%以上，有效控制疫病损失，畜禽死亡率控制在猪、羊3%以内，大牲畜控制在1.5%，禽控制在7%以内。</t>
  </si>
  <si>
    <t>动物强制免疫数</t>
  </si>
  <si>
    <t>2100000</t>
  </si>
  <si>
    <t>带动农村就业</t>
  </si>
  <si>
    <t>3000</t>
  </si>
  <si>
    <t xml:space="preserve">  武定县水务局</t>
  </si>
  <si>
    <t xml:space="preserve">    武定县水务局</t>
  </si>
  <si>
    <t xml:space="preserve">      勐果河高桥集镇～勒咩小村段河道治理工程专项资金</t>
  </si>
  <si>
    <t>河道治理长度4.9km</t>
  </si>
  <si>
    <t>安全事故发生率</t>
  </si>
  <si>
    <t>反映工程实施期间的安全目标。</t>
  </si>
  <si>
    <t>综合使用率</t>
  </si>
  <si>
    <t>反映设施建成后的利用、使用的情况。
综合使用率=（投入使用的基础建设工程建设内容/完成建设内容）*100%</t>
  </si>
  <si>
    <t>设计功能实现率</t>
  </si>
  <si>
    <t>反映建设项目设施设计功能的实现情况。
设计功能实现率=（实际实现设计功能数/计划实现设计功能数）*100%</t>
  </si>
  <si>
    <t xml:space="preserve">      老悟水库工程专项资金</t>
  </si>
  <si>
    <t>新建小（1）型水库，主要建设内容为大坝、溢洪道，输水隧洞及引水渠（管）道，总库容180万m3。</t>
  </si>
  <si>
    <t xml:space="preserve">      木高古水库工程专项资金</t>
  </si>
  <si>
    <t>新建小（1）型水库，主要建设内容为大坝、溢洪道，输水隧洞及引水渠（管）道，总库容139万m3。</t>
  </si>
  <si>
    <t xml:space="preserve">      田心中型灌区续建配套与现代化改造工程专项资金</t>
  </si>
  <si>
    <t>新建渠道24.8km，建筑物46处，灌溉取水量530.5万m3,设计灌溉面积21800亩。</t>
  </si>
  <si>
    <t xml:space="preserve">      乌东德水电站武定县己衣镇金沙江干热河谷水资源综合利用工程专项资金</t>
  </si>
  <si>
    <t>设计流量1.4m3/s，光伏泵站装机容量2.6万kw，年提水量842.4万m3，设计灌溉面积2.34万亩。</t>
  </si>
  <si>
    <t xml:space="preserve">      勐果河所所卡段河道治理工程专项资金</t>
  </si>
  <si>
    <t>河道治理长度5.8km</t>
  </si>
  <si>
    <t xml:space="preserve">      水库管理与保护范围划定费专项资金</t>
  </si>
  <si>
    <t>142件水库管理与保护范围划定费（中型每件1.2万元，小一型每件0.6万元，小二型每件0.3万元）</t>
  </si>
  <si>
    <t xml:space="preserve">      万德自乌山洪沟治理工程专项资金</t>
  </si>
  <si>
    <t>自乌山洪沟治理总长1.4km，修建堤防，疏浚河道。治理标准达到10年一遇。</t>
  </si>
  <si>
    <t xml:space="preserve">      乌东德水电站武定县万德镇金沙江干热河谷水资源综合利用工程专项资金</t>
  </si>
  <si>
    <t>设计流量1.06m3/s，光伏泵站装机容量1.4万kw，年提水量518.4万m3，设计灌溉面积1.44万亩。</t>
  </si>
  <si>
    <t xml:space="preserve">      咪书拉水库工程专项资金</t>
  </si>
  <si>
    <t>新建中型水库，主要建设内容为大坝、溢洪道，输水隧洞及引水渠（管）道，总库容1400.5万m3。</t>
  </si>
  <si>
    <t>1220</t>
  </si>
  <si>
    <t>超概算（预算）项目比例</t>
  </si>
  <si>
    <t>反映超概算（预算）项目占比情况。</t>
  </si>
  <si>
    <t xml:space="preserve">      全国自然灾害综合风险普查专项资金</t>
  </si>
  <si>
    <t>防范自然灾害的发生、减少防汛的发生。</t>
  </si>
  <si>
    <t xml:space="preserve">      东坡乡沙拦河唐南卧村至法它村段山洪沟治理工程专项资金</t>
  </si>
  <si>
    <t>沙拦河唐南卧村至法它村山洪沟治理总长2.0km，修建堤防，疏浚河道。治理标准达到10年一遇。</t>
  </si>
  <si>
    <t xml:space="preserve">      水库安全鉴定专项资金</t>
  </si>
  <si>
    <t>到期需做安全鉴定水库数量：中型1件（每件30万元),小一型22件（每件5万元），小二型90件（每件3万元）。</t>
  </si>
  <si>
    <t xml:space="preserve">      水城河清洁型小流域治理项目专项资金</t>
  </si>
  <si>
    <t>水城河清洁小流域1条</t>
  </si>
  <si>
    <t xml:space="preserve">      勐果河下矣马拉高桥集镇段河道治理工程专项资金</t>
  </si>
  <si>
    <t>勐果河下矣马拉-高桥集镇段河道治理工程，治理长度7.19km。</t>
  </si>
  <si>
    <t xml:space="preserve">      盘龙河木果甸段治理工程（菜园河下段）专项资金</t>
  </si>
  <si>
    <t>河道治理长度5.5km</t>
  </si>
  <si>
    <t xml:space="preserve">      环州河东坡段山洪沟治理工程专项资金</t>
  </si>
  <si>
    <t>环州河东坡段山洪沟治理总长2.4km，修建堤防，疏浚河道。治理标准达到10年一遇。</t>
  </si>
  <si>
    <t xml:space="preserve">      勐果河阿朵卡段河道治理工程专项资金</t>
  </si>
  <si>
    <t>河道治理长度3.3km</t>
  </si>
  <si>
    <t>主体工程完成率</t>
  </si>
  <si>
    <t>反映主体工程完成情况。
主体工程完成率=（按计划完成主体工程的工程量/计划完成主体工程量）*100%。</t>
  </si>
  <si>
    <t>配套设施完成率</t>
  </si>
  <si>
    <t>反映配套设施完成情况。
配套设施完成率=（按计划完成配套设施的工程量/计划完成配套设施工程量）*100%。</t>
  </si>
  <si>
    <t xml:space="preserve">      志黑水库专项经费</t>
  </si>
  <si>
    <t>中型规模，主要建设内容为大坝、溢洪道，输水隧洞及灌溉渠（管）道。水库总库容1101.7万m3，兴利库容764.4 万m3，死库容167.55万m3。配套干渠16km，其它渠系13.897km，工程占地212.2亩。</t>
  </si>
  <si>
    <t>工期控制率</t>
  </si>
  <si>
    <t>反映工期控制情况。
工期控制率=实际工期/计划工期×100%。</t>
  </si>
  <si>
    <t>35409</t>
  </si>
  <si>
    <t xml:space="preserve">      菜园河“木果甸”断面水质提升专项经费</t>
  </si>
  <si>
    <t>完成”木果甸“断面水质提升、办公耗材费、车辆保障费等工作经费的开支。</t>
  </si>
  <si>
    <t>河长31.8公里，总流域面积300平方公里。</t>
  </si>
  <si>
    <t>菜园河水质有效改善，达到水功能区指标要求。</t>
  </si>
  <si>
    <t>菜园河达到河畅、水清、岸绿、景美的目标。</t>
  </si>
  <si>
    <t xml:space="preserve">  武定县乡村振兴局</t>
  </si>
  <si>
    <t xml:space="preserve">    武定县乡村振兴局</t>
  </si>
  <si>
    <t xml:space="preserve">      脱贫攻坚衔接乡村振兴专项资金</t>
  </si>
  <si>
    <t>目标1：进一步坚强完善基础设施建设，推进农村居住环境卫生整治，提升人居环境。
目标2：继续开展农村劳动力转移培训，扩宽就业渠道，增加农村家庭经济收入。
目标3：抓好金融扶贫，管好用好小额信贷扶贫资金，不断提高小额信贷扶贫效果。
目标4：加强社会扶贫工作，抓好沪滇帮扶项目。
目标5：持续巩固脱贫成果，确保与乡村振兴战略有效衔接。持续推进产业扶贫，确保脱贫群众稳定增收。加大投资7200万元的111座村级光伏扶贫项目建管用齐头并进，增加村集体经济收入。</t>
  </si>
  <si>
    <t>完成争取上级各项项目资金</t>
  </si>
  <si>
    <t>38150</t>
  </si>
  <si>
    <t>各项业务培训</t>
  </si>
  <si>
    <t>16</t>
  </si>
  <si>
    <t>深入到乡镇开展项目前期指导工作</t>
  </si>
  <si>
    <t>21</t>
  </si>
  <si>
    <t>资金安全合规使用率</t>
  </si>
  <si>
    <t>经费实行专款专用的比例</t>
  </si>
  <si>
    <t>工作经费使用年限</t>
  </si>
  <si>
    <t>各项工作目标完成率</t>
  </si>
  <si>
    <t>各项乡村振兴政策宣传及吸引社会广泛参与率</t>
  </si>
  <si>
    <t>群众满意度情况</t>
  </si>
  <si>
    <t xml:space="preserve">      脱贫人口小额贷款贴息项目专项资金</t>
  </si>
  <si>
    <t>2022年计划累计投入财政专项扶贫贴息资金1600万元，年计划发放扶贫到户贴息贷款32494万元，按年国家的基准利率的标准给予贴息（贴息期为3年），项目覆盖11个乡镇、脱贫村委会建档立卡户。通过项目的实施，将稳定提高脱贫户收入，增强经济发展后劲，形成一定的产业规模，推动农业产业化建设，为巩固脱贫攻坚接续乡村振兴奠定坚实基础促进农村经济发展，增加农民收入，推动乡村振兴战略。项目实施后，户均增收1.85万元，人均纯收入净增5000元。</t>
  </si>
  <si>
    <t>扶贫小额信贷发放金额</t>
  </si>
  <si>
    <t>32500</t>
  </si>
  <si>
    <t>反映分配放贷总指标金额数和实际发放贷款总金额数的情况。</t>
  </si>
  <si>
    <t>建档立卡贫困户贷款申请满足率</t>
  </si>
  <si>
    <t>反映申请贷款农户数和实际发放贷款农户数的情况。</t>
  </si>
  <si>
    <t>反映申请贷款脱贫户和实际获得贷款的脱贫户数的情况。</t>
  </si>
  <si>
    <t>扶贫小额贷款还款率</t>
  </si>
  <si>
    <t>反映收回年度到期扶贫小额贷款总数和年度实际发放扶贫小额贷款数的情况</t>
  </si>
  <si>
    <t>小额信贷贴息利率</t>
  </si>
  <si>
    <t>4.75</t>
  </si>
  <si>
    <t>反映年度实际发放扶贫小额贷款财政专项扶贫贴息资金情况。</t>
  </si>
  <si>
    <t>贷款风险补偿率</t>
  </si>
  <si>
    <t>反映由于自然灾害等种种原因通过核实确实无法偿还到期的扶贫小额贷款金额情况。</t>
  </si>
  <si>
    <t>扶贫小额贷款及时发放率</t>
  </si>
  <si>
    <t>反映当年银行部门实际完成发放扶贫小额贴息贷款情况。</t>
  </si>
  <si>
    <t>受益脱贫户数（≥6905户）</t>
  </si>
  <si>
    <t>6905</t>
  </si>
  <si>
    <t>根据国家指导性下达信贷计划数，计划发放农户贷款指标数和 实际发放贷款农户数对比数据计算。</t>
  </si>
  <si>
    <t>扶贫贷款贴息资金项目覆盖乡镇数</t>
  </si>
  <si>
    <t>11</t>
  </si>
  <si>
    <t>反映扶贫到户贴息贷款发放的乡镇数情况。</t>
  </si>
  <si>
    <t>受益建档立卡贫困户满意度（≥95%）</t>
  </si>
  <si>
    <t>根据调查实获得脱贫户贷款农户数情况 通过设定调查问卷，考核获得贷款人对扶贫到户贴息贷款的认可满意度。</t>
  </si>
  <si>
    <t xml:space="preserve">      农村劳动力转移培训项目补助资金</t>
  </si>
  <si>
    <t>2022年计划投入财政专项扶贫资金100万元，年计划培训1000人，其中技能培训1000人。合格率95％以上，就业率60％以上，脱贫户达70％以上。。加强全县脱贫户劳动力职业技能培训工作，提升脱贫户劳动力职业技能水平和就业创业能力，加强农村富余劳动力的转移。以劳动力转移培训实用技术以掌握劳动技能为根本，以提高就业创业为目标，奔着“缺什么，补什么”的思路，重点围绕发展特色产业，养殖业、家政服务等开展培训，有针对性和实用性地进行培训。</t>
  </si>
  <si>
    <t>劳动力培训人数</t>
  </si>
  <si>
    <t>根据计划培训数和实际培训数对比数据情况。</t>
  </si>
  <si>
    <t>技能培训人数</t>
  </si>
  <si>
    <t>项目资金投入数</t>
  </si>
  <si>
    <t>根据项目培训下达计划数与实际完成数对比情况</t>
  </si>
  <si>
    <t>培训合格率</t>
  </si>
  <si>
    <t>根据完成培训人数名单审核数对比数据情况。</t>
  </si>
  <si>
    <t>培训对象认定准确率</t>
  </si>
  <si>
    <t>根据完成培训人数名单审核核实数对比数据情况。</t>
  </si>
  <si>
    <t>脱贫户占比率</t>
  </si>
  <si>
    <t>根据完成培训人数名单审核数对比脱贫户数据情况。</t>
  </si>
  <si>
    <t>培训完成时间</t>
  </si>
  <si>
    <t>根据计划培训完成时间和实际培训完成时间对比数据情况</t>
  </si>
  <si>
    <t>培训费用支出</t>
  </si>
  <si>
    <t>预拨资金和报账资金与应完成计划资金对比情况</t>
  </si>
  <si>
    <t>培训外出务工户年家庭人均增收</t>
  </si>
  <si>
    <t>通过电话访问或者务工人员所在企业 提供的劳务报酬情况</t>
  </si>
  <si>
    <t>输出就业率</t>
  </si>
  <si>
    <t>根据培训完成数人数与外出务工就业人数对比情况</t>
  </si>
  <si>
    <t>巩固脱贫户稳定增收</t>
  </si>
  <si>
    <t>根据培训输出人的家庭 的经济状况和脱贫情况</t>
  </si>
  <si>
    <t>带动周边剩余劳动力就业率</t>
  </si>
  <si>
    <t>根据 计划目标与年度完成目标对比情况</t>
  </si>
  <si>
    <t>培训技能是的提升及政策知晓率</t>
  </si>
  <si>
    <t>根据相关政策宣传力度情况</t>
  </si>
  <si>
    <t>服务对象满意度
指标</t>
  </si>
  <si>
    <t>根据数据参加培训数的调查访问对比数据情况</t>
  </si>
  <si>
    <t xml:space="preserve">  云南省武定县气象局</t>
  </si>
  <si>
    <t xml:space="preserve">    云南省武定县气象局</t>
  </si>
  <si>
    <t xml:space="preserve">      防灾减灾专项资金</t>
  </si>
  <si>
    <t>1. 建立自然灾害 （ 气象灾害 ） 综合风险普查机制 。深入学习习近平总书记关于防灾减灾救灾工作的重要指示精神，推进气象灾害风险普查工作扎实有序开展，为自然灾害综合风险普查和防灾减灾救灾工作提供数据支撑。深刻理解气象部门的职责和任务，通过普查摸清气象灾害风险隐患底数，全面客观认识气象灾害风险水平，提升气象灾害风险管理能力，为地方政府及各部门有效开展气象灾害防治工作提供科学决策依据；准确把握气象灾害风险普查在气象防灾减灾中的基础性作用，以完善气象灾害风险管理业务契机，牢固树立灾害风险管理和综合减灾理念，推动灾害性天气预报向气象灾害风险预警转变，增强气象防灾减灾的科技内涵。
具体实施步骤：根据省级提供的气象灾害致灾因子数据，负责本地区气象灾害致灾因子（气象数据）的审核、补充、上报、汇交。通过整理历史灾情资料、档案查阅、现场勘查（调查）、与其他部门共享普查信息等方式获取本地区历史气象灾害信息，开展历史气象灾害信息的校对、补充和上报。加强与本级政府和相关部门的沟通，获取承灾体信息并上报。
2.建立部门联动联合会商工作机制。通过由政府部门主导，气象局、自然资源局、应急管理局、交通运输局、水务局等多部门联动联合会商，由气象部门分析近期天气特点，提供天气实况、预报、预测、预警消息，根据各部门实际研判，通过部门联动，采取有力有效的措施，切实做好监测预警、堤库排查、应急处置、受灾群众安置等各项工作，全力抢险救援，尽最大努力保障人民群众生命财产安全。
3.完善灾害性天气 “ 内响应外联动 ” 机制 。内响应工作方面，进一步规范县气象局工作人员在监测到有灾害性天气征兆时，值班人员通过电话、微信向气象部门内的相关人员提醒关注天气情况；“外联动”工作方面，进一步细化气象台监测到灾害性天气将要发生或已经发生、有可能造成灾害性结果时，气象台值班人员人员通过短信、电话、传真、微信、QQ 等方式向政府领导、重点责任单位和灾害性天气发生地的乡镇、村等应急责任人、联络员、气象信息员等报告或通报灾害性天气情况、提醒防范灾害，进一步筑牢气象防灾减灾第一道防线。
4.建立人工影响天气试验演练工作机制，制定工作方案，加强技术储备，保障重大活动顺利开展。</t>
  </si>
  <si>
    <t>自动观测站政策宣传次数</t>
  </si>
  <si>
    <t>22</t>
  </si>
  <si>
    <t>开展气象灾害普查工作，对22个自动观测站巡查、资料统计、政策宣传。</t>
  </si>
  <si>
    <t>武定新闻联播制作天气预报节目</t>
  </si>
  <si>
    <t>365</t>
  </si>
  <si>
    <t>每日对天气实况分析，积累气象资料，进行天气预报制作。</t>
  </si>
  <si>
    <t>微信公众号推广每日天气气象实况资料</t>
  </si>
  <si>
    <t>开展天气日常监测，发布天气实况资料。</t>
  </si>
  <si>
    <t>武定县人工增雨防雹作业业务集中参训合格率</t>
  </si>
  <si>
    <t>按照上级要求，每年组织人工增雨防雹作业培训，确保合格率100%</t>
  </si>
  <si>
    <t>武定县人工增雨防雹作业点高炮学习</t>
  </si>
  <si>
    <t>55</t>
  </si>
  <si>
    <t>按照人工影响天气管理条例，11个作业点长对高炮作业队员集中学习每月不少于1次</t>
  </si>
  <si>
    <t>武定县人工增雨防雹作业点高炮日常维修次数</t>
  </si>
  <si>
    <t>按照关于进一步加强人工影响天气工作的通知，做好日常高炮维护保养力度每个点不少于2次</t>
  </si>
  <si>
    <t>发布气象天气周报</t>
  </si>
  <si>
    <t>48</t>
  </si>
  <si>
    <t>根据气象灾害预警信号发布与传播办法，及时每个周推送气象天气周报。</t>
  </si>
  <si>
    <t>武定县内党政机关主要负责人接收预报、预测、预警消息接受率</t>
  </si>
  <si>
    <t>调查县域各类自然灾害的年度灾害信息中，及时有效推送气象预警信息。</t>
  </si>
  <si>
    <t>地质灾害隐患监测点接收气象预报、预测、预警消息信息率</t>
  </si>
  <si>
    <t>各乡镇气象信息员接收气象预报、预测、预警消息信息率</t>
  </si>
  <si>
    <t>气象灾害危险性调查</t>
  </si>
  <si>
    <t>对低温、干旱、高温、雷电、大风、暴雨等自然灾害综合风险调查和风险评估气象灾害特征调查分析</t>
  </si>
  <si>
    <t>乡镇站资料统计整理及质量控制</t>
  </si>
  <si>
    <t>对武定县内6个乡镇进行资料统计及质量控制</t>
  </si>
  <si>
    <t>历史气象灾情整理及检验校对</t>
  </si>
  <si>
    <t>对武定县内6个乡镇进行资料统计及灾情整理上报</t>
  </si>
  <si>
    <t>加强强对流等极端天气监测预警率</t>
  </si>
  <si>
    <t>加强强对流等极端天气监测预警，对大风、雷电、强降雨预警消息发布，在出现后第一时间预警，并在三分钟内进行发布</t>
  </si>
  <si>
    <t>致灾危险性调查与评估</t>
  </si>
  <si>
    <t>1. 开展6类气象灾害危险性调查，摸清气象灾害基本情况；2. 建立气象灾害致灾危险性灾害事件库，为风险应急管理提供基础</t>
  </si>
  <si>
    <t>1978-2020 年6个乡镇逐年各类自然灾害的年度灾害信息报告</t>
  </si>
  <si>
    <t>收集整理1978-2020 年6个乡镇逐年各类自然灾害的年度灾害信息报告</t>
  </si>
  <si>
    <t>低温、干旱、高温、雷电、大风、暴雨等自然灾害综合风险调查和风险评估气象灾害特征调查分析</t>
  </si>
  <si>
    <t>根据1978-2020 年6个乡镇低温、干旱、高温、雷电、大风、暴雨等自然灾害综合风险调查，形成一份调查报告</t>
  </si>
  <si>
    <t>反映受益对象的满意程度。</t>
  </si>
  <si>
    <t>武定县天气预报预报准确率</t>
  </si>
  <si>
    <t>通过调查问卷，对2021年全年气象预警预报准确率回访</t>
  </si>
  <si>
    <t>社会保障股</t>
  </si>
  <si>
    <t xml:space="preserve">  武定县人力资源和社会保障局</t>
  </si>
  <si>
    <t xml:space="preserve">    武定县人力资源和社会保障局</t>
  </si>
  <si>
    <t xml:space="preserve">      社会保障公共服务设施建设项目和公共实训基地建设项目专项资金</t>
  </si>
  <si>
    <t>建立和推行新型农村和城镇居民社会养老保险制度，是保障和改善民生的重要基础性工作，事关社会主义新农村建设和农村改革发展稳定大局。</t>
  </si>
  <si>
    <t>资金拨付到位率</t>
  </si>
  <si>
    <t>养老保险按时足额发放率</t>
  </si>
  <si>
    <t>参保人员满意度</t>
  </si>
  <si>
    <t xml:space="preserve">      原国有企业改制人员社会保险专项补助资金</t>
  </si>
  <si>
    <t>帮扶承担部分社会保险负担。支持帮扶从事灵活就业的原国有企业改制企业人员接续社会保险关系，对其缴纳的基本养老保险费和职工基本医疗保险费按当年晚最低缴费总额的一定比列给予社会保险补贴。其中：女年不满40周岁，男年不满45周岁的补贴40%；女年满40周岁不满45周岁，男年满45周岁不满50周岁的补贴50%;女年满45周岁以上，男年满50周岁以上的补贴60%。</t>
  </si>
  <si>
    <t>原国有企业改制人员社会保险补贴</t>
  </si>
  <si>
    <t>支持帮扶从事灵活就业的原国有企业改制企业人员接续社会保险</t>
  </si>
  <si>
    <t>从事灵活就业的原国有企业改制企业人员参保率</t>
  </si>
  <si>
    <t>从事灵活就业的原国有企业改制企业人员满意度</t>
  </si>
  <si>
    <t xml:space="preserve">      就业专项补助资金</t>
  </si>
  <si>
    <t>职业介绍补贴、职业培训补贴（含劳动预备制培训生活费补贴和技师、高级技师培训补贴）、职业技能鉴定补贴、社会保险补贴、公益性岗位补贴、就业见习补贴、求职补贴、高校毕业生技能培训和创业培训补贴等。</t>
  </si>
  <si>
    <t>享受职业培训补贴人员数量</t>
  </si>
  <si>
    <t>享受社会保险补贴人员数量</t>
  </si>
  <si>
    <t>享受公益性岗位补贴人员数量</t>
  </si>
  <si>
    <t>城镇新增就业人数</t>
  </si>
  <si>
    <t>3200</t>
  </si>
  <si>
    <t>失业再就业人员数量</t>
  </si>
  <si>
    <t>1500</t>
  </si>
  <si>
    <t>公共就业服务满意度</t>
  </si>
  <si>
    <t xml:space="preserve">      创业担保贷款财政贴息县级补助资金</t>
  </si>
  <si>
    <t>为统筹做好疫情防控和经济社会发展，充分发挥创业担保贷款贴息资金引导作用，全力保障稳就业相关工作，有效缓解个人创业就业与中小微企业复工复产资金困难等问题。</t>
  </si>
  <si>
    <t>创业担保贷款回收率</t>
  </si>
  <si>
    <t>带动吸纳就业人数</t>
  </si>
  <si>
    <t>申报创业贷款贴息资金的小微企业的满意度</t>
  </si>
  <si>
    <t xml:space="preserve">  武定县残疾人联合会</t>
  </si>
  <si>
    <t xml:space="preserve">    武定县残疾人联合会</t>
  </si>
  <si>
    <t xml:space="preserve">      春节贫困残疾人走访慰问补助资金</t>
  </si>
  <si>
    <t>在每年春节前组织开展贫困残疾人春节走访送温暖活动，使其能过一个温暖、祥和的春节。</t>
  </si>
  <si>
    <t>救助对象人数（人次）</t>
  </si>
  <si>
    <t>406</t>
  </si>
  <si>
    <t>人/人次</t>
  </si>
  <si>
    <t>反映全县135个村委会，每个村委会1户贫困残疾人家庭。残疾人扶贫示范基地20名。共406人的情况。</t>
  </si>
  <si>
    <t>贫困残疾人筛查率</t>
  </si>
  <si>
    <t>反映应每个村委会的贫困残疾人准确筛出的人数（人次）情况。</t>
  </si>
  <si>
    <t>救助对象认定准确率</t>
  </si>
  <si>
    <t>全县135个村委会，每个村委会1户贫困残疾人家庭。</t>
  </si>
  <si>
    <t>反映每个村委会的贫困残疾人准确筛出的准确情况。
救助对象认定准确率=抽检符合标准的救助对象数/抽检实际救助对象数*100%</t>
  </si>
  <si>
    <t>贫困残疾人得到慰问金完成率</t>
  </si>
  <si>
    <t>反映贫困残疾人得到慰问金完成率</t>
  </si>
  <si>
    <t>救助发放及时率</t>
  </si>
  <si>
    <t>每年春节前发放慰问金</t>
  </si>
  <si>
    <t>反映县残联及时发放救助资金的情况。
救助发放及时率=时限内发放救助资金额/应发放救助资金额*100%</t>
  </si>
  <si>
    <t>预算执行及时率</t>
  </si>
  <si>
    <t>每年年内完成预算执行</t>
  </si>
  <si>
    <t>反映县残联预算执行及时完成的情况</t>
  </si>
  <si>
    <t>政策知晓率（贫困残疾人家庭对春节慰问金政策知晓率）</t>
  </si>
  <si>
    <t>反映贫困残疾人及其家属对春节慰问金政策知晓率，救助政策的宣传效果情况。
政策知晓率=调查中救助政策知晓人数/调查总人数*100%</t>
  </si>
  <si>
    <t>关心、理解、支持残疾人的氛围</t>
  </si>
  <si>
    <t>逐年改善</t>
  </si>
  <si>
    <t>反映救助促进受助对象生活状况的改善情况。</t>
  </si>
  <si>
    <t>得到慰问金的残疾人家庭满意度</t>
  </si>
  <si>
    <t>反映得到慰问金的残疾人家庭的满意程度。
救助对象满意度=调查中满意和较满意的获救助人员数/调查总人数*100%</t>
  </si>
  <si>
    <t xml:space="preserve">      残疾人参加新型农村养老保险参保补助资金</t>
  </si>
  <si>
    <t>为全县参加新型农村养老保险的三、四级残疾人进行参保缴费补助</t>
  </si>
  <si>
    <t>全县参加新型农村养老保险参保缴费的三、四级残疾人得到补助人数</t>
  </si>
  <si>
    <t>4091</t>
  </si>
  <si>
    <t>反映应全县参加新型农村养老保险参保缴费的三、四级残疾人得到补助人数（人次）情况</t>
  </si>
  <si>
    <t>残疾人参加养老保险缴费参与度</t>
  </si>
  <si>
    <t>反映残疾人参加养老保险缴费参与度情况。</t>
  </si>
  <si>
    <t>参保残疾人得到补助比例</t>
  </si>
  <si>
    <t>反映残疾人参加养老保险缴费得到补助比例情况。</t>
  </si>
  <si>
    <t>全县参加新型农村养老保险参保缴费的三、四级残疾人</t>
  </si>
  <si>
    <t>反映全县参加新型农村养老保险参保缴费的三、四级残疾人救助对象认定准确率</t>
  </si>
  <si>
    <t>参保残疾人得到补助完成率</t>
  </si>
  <si>
    <t>反映全县参加新型农村养老保险参保缴费的三、四级残疾人得到补助完成率</t>
  </si>
  <si>
    <t>参保人数确定后及时发放补助</t>
  </si>
  <si>
    <t>在本年内完成预算执行</t>
  </si>
  <si>
    <t>反映单位预算执行及时完成的情况。</t>
  </si>
  <si>
    <t>政策知晓率（残疾人及其家属对补助知识的知晓率）</t>
  </si>
  <si>
    <t>反映全县参加新型农村养老保险参保缴费的三、四级残疾人补助政策的宣传效果情况。
政策知晓率=调查中救助政策知晓人数/调查总人数*100%</t>
  </si>
  <si>
    <t>三、四级残疾人参加新型农村养老保险缴费参与度增强</t>
  </si>
  <si>
    <t>参保人数有所增加</t>
  </si>
  <si>
    <t>反映全县参加新型农村养老保险参保缴费的三、四级残疾人补助促进受助对象生活状况的改善情况。</t>
  </si>
  <si>
    <t>得到补助的残疾人满意度</t>
  </si>
  <si>
    <t>反映获全县参加新型农村养老保险参保缴费的三、四级残疾人补助对象满意程度。
救助对象满意度=调查中满意和较满意的获救助人员数/调查总人数*100%</t>
  </si>
  <si>
    <t xml:space="preserve">      残疾学生助学补助资金</t>
  </si>
  <si>
    <t>为全县残疾学生及贫困残疾人家庭子女开展助学活动，发放助学补助，使其顺利完成学业。</t>
  </si>
  <si>
    <t>当年入学的残疾学生及贫困残疾人家庭子女得到助学金人数</t>
  </si>
  <si>
    <t>101</t>
  </si>
  <si>
    <t>反映当年入学的残疾学生及贫困残疾人家庭子女得到助学金人数（人次）情况。</t>
  </si>
  <si>
    <t>当年入学的残疾学生及贫困残疾人家庭子女接受助学金比例</t>
  </si>
  <si>
    <t>反映当年入学的残疾学生及贫困残疾人家庭子女接受助学金比例情况。</t>
  </si>
  <si>
    <t>当年入学的残疾学生及贫困残疾人家庭子女</t>
  </si>
  <si>
    <t>反映当年入学的残疾学生及贫困残疾人家庭子女准确情况。
救助对象认定准确率=抽检符合标准的救助对象数/抽检实际救助对象数*100%</t>
  </si>
  <si>
    <t>助学金发放完成率</t>
  </si>
  <si>
    <t>反映当年入学的残疾学生及贫困残疾人家庭子女发放补助的比例情况。
救助资金社会化发放率=采用社会化发放的救助资金额/发放救助资金总额*100%</t>
  </si>
  <si>
    <t>确定当年入学的残疾学生及贫困残疾人家庭子女人数及时发放</t>
  </si>
  <si>
    <t>政策知晓率（当年入学的残疾学生及贫困残疾人家庭子女对助学金知晓率）</t>
  </si>
  <si>
    <t>反映当年入学的残疾学生及贫困残疾人家庭子女对助学金知晓率宣传效果情况。
政策知晓率=调查中救助政策知晓人数/调查总人数*100%</t>
  </si>
  <si>
    <t>对残疾学生家庭有生活改善</t>
  </si>
  <si>
    <t>反映当年入学的残疾学生及贫困残疾人家庭子女对助学金促进受助对象生活状况的改善情况。</t>
  </si>
  <si>
    <t>获得助学金的残疾学生及贫困残疾人家庭子女满意度</t>
  </si>
  <si>
    <t>反映当年入学的残疾学生及贫困残疾人家庭子女对助学金的满意程度。
救助对象满意度=调查中满意和较满意的获救助人员数/调查总人数*100%</t>
  </si>
  <si>
    <t xml:space="preserve">      残疾人参加城乡居民基本医疗保险参保补助资金</t>
  </si>
  <si>
    <t>为全县城乡居民基本医疗保险的残疾人进行参加缴费补助</t>
  </si>
  <si>
    <t>全县参加城乡居民基本医疗保险缴费的残疾人人数</t>
  </si>
  <si>
    <t>10000</t>
  </si>
  <si>
    <t>反映应城乡居民基本医疗保险缴费的残疾人保尽保、应救尽救对象的人数（人次）情况。</t>
  </si>
  <si>
    <t>残疾人参加城乡居民基本医疗保险缴费的残疾人的参与度</t>
  </si>
  <si>
    <t>全县参加城乡居民基本医疗保险缴费的残疾人</t>
  </si>
  <si>
    <t>反映全县参加新型农村养老保险参保缴费的三、四级残疾人救助对象认定的准确情况。
救助对象认定准确率=抽检符合标准的救助对象数/抽检实际救助对象数*100%</t>
  </si>
  <si>
    <t>反映县残联预算执行及时完成情况。</t>
  </si>
  <si>
    <t>政策知晓率（残疾人及家属对补助知识的知晓率）</t>
  </si>
  <si>
    <t>反映残疾人及家属对补助知识的知晓率、补助政策的宣传效果情况。
政策知晓率=调查中救助政策知晓人数/调查总人数*100%</t>
  </si>
  <si>
    <t>全县残疾人参加参加城乡居民基本医疗保险缴费的残疾人的参与度增强</t>
  </si>
  <si>
    <t>反映全县残疾人参加参加城乡居民基本医疗保险缴费的残疾人的补助促进受助对象生活状况的改善情况。</t>
  </si>
  <si>
    <t>反映得到补助的残疾人的满意程度。
救助对象满意度=调查中满意和较满意的获救助人员数/调查总人数*100%</t>
  </si>
  <si>
    <t xml:space="preserve">  武定县退役军人事务局</t>
  </si>
  <si>
    <t xml:space="preserve">    武定县退役军人事务局</t>
  </si>
  <si>
    <t xml:space="preserve">      两参烈属老红军等优抚对象抚恤和生活补助经费</t>
  </si>
  <si>
    <t>1.符合享受抚恤待遇条件的优抚对象发放抚恤补助。
2.及时足额发放抚恤补助。
3.逐步提高重点对象抚恤补助标准，保障重点优抚对象基本生活。</t>
  </si>
  <si>
    <t>256</t>
  </si>
  <si>
    <t>反映应保尽保、应救尽救对象的人数（人次）情况。</t>
  </si>
  <si>
    <t>政策宣传单发放数量</t>
  </si>
  <si>
    <t>反映补助政策宣传单的发放数量情况。</t>
  </si>
  <si>
    <t>反映救助对象认定的准确情况。
救助对象认定准确率=抽检符合标准的救助对象数/抽检实际救助对象数*100%</t>
  </si>
  <si>
    <t>救助标准执行合规率</t>
  </si>
  <si>
    <t>反映救助按标准执行的情况。
救助标准执行合规率=按照救助标准核定发放的资金额/发放资金总额*100%</t>
  </si>
  <si>
    <t>救助资金社会化发放率</t>
  </si>
  <si>
    <t>反映救助资金社会化发放的比例情况。
救助资金社会化发放率=采用社会化发放的救助资金额/发放救助资金总额*100%</t>
  </si>
  <si>
    <t>救助事项公示度</t>
  </si>
  <si>
    <t>反映救助事项在特定办事大厅、官网、媒体或其他渠道按规定进行公示的情况。
救助事项公示度=按规定公布事项数/按规定应公布事项数*100%</t>
  </si>
  <si>
    <t>反映发放单位及时发放救助资金的情况。
救助发放及时率=时限内发放救助资金额/应发放救助资金额*100%</t>
  </si>
  <si>
    <t>转办督办时限</t>
  </si>
  <si>
    <t>24</t>
  </si>
  <si>
    <t>小时</t>
  </si>
  <si>
    <t>反映接到相关投诉等报告的转办督办时限情况。</t>
  </si>
  <si>
    <t>反映救助政策的宣传效果情况。
政策知晓率=调查中救助政策知晓人数/调查总人数*100%</t>
  </si>
  <si>
    <t>救助对象满意度</t>
  </si>
  <si>
    <t>反映获救助对象的满意程度。
救助对象满意度=调查中满意和较满意的获救助人员数/调查总人数*100%</t>
  </si>
  <si>
    <t xml:space="preserve">      重点优抚对象生活困难补助资金</t>
  </si>
  <si>
    <t>保障2022年部分领取国家定期抚恤补助待遇的优抚对象生活困难补助按每人每月定额标准给予补助。</t>
  </si>
  <si>
    <t>反映获得补助人员。</t>
  </si>
  <si>
    <t>政策宣传次数</t>
  </si>
  <si>
    <t>反映补助政策的宣传力度情况。即通过会议、通知、文件、门户网站等对补助政策进行宣传的次数。</t>
  </si>
  <si>
    <t>反映获补助对象认定的准确性情况。
获补对象准确率=抽检符合标准的补助对象数/抽检实际补助对象数*100%</t>
  </si>
  <si>
    <t>兑现准确率</t>
  </si>
  <si>
    <t>反映补助准确发放的情况。
补助兑现准确率=补助兑付额/应付额*100%</t>
  </si>
  <si>
    <t>补助对象增加收入</t>
  </si>
  <si>
    <t>反映补助带动人均增收的情况。</t>
  </si>
  <si>
    <t>反映补助政策的宣传效果情况。
政策知晓率=调查中补助政策知晓人数/调查总人数*100%</t>
  </si>
  <si>
    <t>明显</t>
  </si>
  <si>
    <t>生活能力提高</t>
  </si>
  <si>
    <t>反映补助促进受助对象生产生活能力提高的情况。</t>
  </si>
  <si>
    <t xml:space="preserve">      军转干部解困补助资金</t>
  </si>
  <si>
    <t>2022年，对生活仍有困难的企业军转退休干部适当给予生活补助。</t>
  </si>
  <si>
    <t>反映获得企业军转退休干部补助人数。</t>
  </si>
  <si>
    <t>补助对象收入增加</t>
  </si>
  <si>
    <t>2.006</t>
  </si>
  <si>
    <t xml:space="preserve">      军队移交政府的离退休人员工资补助经费</t>
  </si>
  <si>
    <t>目标1：完成年度下拨由县级财政负担经费的军队离退休干部（含退休士官）2020年所需人员经费，符合规定的离退休干部及其家属、遗属医疗和生活保障补助经费，维护服务管理机构运转。
目标2：通过下拨军休经费，提高军休干部及其家属、遗属医疗、生活保障待遇，保持服务对象队伍稳定。
目标3：加强经费管理，对军休补助资金坚专款专用，充分发挥资金效益。更好的实现“为部队服务，为国防建设服务，构筑军队后方长城，达到军稳国强的目的”。</t>
  </si>
  <si>
    <t>保障军队离退休干部（含退休士官）及其家属、遗属人数</t>
  </si>
  <si>
    <t>反映保障军队离退休干部（含退休士官）及其家属、遗属人数</t>
  </si>
  <si>
    <t>下拨经费符合相关政策规定比率</t>
  </si>
  <si>
    <t>反映下拨经费符合相关政策规定比率</t>
  </si>
  <si>
    <t>军队离退休干部（含退休士官）及其家属、遗属经费及时拨付率</t>
  </si>
  <si>
    <t>反映军队离退休干部（含退休士官）及其家属、遗属经费及时拨付率</t>
  </si>
  <si>
    <t>落实军队离退休干部（含退休士官）及其家属、遗属各项待遇</t>
  </si>
  <si>
    <t>反映落实军队离退休干部（含退休士官）及其家属、遗属各项待遇</t>
  </si>
  <si>
    <t>保障军队建设需要</t>
  </si>
  <si>
    <t>反映保障军队建设需要</t>
  </si>
  <si>
    <t>落实军队离退休干部（含退休士官）及其家属、遗属各项待遇，维护社会和谐稳定</t>
  </si>
  <si>
    <t>反映落实军队离退休干部（含退休士官）及其家属、遗属各项待遇，维护社会和谐稳定</t>
  </si>
  <si>
    <t>军队离退休人员满意度</t>
  </si>
  <si>
    <t>反映军队离退休人员满意度</t>
  </si>
  <si>
    <t xml:space="preserve">      退役士兵技能培训及生活补助经费</t>
  </si>
  <si>
    <t>通过深入开展退役士兵教育培训工作，为退役士兵就业创业提供支持帮助，提升退役士兵综合素质，提高在就业市场竞争力，并依靠自己的能力实现充分稳定就业，实现自主就业退役士兵40%以上人员参加教育培训目标。</t>
  </si>
  <si>
    <t>参加教育培训人数</t>
  </si>
  <si>
    <t>反映参加教育培训人数</t>
  </si>
  <si>
    <t>教育培训合格率</t>
  </si>
  <si>
    <t>反映教育培训的合格率</t>
  </si>
  <si>
    <t>教育培训就业率</t>
  </si>
  <si>
    <t>反映教育培训就业率</t>
  </si>
  <si>
    <t>教育培训周期</t>
  </si>
  <si>
    <t>反映教育培训的周期</t>
  </si>
  <si>
    <t>帮助退役士兵就业创业率</t>
  </si>
  <si>
    <t>反映帮助退役士兵就业创业率</t>
  </si>
  <si>
    <t>退役士兵满意率</t>
  </si>
  <si>
    <t>反映退役士兵的满意率</t>
  </si>
  <si>
    <t xml:space="preserve">      优抚对象住院医疗补助专项经费</t>
  </si>
  <si>
    <t>1.帮助一至六级残疾军人参加基本医疗保险和建立补充医疗保障。
2.对七至十级残疾军人旧伤复发部分医疗费用给予补助。
3.落实红军失散人员、在乡复员军人、“三属”、带病回乡退伍军人、参战参核军队退役人员医疗优惠带遇。
4.对医疗困难的优抚对象给予适当补助。</t>
  </si>
  <si>
    <t xml:space="preserve">      伤残军人、三属（病故军人家属2人）定期抚恤金补助资金</t>
  </si>
  <si>
    <t>为加大农村生活困难重点优抚对象帮扶解困力度，切实 保障他们的基本生活</t>
  </si>
  <si>
    <t>映应保尽反保、应救尽救对象的人数（人次）情况。</t>
  </si>
  <si>
    <t xml:space="preserve">      重点优抚对象（低保、特困人员）及在乡残疾军人医疗保险补助经费</t>
  </si>
  <si>
    <t>目标1:帮助一至六级残疾军人参加基本医疗保险和建立补充医疗保障。
目标2:对医疗困难的优抚对象给予适当补助。
目标3：缴纳自主择业军队转业干部医疗保险各公务员医疗补助。</t>
  </si>
  <si>
    <t>享受医疗待遇的优抚对象及军队转业干部人数</t>
  </si>
  <si>
    <r>
      <t>农村低保、农村特困供养范围内的农村重点优抚对象</t>
    </r>
    <r>
      <rPr>
        <sz val="11"/>
        <color rgb="FF000000"/>
        <rFont val="Arial"/>
        <charset val="1"/>
      </rPr>
      <t>310</t>
    </r>
    <r>
      <rPr>
        <sz val="11"/>
        <color rgb="FF000000"/>
        <rFont val="宋体"/>
        <charset val="1"/>
      </rPr>
      <t>人；一至</t>
    </r>
  </si>
  <si>
    <t>反映享受医疗待遇的优抚对象及军队转业干部人数</t>
  </si>
  <si>
    <t>及时享受医疗保险待遇</t>
  </si>
  <si>
    <t>医中医后保障到位</t>
  </si>
  <si>
    <t>反映及时享受医疗保险待遇</t>
  </si>
  <si>
    <t>及时下达医疗保险待遇</t>
  </si>
  <si>
    <t>规定时间内全额下达</t>
  </si>
  <si>
    <t>医疗难级医疗保险问题改善情况</t>
  </si>
  <si>
    <t>有效改善</t>
  </si>
  <si>
    <t>反映医疗难级医疗保险问题改善情况</t>
  </si>
  <si>
    <t>优抚对象及自主择业军转干部满意度</t>
  </si>
  <si>
    <t>反映优抚对象级自主择业军转干部满意度</t>
  </si>
  <si>
    <t xml:space="preserve">      春节八一驻武部队优抚对象慰问经费</t>
  </si>
  <si>
    <t>向符合享受抚恤待遇条件的优抚对象发放慰问金，及时足额发放慰问金。</t>
  </si>
  <si>
    <t>3070</t>
  </si>
  <si>
    <t>反映补助政策的宣传力度情况。即通过门户网站、报刊、通信、电视、户外广告等对补助政策进行宣传的次数。</t>
  </si>
  <si>
    <t xml:space="preserve">      义务兵家庭优待补助经费</t>
  </si>
  <si>
    <t>义务兵家庭优待金实行城乡统一标准，按照不低于 发放年度的上年度全省城镇居民人均可支配收入（以省统计
局每年发布的统计数据为准）的30%确定</t>
  </si>
  <si>
    <t>发放义务兵家庭优待金人数</t>
  </si>
  <si>
    <t>182人</t>
  </si>
  <si>
    <t>反映应保尽保、应发尽发对象的人数（人次）情况。</t>
  </si>
  <si>
    <t>经费足额拨付率</t>
  </si>
  <si>
    <t>反映义务兵家庭优待金足额拨付情况</t>
  </si>
  <si>
    <t>义务兵家庭优待金补助标准按规定执行率</t>
  </si>
  <si>
    <t>反映按标准规定拨付义务兵家庭优待金情况</t>
  </si>
  <si>
    <t>义务兵家庭优待金及时拨付率</t>
  </si>
  <si>
    <t>反映义务兵家庭优待金及时拨付情况</t>
  </si>
  <si>
    <t>为义务兵家庭提供部分生活补助，鼓励青年积极参军入伍</t>
  </si>
  <si>
    <t>反映为义务兵家庭提供部分生活补助情况</t>
  </si>
  <si>
    <t>义务兵家庭满意度</t>
  </si>
  <si>
    <t>反映义务兵家庭满意度</t>
  </si>
  <si>
    <t xml:space="preserve">      现役军人死亡抚恤专项经费</t>
  </si>
  <si>
    <t>《军人抚恤优待条例》第二章第十三条：现役军人死亡，根据其死亡性质和死亡时的月工资标准，由县级人民政府民政部门发给其遗属一次性抚恤金，标准是：烈士和因公牺牲的，为上一年度全国城镇居民人均可支配收入的20倍加本人40个月的工资；病故的，为上一年度全国城镇居民可支配收入的2倍加本人40个月的工资。月工资或者津贴低于排职军官标准的，按照排职少尉军官工作标准计算。2019年度全国城镇居民人均可支配收入为42359元。排职军官工资标准大约为12000元。</t>
  </si>
  <si>
    <t xml:space="preserve">      自主就业退役士兵一次性补助经费</t>
  </si>
  <si>
    <t>1.提高对退役士兵自主就业的保障水平。
2.加强安置服务体系建设。保障圆满完成”为部队服务、为国家建设服务“任务。</t>
  </si>
  <si>
    <t>完成一次性就业补助人数</t>
  </si>
  <si>
    <t>反映自主就业退役士兵一次性经济补助人数</t>
  </si>
  <si>
    <t>下拨经费符合相关政策比率</t>
  </si>
  <si>
    <t>反映所下拨的经费符合相关政策比率</t>
  </si>
  <si>
    <t>资金下达及时性</t>
  </si>
  <si>
    <t>反映资金下达的及时性</t>
  </si>
  <si>
    <t>帮助退役士兵就业创业、职业技能培训</t>
  </si>
  <si>
    <t>反映所帮助退役士兵就业创业、职业技能培训</t>
  </si>
  <si>
    <t>保证军队建设需要</t>
  </si>
  <si>
    <t>反映保证军队建设需要</t>
  </si>
  <si>
    <t xml:space="preserve">      现役军人立功受奖奖励金及帮扶援助解困资金专项经费</t>
  </si>
  <si>
    <t>为加大农村生活困难重点优抚对象帮扶解困力度，切实保障他们的基本生活，经省民政厅、省财政厅共同研究，现就进一步做好农村重点优抚对象基本生活保障工作</t>
  </si>
  <si>
    <t>1300</t>
  </si>
  <si>
    <t>补助社会化发放率</t>
  </si>
  <si>
    <t>反映补助资金社会化发放的比例情况。
补助社会化发放率=采用社会化发放的补助资金数/发放补助资金总额*100%</t>
  </si>
  <si>
    <t>获补覆盖率</t>
  </si>
  <si>
    <t>获补覆盖率=实际获得补助人数（企业数）/申请符合标准人数（企业数）*100%</t>
  </si>
  <si>
    <t>补助事项公示度</t>
  </si>
  <si>
    <t>反映补助事项在特定办事大厅、官网、媒体或其他渠道按规定进行公示的情况。
补助事项公示度=按规定公布事项/按规定应公布事项*100%</t>
  </si>
  <si>
    <t xml:space="preserve">  武定县医疗保障局</t>
  </si>
  <si>
    <t xml:space="preserve">    武定县医疗保障局</t>
  </si>
  <si>
    <t xml:space="preserve">      医疗保障智慧医保信息系统建设维护专项经费</t>
  </si>
  <si>
    <t>医疗保障智慧医保信息系统建设维护专项经费2022年医保信息系统普及率和医保信息资源覆盖率达100%，网络故障处理及时率达90%以上，信息更新及时率达95%以上；医保信息系统使用率达90%以上。</t>
  </si>
  <si>
    <t>医保信息系统普及率</t>
  </si>
  <si>
    <t>反映全县医保系统运行情况</t>
  </si>
  <si>
    <t>医保信息资源覆盖率</t>
  </si>
  <si>
    <t>反映医保信息资源覆盖情况</t>
  </si>
  <si>
    <t>网络故障处理及时率</t>
  </si>
  <si>
    <t>反映网络故障的处理情况</t>
  </si>
  <si>
    <t>信息更新及时率</t>
  </si>
  <si>
    <t>反映医保信息更新情况</t>
  </si>
  <si>
    <t>医保信息系统使用率</t>
  </si>
  <si>
    <t>反映医保系统使用情况。</t>
  </si>
  <si>
    <t>用户满意度度</t>
  </si>
  <si>
    <t xml:space="preserve">      医疗健康扶贫救助补助资金</t>
  </si>
  <si>
    <t>1.将符合条件的农村贫困人口纳入保障范围，2.严格管控医疗费用，3.立足现有制度提供保障，4.合理确定农村贫困人口保障水平，5.各项保障措施有效街接。</t>
  </si>
  <si>
    <t>保障对象人数</t>
  </si>
  <si>
    <t>100454</t>
  </si>
  <si>
    <t>明确保障对象范围</t>
  </si>
  <si>
    <t>救助对象住院费用救助比例</t>
  </si>
  <si>
    <t>明确保障程度</t>
  </si>
  <si>
    <t>困难群众医疗费用负担减轻程序</t>
  </si>
  <si>
    <t>上年</t>
  </si>
  <si>
    <t>反映困难群众医疗费用负担情况</t>
  </si>
  <si>
    <t>农村贫困患者对保障政策知晓情况</t>
  </si>
  <si>
    <t>工作满意度</t>
  </si>
  <si>
    <t>农村贫困患者对保障政策满意度</t>
  </si>
  <si>
    <t xml:space="preserve">  武定县卫生健康局</t>
  </si>
  <si>
    <t xml:space="preserve">    武定县卫生健康局</t>
  </si>
  <si>
    <t xml:space="preserve">      离岗乡村医生一次性生活补助县级专项资金</t>
  </si>
  <si>
    <t>认真贯彻落实《楚雄州人民政府办公室关于进一步加强乡村医生队伍建设的实施意见》（楚政办发〔2018〕20号）精神，及时制定补助办法，按政策做好审核认定工作并按时限做好补助资金的发放兑付，把当合政府的关怀和温暖传达给广大离岗乡村医生。</t>
  </si>
  <si>
    <t>符合条件离岗乡村医生人数</t>
  </si>
  <si>
    <t>符合条件的离岗乡村医生累计工龄</t>
  </si>
  <si>
    <t>141</t>
  </si>
  <si>
    <t>符合条件离岗乡村医生补助发放率</t>
  </si>
  <si>
    <t>符合 条件离岗乡村医生补助发放率</t>
  </si>
  <si>
    <t>离岗乡村医生一次性生活补助发放标准</t>
  </si>
  <si>
    <t>600</t>
  </si>
  <si>
    <t>县级配套资金到位率</t>
  </si>
  <si>
    <t>解决离岗乡村医生生活补助历史遗留问题</t>
  </si>
  <si>
    <t>逐步减少乡村医生上访次数</t>
  </si>
  <si>
    <t>离岗乡村医生满意度</t>
  </si>
  <si>
    <t xml:space="preserve">      医疗卫生人才培养、培训专项经费</t>
  </si>
  <si>
    <t>通过开展基础医疗技术、常见疾病诊断、基本公共卫生服务知识、计划生育知识以及健康知识普及等内容的乡村医生诊疗服务培训，进一步提高在岗乡村医生基本医疗、基本公共卫生、计划生育服务等业务技术水平，强化人民健康服务的职业道德意识，基本建成一支素质高、业务过硬的，适应农村健康管理服务需要的乡村医生队伍，全面有力促进基层首诊、分级诊疗制度的落实，为农村居民提供就近、安全、质优的健康服务。</t>
  </si>
  <si>
    <t>开设课程门数</t>
  </si>
  <si>
    <t>组织中医药适宜技术、基本公共卫生、全科医生转岗、流动人口管理报表培训、计划生育奖优免补知识业务等18类人员培训</t>
  </si>
  <si>
    <t>组织培训期数</t>
  </si>
  <si>
    <t>培训参加人次</t>
  </si>
  <si>
    <t>1864</t>
  </si>
  <si>
    <t>按照各类业务需求及相关文件要求，县乡医疗卫生机构相关人员参训</t>
  </si>
  <si>
    <t>培训人员合格率</t>
  </si>
  <si>
    <t>反映预算部门（单位）组织开展各类培训的质量。
培训人员合格率=（合格的学员数量/培训总学员数量）*100%。</t>
  </si>
  <si>
    <t>培训出勤率</t>
  </si>
  <si>
    <t>反映预算部门（单位）组织开展各类培训中参训人员的出勤情况。
培训出勤率=（实际出勤学员数量/参加培训学员数量）*100%。</t>
  </si>
  <si>
    <t>参训率</t>
  </si>
  <si>
    <t>反映预算部门（单位）组织开展各类培训中预计参训情况。
参训率=（年参训人数/应参训人数）*100%。</t>
  </si>
  <si>
    <t>人均培训标准</t>
  </si>
  <si>
    <t>按照武定县培训费管理办法确定人均小于200元</t>
  </si>
  <si>
    <t>提升县乡医疗卫生技术人员服务及诊疗能力，各医疗机构门急诊人次增加</t>
  </si>
  <si>
    <t>900000</t>
  </si>
  <si>
    <t>通过培训，提升医疗服务能力，各医疗机构门急诊人次增加</t>
  </si>
  <si>
    <t>参训人员满意度</t>
  </si>
  <si>
    <t>反映参训人员对培训内容、讲师授课、课程设置和培训效果等的满意度。
参训人员满意度=（对培训整体满意的参训人数/参训总人数）*100%</t>
  </si>
  <si>
    <t xml:space="preserve">      中医药民族医药发展专项资金</t>
  </si>
  <si>
    <t>建成武定县中医医院并积极争创二级甲等中医医院，公立中医医院综合服务能力100%达标，综合医院60%达到《综合医院中医药工作指南》标准，全县乡镇卫生院（社区卫生服务中心）中彝医师占比达25%以上，中彝医药处方占比达50%以上。综合公立医院中彝医床位占医院开放床位总数的10%以上，公立专科医院中彝医床位数占医院床位总数的5%以上。培养中彝医医院业务骨干10名；建立2个中医专家工作站，积极选派10人参加全州“彝乡名医”评选，认定彝医医师40名；培养10名中医全科医生，优化中医医药人才队伍结构。</t>
  </si>
  <si>
    <t>发展中医药医疗机构数</t>
  </si>
  <si>
    <t>11家乡镇卫生院开展中医药服务</t>
  </si>
  <si>
    <t>中医药发展医疗机构覆盖率</t>
  </si>
  <si>
    <t>乡镇卫生院规范设置中医科、中医房，配置中医诊疗设备</t>
  </si>
  <si>
    <t>100%的乡镇卫生院规范设置中医科、中医房，配置中医诊疗设备</t>
  </si>
  <si>
    <t>乡镇卫生院建成中医综合服务区（中医馆、国医堂）</t>
  </si>
  <si>
    <t>95%以上的乡镇卫生院建成中医综合服务区（中医馆、国医堂）</t>
  </si>
  <si>
    <t>乡镇卫生院中医诊疗人次的比例</t>
  </si>
  <si>
    <t>乡镇卫生院中医诊疗人次的比例达到总诊疗人次的30%以上</t>
  </si>
  <si>
    <t>满意度调查</t>
  </si>
  <si>
    <t xml:space="preserve">      计划生育生殖健康促进工程专项资金</t>
  </si>
  <si>
    <t>服务内容包括优生健康教育、病史询问、体格检查、临床实验室检查、影像学检查、风险评估、咨询指导、早孕及妊娠结局随访等19项</t>
  </si>
  <si>
    <t>孕前优生健康检查率</t>
  </si>
  <si>
    <t>符合条件的免费进行孕前优生健康检查，宣传优生科学知识，降低出生缺陷，提高人口素质</t>
  </si>
  <si>
    <t>优生科学知识知晓率</t>
  </si>
  <si>
    <t>免费孕前优生健康检查人数</t>
  </si>
  <si>
    <t>育龄夫妻满意度</t>
  </si>
  <si>
    <t xml:space="preserve">      建档立卡贫困人口家庭医生签约服务项目补助资金</t>
  </si>
  <si>
    <t>为个人、家庭提供优质、方便、便捷、一体化的基层医疗保健服务，力争将签约服务扩大到全人群，形成长期稳定的契约服务关系，基本实现家庭医生签约服务制度全覆盖，建档立卡贫困人口家庭医生签约覆盖率达到100%，为健康当离开贫困人口发放健康卡。落实国家基本公共卫生服务项目，为65岁以上的建档立卡贫困人口每年免费开展一次健康体检。对已核准的高血压、糖尿病、严重精神障碍、肺结核等患者，提供公共卫生、慢性病管理、健康咨询和中医干预等综合服务，并逐步扩大病种。</t>
  </si>
  <si>
    <t>　 资金拨付率</t>
  </si>
  <si>
    <t>按照乡镇卫生院签约履约情况，及时兑付资金</t>
  </si>
  <si>
    <t>剔除无法服务人数后的建档立卡贫困人口签约率</t>
  </si>
  <si>
    <t>贫困人口家庭医疗服务保障</t>
  </si>
  <si>
    <t>贫困人口家庭医生100%，履约率100%</t>
  </si>
  <si>
    <t>签约居民满意度</t>
  </si>
  <si>
    <t xml:space="preserve">      艾滋病防治专项资金</t>
  </si>
  <si>
    <t>做好艾滋病监测、检测，推广艾滋病快速检测替代确证检测策略，开展艾滋病病毒感染者和病人的随访管理，开展吸毒者、暗娼、男男性行为人群高危行为干预工作，完成婚前保健人群、孕产妇检测任务，做好预防母婴传播工作，为符合治疗条件的艾滋病病毒感染者和病人提供抗病毒治疗。实现“3个90%”艾滋病防治目标，并持续巩固。</t>
  </si>
  <si>
    <t>艾滋病实验室检测相关知识培训人次</t>
  </si>
  <si>
    <t>艾滋病实验室检测相关知识培训场次</t>
  </si>
  <si>
    <t>全年艾滋并检测人数</t>
  </si>
  <si>
    <t>197400</t>
  </si>
  <si>
    <t>检测人口数达到全县人口数70%以上</t>
  </si>
  <si>
    <t>艾滋病知识宣传教育场次</t>
  </si>
  <si>
    <t>乡镇及县级各单位进行常规宣传，卫健局牵头进行防艾宣传周一周宣传，世界艾滋病日一个月的宣传</t>
  </si>
  <si>
    <t>感染者检测发现率</t>
  </si>
  <si>
    <t>实现“3个90%”艾滋病防治目标，并持续巩固。</t>
  </si>
  <si>
    <t>抗病毒治疗比例</t>
  </si>
  <si>
    <t>抗病毒治疗成功率</t>
  </si>
  <si>
    <t xml:space="preserve">      公立医院改革中央补助资金</t>
  </si>
  <si>
    <t>深化公立医院综合改革协调推进医院价格，建立健全现代医院管理制度，人事薪酬、药品流通、医保支付改革，,提高医疗卫生服务质量。</t>
  </si>
  <si>
    <t>公立医院医疗服务收入（不含药品、耗材、检查、化验收入）占医疗收入比例</t>
  </si>
  <si>
    <t>41.52</t>
  </si>
  <si>
    <t>公立医院人员支出占业务支出比例</t>
  </si>
  <si>
    <t>53.58</t>
  </si>
  <si>
    <t>公立医院财政补助收入占总支出比例</t>
  </si>
  <si>
    <t>23.75</t>
  </si>
  <si>
    <t>公立医院资产负债率</t>
  </si>
  <si>
    <t>34.25</t>
  </si>
  <si>
    <t>公立医院百元医疗收入的医疗支出（不含药品收入）</t>
  </si>
  <si>
    <t>基层医疗卫生机构诊疗人数占医疗卫生机构诊疗总人次数的比例</t>
  </si>
  <si>
    <t>　 实现收支平衡的公立医院数占公立医院总数的比例</t>
  </si>
  <si>
    <t>实现收支平衡的公立医院数占公立医院总数的比例</t>
  </si>
  <si>
    <t>公立医院职工、门诊患者、住院患者满意度</t>
  </si>
  <si>
    <t xml:space="preserve">      国家实施基本药物制度财政补助资金</t>
  </si>
  <si>
    <t>1、保证所有政府办基层医疗卫生机构实施国家基本药物制度；2对实施国家基本药物制度的村卫生室给予补助，支持国家基本药物制度在村卫生室顺利实施；  3、通过每年对基层医疗卫生机构实施基本药物制度补助资金的投入，完善财政对基层医疗卫生机构运行的补助政策；4、巩固基本药物制度，推进综合改革顺利进行；  5、加强基层医疗机构卫生服务体系建设，不断提升服务能力和水平，筑牢基层医疗卫生服务网底，实现医改“保基本、强基层、建机制” 的目标。</t>
  </si>
  <si>
    <t>乡村医生补助数</t>
  </si>
  <si>
    <t>249</t>
  </si>
  <si>
    <t>2020年乡村医生补助数</t>
  </si>
  <si>
    <t>乡镇卫生院、村卫生室使用基本药物情况</t>
  </si>
  <si>
    <t>卫生院药品在省级药品集中采购平台采购情况</t>
  </si>
  <si>
    <t>卫生院药品在省级药品集中采购平台采购情况空</t>
  </si>
  <si>
    <t>村卫生室实施乡村一体化“五统一”管理情况</t>
  </si>
  <si>
    <t>村卫生室门诊病人处方基本药物合理使用合格率</t>
  </si>
  <si>
    <t>乡镇卫生院门诊病人处方基本药物合理使用合格率</t>
  </si>
  <si>
    <t>乡镇卫生院住院病人处方基本药物合理使用合格率</t>
  </si>
  <si>
    <t>基层医务人员对国家基本药物相关知识知晓率</t>
  </si>
  <si>
    <t>乡镇卫生院村卫生药品零差率销售率</t>
  </si>
  <si>
    <t>实施药品网上采购的基层机构数</t>
  </si>
  <si>
    <t>基层医疗卫生机构对实施国家基本药物制度满意度</t>
  </si>
  <si>
    <t xml:space="preserve">      社区健康倡导与干预项目专项资金</t>
  </si>
  <si>
    <t>结合开展爱国卫生“7个专项行动”中“健康文明生活方式全参与行动”和健康武定行动，在普及倡导健康知识基础上，针对居民吸烟、过量饮酒、饮食多盐多油、喜食腌制食品、缺乏锻炼等不健康行为生活方式，健康生活技能不足，城乡居民健康素养水平差距大等问题，通过持续规范的健康倡导与行为干预，转变习惯，养成健康生活方式，提升健康素养水平，提高居民人均期望寿命。从每个项目村（社区）选取74名目标人群，通过开展持续规范的社区健康倡导与行为干预，使干预对象的健康核心知
识知晓率达到90%以上，行为形成率达到80%以上，推动全县居民健康素养水平较上年提高3个以上百分点。</t>
  </si>
  <si>
    <t>全县村（社区）数量</t>
  </si>
  <si>
    <t>136</t>
  </si>
  <si>
    <t>全县配置社区健康倡导员数量</t>
  </si>
  <si>
    <t>社区健康倡导员健康知识培训次数</t>
  </si>
  <si>
    <t>健康倡导及行为干预人数</t>
  </si>
  <si>
    <t>74</t>
  </si>
  <si>
    <t>实施范围</t>
  </si>
  <si>
    <t>社区健康倡导员生活补助发放标准</t>
  </si>
  <si>
    <t>健康素养水平增加</t>
  </si>
  <si>
    <t>每个乡镇开展健康素养覆盖的村（社区）</t>
  </si>
  <si>
    <t>实施范围覆盖率</t>
  </si>
  <si>
    <t xml:space="preserve">      计划生育免费技术服务财政补助资金</t>
  </si>
  <si>
    <t>农村育龄夫妻可享受避孕药具；孕情环情检查；放置、取出宫内节育器、皮下埋置避孕剂；输卵管、输精管结扎；人工流产手术等人工妊娠；输卵管、输精管复通术；避孕药具不良反应诊断治疗；与避孕节育相关的健康教育；避孕药具发放咨询指导</t>
  </si>
  <si>
    <t>计划生育免费技术检查率</t>
  </si>
  <si>
    <t>育龄夫妻可享受计划生育免费技术服务项目，免费检查</t>
  </si>
  <si>
    <t>计划生育免费技术服务项目数</t>
  </si>
  <si>
    <t>包括放环、取环、放置皮埋术、取皮埋术、男性节育术、女性节育术等6个项目</t>
  </si>
  <si>
    <t>减少出生人流比</t>
  </si>
  <si>
    <t>人流数/同期活产婴儿数</t>
  </si>
  <si>
    <t xml:space="preserve">      卫生健康专项资金</t>
  </si>
  <si>
    <t>为有效应对可能发生的新型冠状病毒感染的肺炎流行，科学、规范、有效地开展防控工作，充分做好应急准备，完善应急物资准备，全力抓好各项防控措施落实，最大程度地减少对公众健康和生命安全造成的危害。</t>
  </si>
  <si>
    <t>新冠肺炎疫情物资储备率</t>
  </si>
  <si>
    <t>新冠肺炎疫情物资储备</t>
  </si>
  <si>
    <t>政府储备物资满足时间需要</t>
  </si>
  <si>
    <t>秋冬季疫情防控物资储备需求</t>
  </si>
  <si>
    <t>医疗机构物资、药品储备量满足需要</t>
  </si>
  <si>
    <t>新冠肺炎疫情应急物资储备资金</t>
  </si>
  <si>
    <t>420</t>
  </si>
  <si>
    <t>新冠肺炎疫情物资储备资金需求</t>
  </si>
  <si>
    <t>预防新型冠状病毒感染的肺炎在武定的发生流行，为全县人民的身体健康和生命安全做保障</t>
  </si>
  <si>
    <t>282000</t>
  </si>
  <si>
    <t>做好常态化疫情防控，预防新型冠状病毒感染的肺炎在武定的发生流行，为全县人民的身体健康和生命安全做保障</t>
  </si>
  <si>
    <t>广大人民群众对新型冠状病毒感染的肺炎防控措施满意度</t>
  </si>
  <si>
    <t xml:space="preserve">      老龄卫生健康事业专项资金</t>
  </si>
  <si>
    <t>1、加强老龄宣传，提高全社会尊敬老人和维护老年人合法权益的自觉性，为老龄事业发展营造浓厚的舆论氛围；2、开展丰富多彩的文体活动，满足老年人精神文化需求；3、为特殊老年人群体购买老年人意外伤害保险；4、敬老月开展走访慰问</t>
  </si>
  <si>
    <t>老年人参加意外伤害保险人数</t>
  </si>
  <si>
    <t>8407</t>
  </si>
  <si>
    <t>按照2020年老年人参加意外伤害保险人数测算</t>
  </si>
  <si>
    <t>走访慰问敬老院孤寡老人、高龄老人和百岁老人</t>
  </si>
  <si>
    <t>130</t>
  </si>
  <si>
    <t>按照 走访慰问敬老院孤寡老人、高龄老人和百岁老人人数测算</t>
  </si>
  <si>
    <t>8月底前拨付</t>
  </si>
  <si>
    <t>按照2020年工作要求</t>
  </si>
  <si>
    <t>老年人意外伤害保险标准</t>
  </si>
  <si>
    <t>按照20元/人的标准购买老年人意外伤害保险</t>
  </si>
  <si>
    <t>老年人意外伤害保险参保率</t>
  </si>
  <si>
    <t>为老年人购买老年人意外伤害保险</t>
  </si>
  <si>
    <t>楚雄州2019年老龄健康工作实施方案</t>
  </si>
  <si>
    <t xml:space="preserve">      计划生育奖励与扶助专项资金</t>
  </si>
  <si>
    <t>1.实施农村计划生育家庭奖励扶助制度，解决农村独生子女家庭的养老问题，提高部分计生家庭的发展能力。实施计划生育家庭特别扶助制度，缓解计划生育困难家庭在生产、生活、医疗和养老等方面的特殊困难，为探索如何加大对“失独”家庭的保障进行了有益探索，保障和改善民生，促进社会的和谐与稳定。调整完善计划生育投入机制，支持建立较为完善的计划生育服务管理制度和家庭发展支持体系，推动人口和计划生育工作由控制人口数量为主向调控总量、提升素质和促进人口长期均衡发展。实施计划生育免费技术服务和国家免费孕前优生健康检查，是为了找出可能影响孕妇和胎儿健康的不利因素，保障孕妇及胎儿的健康，预防、降低出生缺陷发生的风险。
2.对应享受奖励与扶助（包括"奖励扶助制度" 、"特别扶助制度"、"一次性抚慰金"、"一次性奖励金" 、奖学金、城乡居民基本医疗保险个人参保费用资助 ）政策的人员，全部进行资格认定，按照“应有尽有”的原则，不漏报，不重报，建立完善基本的信息档案，做到及时足额发放奖励与扶助资金。</t>
  </si>
  <si>
    <t>奖励扶助对象档案建档率</t>
  </si>
  <si>
    <t>按照计划生育条例规定，符合计划生育申报条件的家庭和个人，不漏报不重报</t>
  </si>
  <si>
    <t>按既定政策标准核定农村部分计划生育家庭奖励扶助制度人数</t>
  </si>
  <si>
    <t>1239</t>
  </si>
  <si>
    <t>按照计划生育条例规定，符合计划生育申报条件的家庭和个人，不漏报不重报空</t>
  </si>
  <si>
    <t>按既定政策标准核定享受特别扶助助制度（独生子女伤残和死亡）人数</t>
  </si>
  <si>
    <t>按既定政策标准核定计划生育家庭城乡居民基本医疗保险人数</t>
  </si>
  <si>
    <t>8804</t>
  </si>
  <si>
    <t>按既定政策标准核定计划生育家失独家庭一次性抚慰金人数</t>
  </si>
  <si>
    <t>按既定政策标准核定农业人口独生子女“奖学金”人数</t>
  </si>
  <si>
    <t>569</t>
  </si>
  <si>
    <t>资格确认准确率</t>
  </si>
  <si>
    <t>各级计划生育资金到位后，按照申报人数及发放标准，及时发放计划生育资金，确保资金在12月份全部发放</t>
  </si>
  <si>
    <t>农村部分计划生育家庭奖励扶助制度</t>
  </si>
  <si>
    <t>农村部分计划生育家庭奖励扶助金发放标准独子、独女、独子女死亡</t>
  </si>
  <si>
    <t>按照计划生育相关政策确定的计划生育发放标准</t>
  </si>
  <si>
    <t>独生子女伤残家庭扶助金发放标准</t>
  </si>
  <si>
    <t>独生子女死亡家庭扶助金发放标准</t>
  </si>
  <si>
    <t>450</t>
  </si>
  <si>
    <t>计划生育家庭城乡居民基本医疗保险补助标准</t>
  </si>
  <si>
    <t>独生子女保健费标准</t>
  </si>
  <si>
    <t>农业人口独生子女“奖学金”标准</t>
  </si>
  <si>
    <t>按照小学生160元/人/年、初中生260元/人/年、高中生（一次性1000</t>
  </si>
  <si>
    <t>符合物申报条件对象覆盖率</t>
  </si>
  <si>
    <t>计划生育奖励扶助申报系统</t>
  </si>
  <si>
    <t>奖励对象满意度</t>
  </si>
  <si>
    <t xml:space="preserve">      基层医疗卫生县级补助资金</t>
  </si>
  <si>
    <t>药品在省级药品集中采购平台采购情况</t>
  </si>
  <si>
    <t>门诊病人处方基本药物合理使用合格率</t>
  </si>
  <si>
    <t>门诊病人处方基本药物合理使用</t>
  </si>
  <si>
    <t>住院病人处方基本药物合理使用合格率</t>
  </si>
  <si>
    <t>住院病人处方基本药物合理使用</t>
  </si>
  <si>
    <t>基层医务人员对国家基本药物相关知识知晓情况</t>
  </si>
  <si>
    <t>医疗卫生单位药品零差率销售率</t>
  </si>
  <si>
    <t>医疗卫生单位长期实行药品零差率销售</t>
  </si>
  <si>
    <t>老百姓对实施国家基本药物制度满意度</t>
  </si>
  <si>
    <t xml:space="preserve">      卫生体系建设重大传染病防控专项资金</t>
  </si>
  <si>
    <t>目标1:实现对重点传染病的哨点监测，完成监测点核心设备配置，提高监测点实验室检验检测和人员能力，为重点传染病防控提供技术支持。 
目标2：各级疾控机构、接种单位冷链设备和疫苗扫码设备配备达到《疫苗储存和运输管理规范（2017年版）》和《预防接种工作规范》要求， 实现疫苗扫码出入库管理。
目标3：重点提升疾控专业技术骨干人才现场流行病学调查处置、实验室检验检测、信息技术等专业技术能力，以及指导基层开展基本公共卫生 服务能力。提升精神卫生防治机构或疾控中心人员开展突发公共卫生事件心理危机干预的基本技能。
目标4：使基层医疗卫生机构（社区卫生服务中心、乡镇卫生院）普遍具备开展肺功能检查评估的能力。
目标5：支持基层医疗卫生服务机构（重点是乡镇卫生院和社区卫生服务中心）完善公共卫生服务体系，加强实施设备配备和人才培训，不断提 升重大疫情救治能力和突发公共卫生事件应对能力，推动构建分级诊疗、合理诊治和有序就医新秩序形成
目标6：强化公立医院医防并重，调整优化医疗资源布局，加强综合医院和传染病专科医院感染科建设，优化发热门诊诊室管理，提升检测能 力，加强医院感染防控，提升传染病和感染性疾病规范化诊疗水平。
目标7：支持基层医疗卫生服务机构（重点是乡镇卫生院和社区卫生服务中心）完善公共卫生服务体系，加强实施设备配备和人才培训，不断提 升重大疫情救治能力和突发公共卫生事件应对能力，推动构建分级诊疗、合理诊治和有序就医新秩序形成。
目标8：通过向各县（市）补充防护监护型负压救护车及相关必需车载医疗设备，缩小配置缺口，降低传染病病人转运过程的传播风险和医患交 叉感染风险，缩短急救出车时间及急救反应时间，提升急救患者服务满意度。
目标9：加强县中医医院感染性疾病科等科室特别是发热门诊建设，提高医院感染性疾病诊疗水平，加强院感防控管理，提高县中医医院对传染 病的筛查、预警和防控能力及对突发公共卫生事件的应急能力，并纳入当地医疗救治体系。
目标10：充分发挥中医药的特色优势，提升县中医医院呼吸道传染病等新发突发传染病及公共卫生事件应急处置涉及的主要疾病的诊疗水平， 建立一支能够有效处置各种传染性疾病的中医疫病防治队伍。　　　　　　　　　</t>
  </si>
  <si>
    <t>完成病毒性传染病、细菌性传染病、病媒生物监测任务的监测点比例</t>
  </si>
  <si>
    <t>完成病毒性传染病、细菌性传染病、病媒生物监测任务的监测</t>
  </si>
  <si>
    <t>病毒性传染病、细菌性传染病、病媒生物监测督导任务完成率</t>
  </si>
  <si>
    <t>完成病毒性传染病、细菌性传染病、病媒生物监测督导任务</t>
  </si>
  <si>
    <t>基层医疗卫生机构（包括社区卫生服务中心、乡镇卫生院）配备肺功能仪的比例</t>
  </si>
  <si>
    <t>基层医疗卫生机构（包括社区卫生服务中心、乡镇卫生院）配备肺功能仪的比例50%以上</t>
  </si>
  <si>
    <t>县级疾控机构、接种单位冷链设备配备达标率</t>
  </si>
  <si>
    <t>市县级疾控机构、接种单位冷链设备配备达标90%以上</t>
  </si>
  <si>
    <t>县级疾控机构、接种单位疫苗扫码设备配备达标率</t>
  </si>
  <si>
    <t>县级疾控机构、接种单位疫苗扫码设备配备达标90%以上</t>
  </si>
  <si>
    <t>项目县区公立医院医务人员医防结合能力培训合格率</t>
  </si>
  <si>
    <t>项目县区公立医院医务人员医防结合能力培训合格100%</t>
  </si>
  <si>
    <t>基层医疗卫生机构肺功能仪使用率</t>
  </si>
  <si>
    <t>基层医疗卫生机构肺功能仪使用率90%以上</t>
  </si>
  <si>
    <t xml:space="preserve">      基本公共卫生服务项目专项资金</t>
  </si>
  <si>
    <t>1、确保基本公共卫生服务各项任务完成；贫困地区农村妇女”两癌“筛查目标人群覆盖率达45%以上，非贫困地区农村妇女”两癌“筛查目标人群覆盖率达20%以上，免费孕前优生健康检查目标人群覆盖率达80%以上，农村妇女增补叶酸服用率达90%以上，营养包目标人群覆盖率达80%以上，4-6岁儿童视力检查人群覆盖率达90%以上，地中海贫血筛查任务完成率、地中海贫血基因检测率达80%以上。2、提高基本公共卫生服务项目均等化水平，规范公共卫生服务行为，推进基本公共卫生服务项目开展，加强孕产妇健康管理和儿童健康管理，把孕产妇和婴儿死亡率控制在指标范围内，全面完成2020年度家庭医生签约服务、城乡居民健康档案、0-6岁儿童健康管理、孕产妇健康管理、免费婚前医学检查、新生儿遗传代谢性疾病筛查、新生儿听力筛查、免疫规划、65岁及以上老年人健康管理、健康教育、原发性高血压患者健康管理、2型糖尿病患者健康管理、严重精神障碍患者管理、传染病和突发公共卫生事件报告处理、结核病防治、卫生监督协管、中医药健康管理服务各项任务目标。</t>
  </si>
  <si>
    <t>结核病患者健康管理率</t>
  </si>
  <si>
    <t>按照基本公共卫生服务项目考核指标内容</t>
  </si>
  <si>
    <t>居民健康档案建档率</t>
  </si>
  <si>
    <t>适龄人群国家免疫规划疫苗接种率</t>
  </si>
  <si>
    <t>0-6岁儿童健康管理率</t>
  </si>
  <si>
    <t>老年人健康管理率</t>
  </si>
  <si>
    <t>高血压患者管理率</t>
  </si>
  <si>
    <t>2型糖尿病患者规范管理率</t>
  </si>
  <si>
    <t>老年人中医药健康管理率</t>
  </si>
  <si>
    <t>45</t>
  </si>
  <si>
    <t>孕产妇系统管理率</t>
  </si>
  <si>
    <t>传染病及突发公共卫生事件报告和处理率</t>
  </si>
  <si>
    <t>首针乙肝疫苗24小时内及时接种率</t>
  </si>
  <si>
    <t>儿童免疫规划信息系统录入率</t>
  </si>
  <si>
    <t>健康教育措施覆盖率</t>
  </si>
  <si>
    <t>目标人群政策知晓率</t>
  </si>
  <si>
    <t>病原学阳性肺结核患者治愈率和病原学阴性肺结核治疗成功率</t>
  </si>
  <si>
    <t>高血压患者血压控制满意率</t>
  </si>
  <si>
    <t>糖尿病患者血糖控制满意率</t>
  </si>
  <si>
    <t>居民健康行为形成率</t>
  </si>
  <si>
    <t>　 服务对象满意度</t>
  </si>
  <si>
    <t xml:space="preserve">      职业病防治项目工作专项资金</t>
  </si>
  <si>
    <t>依法履行职业病防治职责，防治体系逐步健全，监督执法逐步加强，工作场所职业卫生条件逐步改善。职业病危害检测、评价与控制，职业病健康检查及职业病诊断、鉴定、救治水平不断提升，重大急性职业病危害事故明显减少，职业病防治意识不断提高。</t>
  </si>
  <si>
    <t>重点行业用人单位职业病危害申报率</t>
  </si>
  <si>
    <t>重点行业用人单位职业病危害申报率号</t>
  </si>
  <si>
    <t>工作场所职业病危害因素定期检测率</t>
  </si>
  <si>
    <t>在岗劳动者职业健康检查率</t>
  </si>
  <si>
    <t>职业危害企业主要负责人、职业健康管理人员和劳动者参与培训场次</t>
  </si>
  <si>
    <t>楚整办函[2017]98号</t>
  </si>
  <si>
    <t>用人单位主要负责人、职业卫生管理人员职业卫生培训率</t>
  </si>
  <si>
    <t>用人单位主要负责人、职业卫生管理人员职业卫生培训率号</t>
  </si>
  <si>
    <t>监督检查覆盖率</t>
  </si>
  <si>
    <t>2021年目标责任书</t>
  </si>
  <si>
    <t>重点行业领域新增建设项目职业病防护设施“三同时”实施率</t>
  </si>
  <si>
    <t xml:space="preserve">  武定县民政局</t>
  </si>
  <si>
    <t xml:space="preserve">    武定县民政局</t>
  </si>
  <si>
    <t xml:space="preserve">      农村最低生活保障补助经费</t>
  </si>
  <si>
    <t>1、规范城乡低保政策实施，合理确定保障标准，是低保对象基本生活得到有效保障。
2、适度扩大低保覆盖范围，对低收入家庭中的中残人员，重病患者等特殊困难人员，参照“单人户”纳入低保。</t>
  </si>
  <si>
    <t>14375</t>
  </si>
  <si>
    <t xml:space="preserve">      “两案”人员生活困难补助经费</t>
  </si>
  <si>
    <t>贯彻落实“两案”人员生活困难补助资金，按政策规定及时发放生活困难补助。</t>
  </si>
  <si>
    <t xml:space="preserve">      城乡居民亡故遗体火化补助资金</t>
  </si>
  <si>
    <t>以习近平新时代中国特色社会主义四项为指导，全面贯彻落实习近平总书记关于殡葬改革管理的重要论述，坚持以人民为中心的发展思路，认真落实党中央、国务院和省州决策部署，已满足人民群众对美好生活愿望为出发点和落脚点，切实保障人民群众基本殡葬需求，推动殡葬改革更好服务于保障和改善民生，更好服务于精神文明和生态文明建设，促进殡葬事业健康有序发展，促进精神文明和生态文明，建设“多彩罗婺.幸福武定”。</t>
  </si>
  <si>
    <t>2040</t>
  </si>
  <si>
    <t xml:space="preserve">      水利水电伤残民工生活补助经费</t>
  </si>
  <si>
    <t>1、向全县符合享受补助条件的水利水电伤残民工及企业回乡人员发放补助。
2、及时复核审定享受补助人员名册及数量。
3、及时足额发放水利水电伤残民工及企业回乡人员补助。</t>
  </si>
  <si>
    <t>231</t>
  </si>
  <si>
    <t xml:space="preserve">      城乡临时救助配套补助经费</t>
  </si>
  <si>
    <t>根据《楚雄州人民政府关于进一步加强和改进最低生活保障工作的实施意见》(楚政发｛2013｝31号、《云南省民政厅关于进一步做好城乡低保工作的通知》(云民社救｛2014｝1号）,为进一步落实地方政府责任切实提高我州城乡低保规范化管理水平，理顺资金筹集机制，明确各级财政城乡低保资金负担比例，提高城乡低保标准，按照《十一届州人民政府第29次常务会议纪要》第29期决定执行。</t>
  </si>
  <si>
    <t>9054</t>
  </si>
  <si>
    <t xml:space="preserve">      特困人员供养补助资金</t>
  </si>
  <si>
    <t>以解决城乡特困人员突出困难、满足城乡特困人员基本需求
为目标,坚持政府主导,发挥社会力量作用,在全省建立起城乡
统筹、政策衔接、运行规范、与经济社会发展水平相适应的特困
人员救助供养制度,将符合条件的城乡特困人员全部纳入救助供
养范围,切实维护他们的基本生活权益。</t>
  </si>
  <si>
    <t>985</t>
  </si>
  <si>
    <t xml:space="preserve">      “以奖代补”社会救助专项经费</t>
  </si>
  <si>
    <t>规范城乡低保政策实施，合理确定低保标准，是低保对象基本生活得到有效保障。</t>
  </si>
  <si>
    <t>会议次数</t>
  </si>
  <si>
    <t>反映预算部门（单位）组织开展各类会议的总次数。</t>
  </si>
  <si>
    <t>150</t>
  </si>
  <si>
    <t>反映预算部门（单位）组织开展各类培训的人次。</t>
  </si>
  <si>
    <t>是否纳入年度计划</t>
  </si>
  <si>
    <t>纳入</t>
  </si>
  <si>
    <t>是/否</t>
  </si>
  <si>
    <t>反映会议是否纳入部门的年度计划。</t>
  </si>
  <si>
    <t>820</t>
  </si>
  <si>
    <t>反映预算部门（单位）组织开展各类培训中除师资费以外的人均培训费控制情况。</t>
  </si>
  <si>
    <t>人均会议标准</t>
  </si>
  <si>
    <t>元/人·天</t>
  </si>
  <si>
    <t>反映预算部门（单位）组织开展各类会议的人均会议费标准控制情况，会议费包括住宿费、伙食费、会议室租金、交通费、文件印刷费、医药费等。</t>
  </si>
  <si>
    <t>视频、电话会议占比</t>
  </si>
  <si>
    <t>反映通过视频、电话等现代信息技术手段，组织开展会议的次数。预算年度计划采用视频、电话方式召开会议的次数。</t>
  </si>
  <si>
    <t>参会人员满意度</t>
  </si>
  <si>
    <t>反映参会人员对会议开展的满意度。参会人员满意度=（参会满意人数/问卷调查人数）*100%</t>
  </si>
  <si>
    <t xml:space="preserve">      高龄及长寿老人保健补助经费</t>
  </si>
  <si>
    <t>建立高龄津贴制度。省、州、县市三级配套发给全县80至99周岁老年人任月均不低于50元标准，100周岁以上老年人人月均不低于300元标准。</t>
  </si>
  <si>
    <t>4773</t>
  </si>
  <si>
    <t xml:space="preserve">      城市最低生活保障补助经费</t>
  </si>
  <si>
    <t>规范城乡低保政策实施，合理确定保障标准，是低保对象基本生活得到有效保障。适度扩大低保覆盖范围，对低收入家庭中的中残人员，重病患者等特殊困难人员，参照“单人户”纳入低保</t>
  </si>
  <si>
    <t>10812</t>
  </si>
  <si>
    <t>通过社银一体化按月统一发放</t>
  </si>
  <si>
    <t xml:space="preserve">      残疾人生活和护理补助经费</t>
  </si>
  <si>
    <t>1、有效开展残疾人工作，保障服务好8530人残疾人两项补贴按标准足额发放。
2、根据发放文件严格发放，残疾人两项补贴资金628.45万元以上。
3、享受对象满意率达95%。</t>
  </si>
  <si>
    <t>7193</t>
  </si>
  <si>
    <t xml:space="preserve">      孤儿基本生活保障补助经费</t>
  </si>
  <si>
    <t>贯彻“以人为本，为民解困”的宗旨，按照“儿童利益最大化”的原则，对孤儿、父母因重大困难无法履行抚养和监护责任的事实无人抚养儿童、采区政府补助的方式增强儿童家庭养育能力，以最大限度地维系儿童原有家庭环境，保障其生存与发展权益。</t>
  </si>
  <si>
    <t>109</t>
  </si>
  <si>
    <t>孤儿基本生活得到改善和提高</t>
  </si>
  <si>
    <t>按月发放</t>
  </si>
  <si>
    <t>按月发放率100%</t>
  </si>
  <si>
    <t xml:space="preserve">  武定县疾病预防控制中心</t>
  </si>
  <si>
    <t xml:space="preserve">    武定县疾病预防控制中心</t>
  </si>
  <si>
    <t xml:space="preserve">      重大疾病预防与控制专项资金</t>
  </si>
  <si>
    <t>建立起适应社会主义市场经济体制和人民健康需求的比较完善的卫生体系，需要降低传染病发病率、加强对传染病的预防与控制。保障全县人民群众的身体健康。更好地开展传染病防治、地方病防治、计划免疫、卫生监测、卫生宣传教育、突发公共卫生事件处置，预防全县辖区内的重大传染病暴发流行，具体为开展捕鼠、鼠血清血凝试验、蚤拉胃培养及细菌培养、艾滋病初筛、结核病督导、麻风病线索调查、家属普查及现症患者随访、克山病现症患者随访复查及克山病普查、对全县食物中毒、暴发性传染病等突发性公共卫生事件处置、全县范围内的卫生监测。</t>
  </si>
  <si>
    <t>会议人次</t>
  </si>
  <si>
    <t>反映预算部门（单位）组织开展各类会议的参与人次。</t>
  </si>
  <si>
    <t>反映预算部门（单位）组织开展各类培训的期数。</t>
  </si>
  <si>
    <t>会议天数</t>
  </si>
  <si>
    <t>反映预算部门（单位）组织开展各类会议的总天数。</t>
  </si>
  <si>
    <t>性病就诊者HIV、梅毒咨询检测率</t>
  </si>
  <si>
    <t>反映单位性病就诊者HIV、梅毒咨询检测率。</t>
  </si>
  <si>
    <t>CD4检测率</t>
  </si>
  <si>
    <t>反映单位CD4检测率。</t>
  </si>
  <si>
    <t>丙肝核酸检测率</t>
  </si>
  <si>
    <t>反映单位丙肝核酸检测率。</t>
  </si>
  <si>
    <t>培训人次</t>
  </si>
  <si>
    <t>305</t>
  </si>
  <si>
    <t>反映预算部门（单位）组织开展培训的参与人次。</t>
  </si>
  <si>
    <t>培训天数</t>
  </si>
  <si>
    <t>反映预算部门（单位）组织开展培训的总天数。</t>
  </si>
  <si>
    <t>宣传天数</t>
  </si>
  <si>
    <t>反映罗婺广场显示屏宣传天数</t>
  </si>
  <si>
    <t>工作人员占比</t>
  </si>
  <si>
    <t>反映预算部门（单位）组织开展各类会议的工作人员占会议代表人数的比率。</t>
  </si>
  <si>
    <t>及时发现病人并进行随访管理</t>
  </si>
  <si>
    <t>反映单位及时发现病人并进行随访管理。</t>
  </si>
  <si>
    <t>疫情及时报告处置</t>
  </si>
  <si>
    <t>反映单位对疫情及时报告处置情况。</t>
  </si>
  <si>
    <t xml:space="preserve">      预防性体检专项资金</t>
  </si>
  <si>
    <t>针对取消或停征预防性体检费、卫生检测费和委托性防疫服务费后，结合我州实际，进一步做好预防性体检工作。健康体检及健康证明的免费办理率要达100%，体检人数大于10000人，符合条件体检率达100%，体检结果正确率达100%，检验过程规范率达100%。</t>
  </si>
  <si>
    <t>健康体检及健康证明的免费办理率</t>
  </si>
  <si>
    <t>反映单位进行健康体检及健康证明的免费办理工作情况。</t>
  </si>
  <si>
    <t>健康体检表</t>
  </si>
  <si>
    <t>符合条件体检率</t>
  </si>
  <si>
    <t>反映对办理健康证人员是否符合办理条件的审核率</t>
  </si>
  <si>
    <t>体检结果正确率</t>
  </si>
  <si>
    <t>反映健康证相关体检结果的准确性</t>
  </si>
  <si>
    <t>检验过程规范率</t>
  </si>
  <si>
    <t>反映检验过程中工作人员操作规范情况</t>
  </si>
  <si>
    <t>体检结果告知率</t>
  </si>
  <si>
    <t>反映工作人员对体检人员告知其体检结果的执行情况</t>
  </si>
  <si>
    <t>反映单位进行健康体检及健康证明的免费办理工作受益对象满意度。</t>
  </si>
  <si>
    <t xml:space="preserve">  武定县财政局社保资金</t>
  </si>
  <si>
    <t xml:space="preserve">    武定县财政局社保资金</t>
  </si>
  <si>
    <t xml:space="preserve">      城乡居民基本养老保险专项资金</t>
  </si>
  <si>
    <t>城乡居民基本养老保险坚持从实际出发，按照“保基本、广覆盖、有弹性、可持续”的方针，坚持政府主导推动与居民参加相结合、权利与义务相对应、保障水平与经济社会发展水平相适应，与社会救助、社会福利等社会保障政策相配套，与城镇职工基本养老保险制度相衔接，不断完善覆盖城乡居民的社会养老保障体系。</t>
  </si>
  <si>
    <t>181200</t>
  </si>
  <si>
    <t>按标准足额保障养老金</t>
  </si>
  <si>
    <t xml:space="preserve">      财政对城镇职工基本医疗保险基金缺口补助专项资金</t>
  </si>
  <si>
    <t>目标1: 巩固参保率。目标2: 逐步提高保障水平。目标3:确保城乡居民基本医疗保险工作顺利实施，切实提高医疗保障水平。目标贵4:确保城乡居民基本医疗保险工作顺利实施，切实医疗保障水平。目标:确保城乡居民财政补助安全、平稳运行。</t>
  </si>
  <si>
    <t>全县参保人数</t>
  </si>
  <si>
    <t>252795</t>
  </si>
  <si>
    <t>城乡居民基本医疗保险财政补助资金</t>
  </si>
  <si>
    <t>以户籍人口数为基数计算的基本基本医保综 合参保率</t>
  </si>
  <si>
    <t>城乡居民参保待遇报销率</t>
  </si>
  <si>
    <t xml:space="preserve">      城乡居民基本医疗保险专项资金</t>
  </si>
  <si>
    <t>95. 53</t>
  </si>
  <si>
    <t xml:space="preserve">      城乡医疗救助专项资金</t>
  </si>
  <si>
    <t>将符合条件的农村贫困人口纳入保障范围；严格管控医疗费用；立足现有制度提供保障；合理确定农村贫困人口保障水平；各项保障措施有效衔接。</t>
  </si>
  <si>
    <t>政策覆盖农村贫困人口数量</t>
  </si>
  <si>
    <t>贫困人口全部纳入参保范围</t>
  </si>
  <si>
    <t>到定点救治医疗机构就诊率</t>
  </si>
  <si>
    <t>要求就诊率100%</t>
  </si>
  <si>
    <t>农村贫困患者住院及门诊治疗目录外医疗费比例</t>
  </si>
  <si>
    <t>原则上控制在10%以内</t>
  </si>
  <si>
    <t>一站式结算覆盖地区</t>
  </si>
  <si>
    <t>县域内100覆盖</t>
  </si>
  <si>
    <t>满意度大于等于85%</t>
  </si>
  <si>
    <t xml:space="preserve">  武定县卫生健康综合监督中心</t>
  </si>
  <si>
    <t xml:space="preserve">    武定县卫生健康综合监督中心</t>
  </si>
  <si>
    <t xml:space="preserve">      执法办案补助资金</t>
  </si>
  <si>
    <t>加大卫生监督执法力度，年内查办案件不少于20件，其中一般程序案件不得少于10件。
医疗卫生专业办案率  〉0
 传染病防治专业零办案  〉0 
 职业卫生专业零办案  〉0 
 各类专业卫生监督检查覆盖率   〉95% 
 国家随机监督抽查任务完结率   〉90%</t>
  </si>
  <si>
    <t>参与检查(核查)人数</t>
  </si>
  <si>
    <t>每次2</t>
  </si>
  <si>
    <t>反映参与检查核查的工作人数。</t>
  </si>
  <si>
    <t>完成检查报告数量</t>
  </si>
  <si>
    <t>反映检查核查形成的报告（总结）个数。</t>
  </si>
  <si>
    <t>开展检查（核查）次数</t>
  </si>
  <si>
    <t>每季度1</t>
  </si>
  <si>
    <t>反映检查核查的次数情况。</t>
  </si>
  <si>
    <t>检查（核查）任务完成率</t>
  </si>
  <si>
    <t>反映检查工作的执行情况。
检查任务完成率=实际完成检查（核查）任务数/计划完成检查（核查）任务数*100%</t>
  </si>
  <si>
    <t>检查（核查）覆盖率</t>
  </si>
  <si>
    <t>反映检查（核查）工作覆盖面情况。
检查（核查）覆盖率=实际完成检查（核查）覆盖面/检查（核查）计划覆盖面*100%</t>
  </si>
  <si>
    <t>检查（核查）任务及时完成率</t>
  </si>
  <si>
    <t>反映是否按时完成检查核查任务。
检查任务及时完成率=及时完成检查（核查）任务数/完成检查（核查）任务数*100%</t>
  </si>
  <si>
    <t>检查（核查）结果公开率</t>
  </si>
  <si>
    <t>反映相关检查核查结果依法公开情况。
检查结果公开率</t>
  </si>
  <si>
    <t>问题整改落实率</t>
  </si>
  <si>
    <t>反映检查核查发现问题的整改落实情况。
问题整改落实率=（实际整改问题数/现场检查发现问题数）*100%</t>
  </si>
  <si>
    <t>检查（核查）人员被投诉次数</t>
  </si>
  <si>
    <t>反映服务对象对检查核查工作的整体满意情况。</t>
  </si>
  <si>
    <t xml:space="preserve">  武定县人民医院</t>
  </si>
  <si>
    <t xml:space="preserve">    武定县人民医院</t>
  </si>
  <si>
    <t xml:space="preserve">      取消药品加成补助经费</t>
  </si>
  <si>
    <t>深化公立医院综合改革协调推进医院价格，建立健全现代医院管理制度，人事薪酬、药品流通、医保支付改革，提高医疗卫生服务质量。完成救灾、援外、支农、支边、支援社区等政府指令性任务。</t>
  </si>
  <si>
    <t>公立医院医疗服务收入中（不含药品、耗材、检查、化验收收入）占医疗收入比例</t>
  </si>
  <si>
    <t>医疗服务收入占医疗收入的占比</t>
  </si>
  <si>
    <t>人员支出占业务支出的占比</t>
  </si>
  <si>
    <t>公立医院财政补助收入占基本支出比例</t>
  </si>
  <si>
    <t>财政补助收入占基本支出的占比</t>
  </si>
  <si>
    <t>40</t>
  </si>
  <si>
    <t>资产负债率</t>
  </si>
  <si>
    <t>公立医院平均住院日</t>
  </si>
  <si>
    <t>平均住院天数</t>
  </si>
  <si>
    <t>百元医疗收入需要付出多少元的医疗支出（不含药品收入）</t>
  </si>
  <si>
    <t>公立医院改革后的盈亏状况</t>
  </si>
  <si>
    <t>行政政法管理股</t>
  </si>
  <si>
    <t xml:space="preserve">  武定县民族宗教事务局</t>
  </si>
  <si>
    <t xml:space="preserve">    武定县民族宗教事务局</t>
  </si>
  <si>
    <t xml:space="preserve">      州级民族机动金款项经费</t>
  </si>
  <si>
    <t>按照楚雄州委、楚雄州人民政府印发的《楚雄州打造全国民族团结进步示范区三年行动计划（2021-2023年）》，实施民族团结进步示范创建工程，2021年度建设任务为建成民族团结示范村10个</t>
  </si>
  <si>
    <t>创建民族团结示范单位20个，2022年建成15个。</t>
  </si>
  <si>
    <t>完成计划任务95%以上</t>
  </si>
  <si>
    <t>增强民族团结、维护社会稳定，铸牢中华民族共同体意识.</t>
  </si>
  <si>
    <t>空项目符合当地少数民族发展需要，项目区各族群众满意。</t>
  </si>
  <si>
    <t>项目区各族群众满意率90%以上</t>
  </si>
  <si>
    <t>项目区各族群众满意率90%以上.</t>
  </si>
  <si>
    <t xml:space="preserve">      中央少数民族发展专项资金</t>
  </si>
  <si>
    <t>积极开展民族团结进步示范创建活动，加强民族文化保护和传承，维护全县民族团结和社会稳定。项目符合党中央要求的把云南建设成为全国民族团结进步示范区的，对全面建成小康社会具有深远的影响。项目的落实确保了我县按省、州要求完成年度重点计划任务。实现农民人均纯收入增长；基础设施改善.</t>
  </si>
  <si>
    <t>完成项目情况。</t>
  </si>
  <si>
    <t>完成项目5个以上。</t>
  </si>
  <si>
    <t>以全部完成设定内容。</t>
  </si>
  <si>
    <t>解决部分少数民族困难群众生产生活困难，经济发展。</t>
  </si>
  <si>
    <t>项目区基础设施明显改善，人均纯收入增长明显。</t>
  </si>
  <si>
    <t>以全部达到预期目的。</t>
  </si>
  <si>
    <t>95%以上群众满意(含95%)</t>
  </si>
  <si>
    <t>以全部达到预期目标值.</t>
  </si>
  <si>
    <t xml:space="preserve">      创建民族团结示范县购办公用品经费</t>
  </si>
  <si>
    <t>按照楚雄州委、楚雄州人民政府印发的《楚雄州打造全国民族团结进步示范区三年行动计划（2021-2023年）》，实施民族团结进步示范创建工程2022年度建设任务。按照州委、州政府工作部署，继续实施民族宗教事务治理工程建设项目。2022年，我局将继续以习近平新时代中国特色社会主义思想为指导，全面贯彻落实中央，省委、州委和县委关于民族宗教工作决策部署，以铸牢中华民族共同体意识为主线，以抓实各级党委对宗教工作督查反馈意见整改为契机，进一步提高宗教工作法治化水平。巩固脱贫攻坚成效，推动民族团结进步示范区建设，着力取得民族宗教工作新实效</t>
  </si>
  <si>
    <t>购买办公用电脑5台、打印机5台、复印机1台。</t>
  </si>
  <si>
    <t>大型宣传户外广告</t>
  </si>
  <si>
    <t>大型宣传户外广告4块</t>
  </si>
  <si>
    <t>实现全国民族团结示范县复检通过</t>
  </si>
  <si>
    <t>全县各族群众获得感、幸福感提升，满意度增强。</t>
  </si>
  <si>
    <t xml:space="preserve">      中央对地方民族贸易和民族特需商品生产贷款贴息引导支持资金经费</t>
  </si>
  <si>
    <t>中央财政用于对地方民族贸易和民族特需商品生产贷款贴息的引导支持资金，重点支持企业发展生产，提升技巧；</t>
  </si>
  <si>
    <t>中央引导支持资金补贴比例</t>
  </si>
  <si>
    <t>少数民族特需商品供应充足</t>
  </si>
  <si>
    <t>不存在买难的困境</t>
  </si>
  <si>
    <t>少数民族群众满意度</t>
  </si>
  <si>
    <t>≧80%</t>
  </si>
  <si>
    <t xml:space="preserve">  武定县公安局</t>
  </si>
  <si>
    <t xml:space="preserve">    武定县公安局</t>
  </si>
  <si>
    <t xml:space="preserve">      扫黑除恶县级专项经费</t>
  </si>
  <si>
    <t>该项目实施后，公安机关将按照常态化扫黑除恶长效机制，加大宣传力度，力争涉信息网络类的黑恶案件得到有效遏制，人民群众对电诈诈骗、跨境赌博的危害意识增强，涉信息网络类案件高发态势得到有效遏制。保障及时支付专案民警差旅费，提高案件侦办效力。</t>
  </si>
  <si>
    <t>建立扫黑除恶常态化长效机制</t>
  </si>
  <si>
    <t>围绕长效常治，成立《武定县公安局常态化开展扫黑除恶专项斗争领导小组及其办公室。制定《武定县公安机关关于常态化开展扫黑除恶斗争的实施意见》《武定县公安局扫黑阶乘恶斗争人”八大行动“方案》</t>
  </si>
  <si>
    <t>四大行业领域整治率</t>
  </si>
  <si>
    <t>加强对信息网络、自然资源、交通运输、工程建设四大行业领域整治，带动十大行业领域整治扎实开展。</t>
  </si>
  <si>
    <t>涉恶案件立案查处率</t>
  </si>
  <si>
    <t>建立健全涉黑涉恶线索摸排核查责任制，适时通报案件侦办情况。依法精准打击黑恶势力犯罪，涉黑涉恶线索核查率达到100%，涉黑涉恶案件办结率达100%。</t>
  </si>
  <si>
    <t>各部门要按照一季度预算累计执行进度不低于29%，二季度预算累计执行进度不低于54%，三季度预算累计执行进度不低于81%，10月31日前预算累计执行进度不低于87%，11月30日前预算累计执行进度不低于92%的要求，严格做好预算执行工作，将抓支出进度贯穿到日常工作中，形成自觉化和常态化的机制。</t>
  </si>
  <si>
    <t>充分发挥武定警方微博、微信公众号、抖音、快手等新媒体的作用，整合信息资源，全方位、立体化、多角度开展系列扫黑除恶专项斗争宣传活动。</t>
  </si>
  <si>
    <t>人民群众安全感、满意度和公安机关执法公信力</t>
  </si>
  <si>
    <t>每年分上、下半年开展两次群众安全感满意度测评工作，其中，涉及扫黑除恶专项斗争的问题有7个，群众安全感综合满意率和政法机关执法满意度达到95%。</t>
  </si>
  <si>
    <t xml:space="preserve">      中央政法基础设施建设项目省对下公安专项资金</t>
  </si>
  <si>
    <t>1. 深入开展禁毒人民战争，深化境外除源，堵源截流，禁吸戒毒，宣传教育和边境禁毒合作，有效遏制毒品问题蔓延势头；2.扎实开展命案积案攻坚和命案专项追逃，继续严厉打击“盗抢骗”“黑拐枪“”黄赌毒“、电信诈骗等人民群众反映强烈的违法犯罪，继续开展互联网金融风险专项整治，深化”猎狐“专项行动，维护资本市场秩序和金融管理秩序，全力维护社会治安持续稳定，重点人管控率95%；秘密力量及据点建设完成率100%；督捕重特大逃犯奖励兑现满意率达90%-95%。</t>
  </si>
  <si>
    <t>破获毒品案件</t>
  </si>
  <si>
    <t>12件</t>
  </si>
  <si>
    <t>全年完成州级下达破获毒品案件数12件。每收戒1人得1.3分.</t>
  </si>
  <si>
    <t>收治戒毒人员</t>
  </si>
  <si>
    <t>23人</t>
  </si>
  <si>
    <t>全年完成州级下达收戒吸毒人员任务数23人，每少收戒1人扣1.3分</t>
  </si>
  <si>
    <t>重点人管控率</t>
  </si>
  <si>
    <t>按照辖区重点人员管控比例。每下降一个点扣0.5分。</t>
  </si>
  <si>
    <t>社会公众对禁毒宣传工作满意度</t>
  </si>
  <si>
    <t>85%</t>
  </si>
  <si>
    <t>全省安全感满度调查达85%。每下降一个点扣0.5分。</t>
  </si>
  <si>
    <t>人民群众安全感满意度</t>
  </si>
  <si>
    <t>全省安全感满度调查达90%，每下降一个点扣0.5分。</t>
  </si>
  <si>
    <t xml:space="preserve">      警务辅助人员专项补助资金</t>
  </si>
  <si>
    <t>项目执行后，能适当提高175名辅警人员工资，基本达到上年度人社部门发布的人均最低工资水平，确保辅警队伍相对稳定，弥补全县正式民警占部人口比例低于全省平均水平的不足，为确保全县社会治安稳定提供警力支撑。</t>
  </si>
  <si>
    <t>保障辅警人员工资保险人数</t>
  </si>
  <si>
    <t>175</t>
  </si>
  <si>
    <t>公安局机关及各派出所175名警务辅助人员实际保障情况</t>
  </si>
  <si>
    <t>辅警人员工资保障</t>
  </si>
  <si>
    <t>逐年提高</t>
  </si>
  <si>
    <t>2020年度2.76万元人/年，2021年3.6万元/人/年。</t>
  </si>
  <si>
    <t>维护社会治安力量</t>
  </si>
  <si>
    <t>逐年增强</t>
  </si>
  <si>
    <t>2020年辅警人数150人，2021年175人。</t>
  </si>
  <si>
    <t>警务辅助人员工资保障满意度</t>
  </si>
  <si>
    <t>警务辅助人员工资保障的满意度情况调查</t>
  </si>
  <si>
    <t xml:space="preserve">      中央政法基础设施建设项目省级配套专项资金</t>
  </si>
  <si>
    <t>新建狮山所业务用房1453平方米，新建猫街所业务用房986平方米。争取省级配套资金77万元。</t>
  </si>
  <si>
    <t>新建狮山所业务用房1453平方米，新建猫街所业务用房986平方米。</t>
  </si>
  <si>
    <t>基层派出业务用房改善</t>
  </si>
  <si>
    <t>基层民警对派出所工作生活环境满意度</t>
  </si>
  <si>
    <t>民警对派出所办公生活环境较满意。</t>
  </si>
  <si>
    <t xml:space="preserve">      中央政法纪检监察转移支付特别业务专项资金</t>
  </si>
  <si>
    <t>保障公安机关开展禁毒、反恐、重大活动安保、整治枪爆违法犯罪、、拐卖、跨境赌博、三非人员管理、“油汽三电”保护、道路交通管理等业务工作中为获取情报信息所支付的费用，2021年预算5万元。</t>
  </si>
  <si>
    <t>获取情报信息及时有效</t>
  </si>
  <si>
    <t>及时有效</t>
  </si>
  <si>
    <t>维护全县社会政治稳，保障人民安居乐业的能力</t>
  </si>
  <si>
    <t>不断提升</t>
  </si>
  <si>
    <t>维护全县社会政治稳，保障人民安居乐业的能力不断提升</t>
  </si>
  <si>
    <t>人民群众安全感满意度 ≧90%</t>
  </si>
  <si>
    <t xml:space="preserve">      警用数字集群PDT扩展建设应用系统服务经费</t>
  </si>
  <si>
    <t>项目实施后，实现了全县350兆通讯信号覆盖率达90%，确保公安机关在进行安保、警卫、指挥调度、突发案（事）件处理中全局警力调度率达92%。全县社会稳定、政治安定，人民安全感、满意度明显提升。</t>
  </si>
  <si>
    <t>延伸新建铁塔数</t>
  </si>
  <si>
    <t>在武定县范围内根据公安机关需要增建9个铁塔</t>
  </si>
  <si>
    <t>全县350兆通讯信号覆盖率</t>
  </si>
  <si>
    <t>350兆通讯信号覆盖11个乡镇。</t>
  </si>
  <si>
    <t>公安机关安保、警卫、指挥调度、突发案（事）件处置能力逐年提升</t>
  </si>
  <si>
    <t>2021年成功处理九厂滑坡、万德团碑、东坡桩房、发窝小石桥殡葬改革事件，及时处置金沙社区移民集体上访事件等</t>
  </si>
  <si>
    <t>人民群众 安全感满意度达90%以上</t>
  </si>
  <si>
    <t xml:space="preserve">      城市报警监控系统运行维护专项经费</t>
  </si>
  <si>
    <t>项目的实施，能确保城区100个前端探头及线路传输维护到位，时时传输率达100%。公安机关依托平安城市报警监控系强大的视频传输、存储功能，有针对性地对数据进行分析研判，为侦察破案、重要安保任务、城区交通安全秩序整治等提供技术指导和支持。</t>
  </si>
  <si>
    <t>前端点位及传输维护</t>
  </si>
  <si>
    <t>100个点位前端设备运行正常，视频数据保持实时正常传输。</t>
  </si>
  <si>
    <t>视频监控时时传输率达</t>
  </si>
  <si>
    <t>广电网络公司派专人对“平安城市视频监控系统”进行运行维护，确保全年前端视频传输率达100%标准。</t>
  </si>
  <si>
    <t>依托视频监控系统提高公安机关破案率</t>
  </si>
  <si>
    <t>2021年，依托监控系统对辖区12场大型活动、6起群体性事件处置进行预知预判；利用视频回传为84件刑事案件、189件治安案件确定嫌疑人或为案件提供证据支撑；利用初步监控系统成功认定交通事故责任275起；利用视频监控系统还原事发时情况，成功处置170余件矛盾纠纷。</t>
  </si>
  <si>
    <t>人民安全感满意度</t>
  </si>
  <si>
    <t>视频监察系统的震慑作用充分突显，人民群众安全感满意度水平 提升。</t>
  </si>
  <si>
    <t xml:space="preserve">      中央政法纪检监察转移支付信息化建设专项资金</t>
  </si>
  <si>
    <t>为各业务部门逐步更换安可PC电脑终端80台、打印机40台、扫描仪40台、服务器6台，复印机2台；10个派出所执法场所规范化建设；网安手机取证设备1套；安可产品配套国产正版软件10套；新建社会治安视频监控摄像机800个：视频结构化摄像机300个。</t>
  </si>
  <si>
    <t>更新部分信息化设备、完成10个派出所执法办案区一平台三区建设。确保各类信息化设备的传输租赁需求。</t>
  </si>
  <si>
    <t>更新部分信息化设备、完成1个派出所执法办案区</t>
  </si>
  <si>
    <t>全县公安机关执法办案能力和水平</t>
  </si>
  <si>
    <t>信息化应用效果及执法质量考评</t>
  </si>
  <si>
    <t>人民群众安全感满意度。</t>
  </si>
  <si>
    <t>全省安全感满意度测评</t>
  </si>
  <si>
    <t xml:space="preserve">      中央政法纪检监察转移支付执法办案（装备）专项资金</t>
  </si>
  <si>
    <t>办案业务费将按照“专款专用”的原则，全力保障民警办案所需的差旅费、车辆运行维护费、办案消耗费、邮电费、网络租用费等相关业务支出，更新执法执勤业务用车3辆，2022年度计划支出576.15万元。</t>
  </si>
  <si>
    <t>保障各业务部门数量</t>
  </si>
  <si>
    <t>28个</t>
  </si>
  <si>
    <t>完成对15个内设部门及13个派出所的经费保障</t>
  </si>
  <si>
    <t>办案业务费投入情况</t>
  </si>
  <si>
    <t>三所三队经费保障</t>
  </si>
  <si>
    <t>不低于业务费总量的60%</t>
  </si>
  <si>
    <t>资金拨付及时效</t>
  </si>
  <si>
    <t>及时拨付率≧90%</t>
  </si>
  <si>
    <t>全县公安机关执法办案水平</t>
  </si>
  <si>
    <t>全县公安机关执法办案水平稳步提升</t>
  </si>
  <si>
    <t xml:space="preserve">  武定县司法局</t>
  </si>
  <si>
    <t xml:space="preserve">    武定县司法局</t>
  </si>
  <si>
    <t xml:space="preserve">      中央和省法律援助补助资金</t>
  </si>
  <si>
    <t>1.完善便民利民措施，推进法律援助便捷化供给，规范化运行和标准化建设2提高援助质量，保证人民群众获得及时有效法律援助。</t>
  </si>
  <si>
    <t>完成法律援助案件数</t>
  </si>
  <si>
    <t>武定县法律援助工作制度</t>
  </si>
  <si>
    <t>法律援助受援人数</t>
  </si>
  <si>
    <t>切实维护困难群众和弱势群体的合法权益。</t>
  </si>
  <si>
    <t xml:space="preserve">      中央和省政法转移补助资金</t>
  </si>
  <si>
    <t>一、基层司法所标椎化建设。二、社区矫正人员监督管理。三、公共法律服务体系建设。</t>
  </si>
  <si>
    <t>支持全县11个司法所建设智能化司法所</t>
  </si>
  <si>
    <t>通过四室一站标示、标牌规范化建设、打造规范化司法所建设。</t>
  </si>
  <si>
    <t>进一步改进系统功能的电子定位监管效果，不断提升社区矫正管理整体水平，确保社区矫正工作的安全稳定。</t>
  </si>
  <si>
    <t>通过不断改进系统提升监管效果</t>
  </si>
  <si>
    <t>群众对公共法律服务平台投诉率</t>
  </si>
  <si>
    <t>通过设定调查问卷对项目实施后办事效率的认可满意度。</t>
  </si>
  <si>
    <t xml:space="preserve">      中央纪检监察转移补助资金</t>
  </si>
  <si>
    <t>青少年基地建设标椎化</t>
  </si>
  <si>
    <t>青少年法治宣传教育基地项目完工使用率</t>
  </si>
  <si>
    <t>百分百投入使用</t>
  </si>
  <si>
    <t>全年青少年法制宣传基地组织参观人数</t>
  </si>
  <si>
    <t>组织参观人数大于等于1000人次</t>
  </si>
  <si>
    <t>受教育人对法治宣传工作满意度</t>
  </si>
  <si>
    <t>受教育人对法治宣传工作满意度大于等于90%</t>
  </si>
  <si>
    <t xml:space="preserve">  武定县财政局</t>
  </si>
  <si>
    <t xml:space="preserve">    武定县财政局</t>
  </si>
  <si>
    <t xml:space="preserve">      单位会计核算系统运行补助经费</t>
  </si>
  <si>
    <t>统一预算单位会计核算系统，全面提升我县政府会计管理水平</t>
  </si>
  <si>
    <t>信息数据安全</t>
  </si>
  <si>
    <t>反映信息系统相关数据安全的保障情况。</t>
  </si>
  <si>
    <t>系统终验时间偏差率</t>
  </si>
  <si>
    <t>反映系统建设最终验收与计划时间的偏差情况。
系统终验时间偏差率=(统建设最终验收时间-计划终验时间)/计划完成时间*100%</t>
  </si>
  <si>
    <t>系统初验时间偏差率</t>
  </si>
  <si>
    <t>反映系统建设初步验收与计划时间的偏差情况。
系统初验时间偏差率=(系统初验        时间-计划初验时间)/计划完成时间*100%</t>
  </si>
  <si>
    <t>成交价包含运维年数</t>
  </si>
  <si>
    <t>反映信息系统建设及运维成本的控制情况。</t>
  </si>
  <si>
    <t>系统全年正常运行时长</t>
  </si>
  <si>
    <t>7320</t>
  </si>
  <si>
    <t>反映信息系统全年正常运行时间情况。</t>
  </si>
  <si>
    <t>管理增量数据条数</t>
  </si>
  <si>
    <t>180000</t>
  </si>
  <si>
    <t>条</t>
  </si>
  <si>
    <t>反映信息系统建设/运维对增量数据的管理情况（仅计算核心数据，原则上核心数据不超过5类)。</t>
  </si>
  <si>
    <t>管理存量数据条数</t>
  </si>
  <si>
    <t>540000</t>
  </si>
  <si>
    <t>反映信息系统建设/运维对存量数据的管理情况（仅计算核心数据，原则上核心数据不超过5类)。</t>
  </si>
  <si>
    <t>系统正常使用年限</t>
  </si>
  <si>
    <t>反映系统正常使用期限。</t>
  </si>
  <si>
    <t xml:space="preserve">      县乡财政班干部能力提升培训补助经费</t>
  </si>
  <si>
    <t>以提高岗位能力为主要内容，将岗位培训由分级别培训向分级别与分专题相结合培训转变；以管理水平提升和理念更新为目标，“拔高”干部履职能力；以提高执行能力为目标，为干部职工进行岗位技能“补短”</t>
  </si>
  <si>
    <t>反映预算部门（单位）组织开展各类培训开设课程的数量。</t>
  </si>
  <si>
    <t>1180</t>
  </si>
  <si>
    <t>培训师资费标准</t>
  </si>
  <si>
    <t>反映预算部门（单位）组织开展各类培训中平均师资费用控制情况。</t>
  </si>
  <si>
    <t>财务人员业务水平</t>
  </si>
  <si>
    <t>反映预算部门（单位）组织开展各类培训中财务人员业务水平提升情况。</t>
  </si>
  <si>
    <t>反映预算部门（单位）组织开展各类培训中财务人员业务水平提升可持续影响时间。</t>
  </si>
  <si>
    <t xml:space="preserve">      金财网络运行维护补助经费</t>
  </si>
  <si>
    <t>确保财政业务正常开展，一体化财政管理信息系统升级改版、预算执行动态监控系统、会计核算系统、金蝶、保会通核算系统、财政票据管理系统、财政内外网接入、无纸化前置系统集成及现场实施软件服务费、部门决算网络版实施服务费、云南省政府采购管理信息系统、楚雄州电子卖场正常运转维修维护费。</t>
  </si>
  <si>
    <t xml:space="preserve">      收入征管工作专项资金</t>
  </si>
  <si>
    <t>加强非税收入管理，特别是行政事业性收费收入的管理，继续推进非税收入监管改革，大力拓展非税收入管理范围，挖掘增收潜力，坚决制止和纠正越权减免非税收入，建立绩效考核结果与专项资金分配的挂钩奖励制度，综合运用考核结果。建立激励约束机制，充分发挥先进示范引导作用，不断提高非税收入征收水平，促进预算与执行的紧密衔接，确保预算执行效果。</t>
  </si>
  <si>
    <t>资金入库数</t>
  </si>
  <si>
    <t>按季度执行</t>
  </si>
  <si>
    <t>反映国家机关、事业单位、代行政府职能的社会团体依法利用国家权力、政府信誉等取得的收入入库情况。</t>
  </si>
  <si>
    <t>反映补助政策的宣传力度情况。即通过门户网站、报刊、通信、电视、户外广告等对非税收入政策进行宣传的次数。</t>
  </si>
  <si>
    <t>入库及时率</t>
  </si>
  <si>
    <t>反映反映国家机关、事业单位、代行政府职能的社会团体依法利用国家权力、政府信誉等取得收入入库情况。
补助兑现准确率=补助兑付额/应付额*100%</t>
  </si>
  <si>
    <t>对服务对象资金保障率</t>
  </si>
  <si>
    <t>反映收取的资金用于服务对象机构运转的保障的情况。</t>
  </si>
  <si>
    <t>通过各种渠道向机关工作人员宣传利息政策 ，提高满意度。</t>
  </si>
  <si>
    <t xml:space="preserve">      全面实施预算绩效管理专项经费</t>
  </si>
  <si>
    <t>将绩效目标作为预算安排的前置条件，未按要求设定绩效目标或审核未通过的，不得安排预算。健全绩效评价结果反馈制度和绩效问题整改责任制，形成反馈、整改、提升绩效的良性循环。建立绩效评价结果与预算安排和政策调整挂钩机制，按照奖优罚劣的原则，对绩效好的政策和项目原则上优先保障，对绩效一般的政策和项目要督促改进，对交叉重复、碎片化的政策和项目予以调整，对低效无效资金一律削减或取消，对长期沉淀的资金一律收回，并按照有关规定统筹用于亟需支持的领域。</t>
  </si>
  <si>
    <t>参与绩效评价人数</t>
  </si>
  <si>
    <t>反映参与绩效评价人数。</t>
  </si>
  <si>
    <t>完成绩效评价报告数量</t>
  </si>
  <si>
    <t>反映完成绩效评价报告数量</t>
  </si>
  <si>
    <t>开展绩效评价次数</t>
  </si>
  <si>
    <t>反映开展绩效评价次数</t>
  </si>
  <si>
    <t>绩效评价任务完成率</t>
  </si>
  <si>
    <t>反映检绩效评价工作的执行情况。
绩效评价任务完成率=实际完成绩效评价任务数/计划完成绩效评价任务数*100%</t>
  </si>
  <si>
    <t>绩效评价覆盖率</t>
  </si>
  <si>
    <t>绩效评价覆盖率=实际完成绩效评价覆盖面/绩效评价计划覆盖面*100%</t>
  </si>
  <si>
    <t>绩效评价任务及时完成率</t>
  </si>
  <si>
    <t>反映是否按时完成绩效评价任务。
绩效评价任务及时完成率=及时完成绩效评价任务数/完成绩效评价任务数*100%</t>
  </si>
  <si>
    <t>财务人员编制项目绩效的业务水平</t>
  </si>
  <si>
    <t>反映预算部门（单位）开展项目绩效中财务人员业务水平提升情况。</t>
  </si>
  <si>
    <t>反映检查核查、绩效评价发现问题的整改落实情况。
问题整改落实率=（实际整改问题数/现场检查、绩效评价发现问题数）*100%</t>
  </si>
  <si>
    <t>参加绩效评价单位满意度</t>
  </si>
  <si>
    <t>反映参评单位对绩效评价效果等的满意度。
参评单位满意度=（对参评单位满意的参评单位/参评总单位数）*100%</t>
  </si>
  <si>
    <t xml:space="preserve">  武定县机关事务服务中心</t>
  </si>
  <si>
    <t xml:space="preserve">    武定县机关事务服务中心</t>
  </si>
  <si>
    <t xml:space="preserve">      机关事务中心接待费专项资金</t>
  </si>
  <si>
    <r>
      <rPr>
        <sz val="11"/>
        <rFont val="Arial"/>
        <charset val="1"/>
      </rPr>
      <t>1.</t>
    </r>
    <r>
      <rPr>
        <sz val="11"/>
        <rFont val="宋体"/>
        <charset val="1"/>
      </rPr>
      <t>负责县五班子重大政务接待以及党和国家领导人、国家各部委和省级党政机关，各地州（市）党政机关副厅级以上领导，受县委、县政府邀请的海内外著名专家学者、社会知名人士、重要客商、县级党政正职领导带队的友邻县、市代表团队和以省、州党委、人大、政府、政协、纪委名义到武定开展公务的各种检查组、考核组、调研组、视察组的接待安排。</t>
    </r>
    <r>
      <rPr>
        <sz val="11"/>
        <rFont val="Arial"/>
        <charset val="1"/>
      </rPr>
      <t>2.</t>
    </r>
    <r>
      <rPr>
        <sz val="11"/>
        <rFont val="宋体"/>
        <charset val="1"/>
      </rPr>
      <t>协助县委办、县政府办筹办重大会议以及在武举行的各种商贸文化活动。</t>
    </r>
    <r>
      <rPr>
        <sz val="11"/>
        <rFont val="Arial"/>
        <charset val="1"/>
      </rPr>
      <t>3.</t>
    </r>
    <r>
      <rPr>
        <sz val="11"/>
        <rFont val="宋体"/>
        <charset val="1"/>
      </rPr>
      <t>接受上级接待部门的指导，加强与各县（市）接待联系、工作沟通，努力发挥我县接待</t>
    </r>
    <r>
      <rPr>
        <sz val="11"/>
        <rFont val="Arial"/>
        <charset val="1"/>
      </rPr>
      <t>“</t>
    </r>
    <r>
      <rPr>
        <sz val="11"/>
        <rFont val="宋体"/>
        <charset val="1"/>
      </rPr>
      <t>生产力</t>
    </r>
    <r>
      <rPr>
        <sz val="11"/>
        <rFont val="Arial"/>
        <charset val="1"/>
      </rPr>
      <t>”</t>
    </r>
    <r>
      <rPr>
        <sz val="11"/>
        <rFont val="宋体"/>
        <charset val="1"/>
      </rPr>
      <t>作用。</t>
    </r>
    <r>
      <rPr>
        <sz val="11"/>
        <rFont val="Arial"/>
        <charset val="1"/>
      </rPr>
      <t>4.</t>
    </r>
    <r>
      <rPr>
        <sz val="11"/>
        <rFont val="宋体"/>
        <charset val="1"/>
      </rPr>
      <t>协助做好县委、县政府领导外联活动的协调工作，参与县级领导重要外联活动的前站及随行服务工作。</t>
    </r>
    <r>
      <rPr>
        <sz val="11"/>
        <rFont val="Arial"/>
        <charset val="1"/>
      </rPr>
      <t>5.</t>
    </r>
    <r>
      <rPr>
        <sz val="11"/>
        <rFont val="宋体"/>
        <charset val="1"/>
      </rPr>
      <t>负责接待费管理、使用与结算。</t>
    </r>
    <r>
      <rPr>
        <sz val="11"/>
        <rFont val="Arial"/>
        <charset val="1"/>
      </rPr>
      <t>6.</t>
    </r>
    <r>
      <rPr>
        <sz val="11"/>
        <rFont val="宋体"/>
        <charset val="1"/>
      </rPr>
      <t>负责接待处职工的上岗培训和技术等级培训工作。</t>
    </r>
    <r>
      <rPr>
        <sz val="11"/>
        <rFont val="Arial"/>
        <charset val="1"/>
      </rPr>
      <t>7.</t>
    </r>
    <r>
      <rPr>
        <sz val="11"/>
        <rFont val="宋体"/>
        <charset val="1"/>
      </rPr>
      <t>负责全县机关事业单位公务接待监管。完</t>
    </r>
    <r>
      <rPr>
        <sz val="11"/>
        <rFont val="Arial"/>
        <charset val="1"/>
      </rPr>
      <t>2022</t>
    </r>
    <r>
      <rPr>
        <sz val="11"/>
        <rFont val="宋体"/>
        <charset val="1"/>
      </rPr>
      <t>年成职责范围内的公务接待；</t>
    </r>
  </si>
  <si>
    <t>接待人次</t>
  </si>
  <si>
    <t>900次10000人</t>
  </si>
  <si>
    <t>全年接待完成情况</t>
  </si>
  <si>
    <t>协助部门接待次数</t>
  </si>
  <si>
    <t>协助接待次数少一次扣1分</t>
  </si>
  <si>
    <t>接待合规率</t>
  </si>
  <si>
    <t>接待中出现违反财务规定1次扣1分，中央八项规定1次扣2分</t>
  </si>
  <si>
    <t>助力招商引资</t>
  </si>
  <si>
    <t>商务接待</t>
  </si>
  <si>
    <t>来宾和领导满意度</t>
  </si>
  <si>
    <t xml:space="preserve">      机关事务管理专项经费</t>
  </si>
  <si>
    <r>
      <rPr>
        <sz val="11"/>
        <rFont val="Arial"/>
        <charset val="1"/>
      </rPr>
      <t>2022</t>
    </r>
    <r>
      <rPr>
        <sz val="11"/>
        <rFont val="宋体"/>
        <charset val="1"/>
      </rPr>
      <t>年公务用车平台保障好县级各单位，保障各部门公务出行并完成</t>
    </r>
    <r>
      <rPr>
        <sz val="11"/>
        <rFont val="Arial"/>
        <charset val="1"/>
      </rPr>
      <t>100</t>
    </r>
    <r>
      <rPr>
        <sz val="11"/>
        <rFont val="宋体"/>
        <charset val="1"/>
      </rPr>
      <t>万元以上非税收入，</t>
    </r>
    <r>
      <rPr>
        <sz val="11"/>
        <rFont val="Arial"/>
        <charset val="1"/>
      </rPr>
      <t>2021</t>
    </r>
    <r>
      <rPr>
        <sz val="11"/>
        <rFont val="宋体"/>
        <charset val="1"/>
      </rPr>
      <t>年</t>
    </r>
    <r>
      <rPr>
        <sz val="11"/>
        <rFont val="Arial"/>
        <charset val="1"/>
      </rPr>
      <t>11</t>
    </r>
    <r>
      <rPr>
        <sz val="11"/>
        <rFont val="宋体"/>
        <charset val="1"/>
      </rPr>
      <t>月已收取</t>
    </r>
    <r>
      <rPr>
        <sz val="11"/>
        <rFont val="Arial"/>
        <charset val="1"/>
      </rPr>
      <t>107</t>
    </r>
    <r>
      <rPr>
        <sz val="11"/>
        <rFont val="宋体"/>
        <charset val="1"/>
      </rPr>
      <t>万元，</t>
    </r>
    <r>
      <rPr>
        <sz val="11"/>
        <rFont val="Arial"/>
        <charset val="1"/>
      </rPr>
      <t>2021</t>
    </r>
    <r>
      <rPr>
        <sz val="11"/>
        <rFont val="宋体"/>
        <charset val="1"/>
      </rPr>
      <t>年预计收取租车费</t>
    </r>
    <r>
      <rPr>
        <sz val="11"/>
        <rFont val="Arial"/>
        <charset val="1"/>
      </rPr>
      <t>110</t>
    </r>
    <r>
      <rPr>
        <sz val="11"/>
        <rFont val="宋体"/>
        <charset val="1"/>
      </rPr>
      <t>万元以上，根据财政部门规定，我单位收取的租车费以非税收入的形式全额上缴国库，次年全额返还给我单位用于保障各项工作运行。按单位职能职责完成以下工作：一是根据国家、省、州、县有关机关事务服务的方针、政策、法律法规、规章、标准要求，负责拟定有关机关事务服务的工作计划、规划和制度，并组织实施；二是负责县委、县政府办公场所的安全保卫、消防、水电、绿化、保洁和其它公共设施的管理维护；三是负责周转房的管理和后勤保障工作；四是负责公务用车综合保障平台的管理工作，做好车辆调度，维修，保障全县重要外事活动和党政机关公务用车服务工作；五是做好县委县政府小食堂管理工作；六是参与县级重要会议、重大活动的服务保障工作；七是做好全县公共机构节约能源等工作。</t>
    </r>
  </si>
  <si>
    <t>维修维护面积</t>
  </si>
  <si>
    <t>17019</t>
  </si>
  <si>
    <t>办公区域设施</t>
  </si>
  <si>
    <t>保障2021年县级各单位，各部门公务出行，做好机关后勤服务工作</t>
  </si>
  <si>
    <t>车辆保障、后勤服务保障</t>
  </si>
  <si>
    <t>2022年收取租车费110万元</t>
  </si>
  <si>
    <t>2022年110万元租车费收入任务，完不成按每一万元扣一分就，多一万加一分</t>
  </si>
  <si>
    <t>用车单位、办公区域人员、服务对象满意度</t>
  </si>
  <si>
    <t xml:space="preserve">  武定县统计局</t>
  </si>
  <si>
    <t xml:space="preserve">    武定县统计局</t>
  </si>
  <si>
    <t xml:space="preserve">      城乡住户调查一体化调查经费</t>
  </si>
  <si>
    <t>完成4个城住户调查点和7个农住户调查点的居民收支调查，全面推广实施电子记账。设辅调员11名，记帐户110户，每个辅调员每月发放调查补贴300元，每户记账户每月发放记账补贴200元，全年需发放补贴30.36万元。</t>
  </si>
  <si>
    <t>记账户户数</t>
  </si>
  <si>
    <t>110</t>
  </si>
  <si>
    <t>全县共有11个调查点，每个调查点10户调查户，共110户记账户</t>
  </si>
  <si>
    <t>辅调员人数</t>
  </si>
  <si>
    <t>全县共有11个调查点，每个调查点设1个辅调员，共11个辅调员</t>
  </si>
  <si>
    <t>按资金使用的相关要求合理使用资金</t>
  </si>
  <si>
    <t>补贴资金兑现时限</t>
  </si>
  <si>
    <t>2022</t>
  </si>
  <si>
    <t>在年度内按时发放补贴</t>
  </si>
  <si>
    <t>记账户记账补贴（按质按时记账）</t>
  </si>
  <si>
    <t>每户记账户每月发放记账补贴200元</t>
  </si>
  <si>
    <t>辅调员调查补贴（辅导好记账户，提升记账质量）</t>
  </si>
  <si>
    <t>每个辅调员每月发放调查补贴300元</t>
  </si>
  <si>
    <t>民生调查数据错误率（及时性、正确性、全面性）</t>
  </si>
  <si>
    <t>记账户认真及时登帐，辅调员指导监督好记账户登账上报，县级专业人员认真、及时、全面审核。</t>
  </si>
  <si>
    <t>全面反映武定城乡居民收支情况</t>
  </si>
  <si>
    <t>全面反映武定城乡居民收支情况，有效地为党和政府科学决策服务。</t>
  </si>
  <si>
    <t>通过设定调查问卷，考核部门及受奖补服务对象的认可满意度。</t>
  </si>
  <si>
    <t xml:space="preserve">      “四上”企业奖励经费</t>
  </si>
  <si>
    <t>新增培育规模以上企业（工业除外）及限额个体户24户，其中房地产和批发业企业每户补助10万元，其他企业及限额个体户每户补助5万元；2021年在库的“四上”企业统计员110人和限额以上个体户统计员9人，工作积极配合能按时按质完成任务的每人奖励2000元。</t>
  </si>
  <si>
    <t>新增培育规模以上企业（工业除外）及限额个体户</t>
  </si>
  <si>
    <t>10月底已纳规7户，预计再纳规17户。（根据实际纳规情况拨付）</t>
  </si>
  <si>
    <t>2021年已达到规模“四上”企业统计员（工作积极配合,按时按质完成任务）</t>
  </si>
  <si>
    <t>已经纳规“四上”企业统计员110人（工作积极配合,按时按质完成任务）</t>
  </si>
  <si>
    <t>2021年已达到限额以上个体户统计员（工作积极配合,按时按质完成任务）</t>
  </si>
  <si>
    <t>已经纳规限上个体户统计员9人（工作积极配合,按时按质完成任务）</t>
  </si>
  <si>
    <t>财政奖励资金兑现时限</t>
  </si>
  <si>
    <t>在年度内兑现奖励资金</t>
  </si>
  <si>
    <t>全县商贸企业社会消费品零售总额增长</t>
  </si>
  <si>
    <t>新增培育规模以上商贸企业，使全县商贸企业社会消费品零售总额增长 11%以上。</t>
  </si>
  <si>
    <t>全县规模以上服务业增加值增长</t>
  </si>
  <si>
    <t>3.5</t>
  </si>
  <si>
    <t>新增培育规模以上服务业企业 ，使全县服务业增加值增长3.5%以上。</t>
  </si>
  <si>
    <t>通过调查问卷了解企业的满意程度。</t>
  </si>
  <si>
    <t>受奖补服务对象个人满意度</t>
  </si>
  <si>
    <t>通过调查问卷了解受奖补服务对象的满意程度。</t>
  </si>
  <si>
    <t xml:space="preserve">      农业农村统计监测经费</t>
  </si>
  <si>
    <t>提升我国农业农村经济运行信息及时性、准确性、全面性，进一步夯实统计、价格、成本三大基础业务，数据质量不断提高，现代化服务型农业统计体系建设步伐加快，指导生产、引导市场和服务决策的能力和水平进一步提升，为农业农村经济平稳健康运行提供了重要数据支撑。这笔省级农业农村统计监测经费3万元与城乡住户调查一体化调查经费27.36万元，合计：30.36万元用来发放住户调查补贴及辅调员补助。武定县有旧城社区、北街社区、西门社区、中马社区4个城住户调查点，陈官村委会、东坡村委会、发窝村委会、环州村委会、万德村委会、易安拉村委会、古普村委会7个农住户调查点，每个调查点抽取10户样本，每个调查点设1名辅调员，合计：110户记账户，11名辅调员。按2020年记账户情况，有85户电子记账户，25户非电子记账户，电子记账户每户每月发放补助200元，非电子记账户每户每月发放补助150元，小计：（85x200+25x150）x12=24.9万元；辅调员11人，每人每月300元，小计：11x300x12=3.96万元，合计：28.86万元。为提升调查监测能力，提高住户调查数据质量，将进一步推广实施电子记账。如果按110户全部为电子记账户计算，需配备资金110x200x12=26.4万元，加上11名辅调员，合计30.36万元。</t>
  </si>
  <si>
    <t>记账户补贴（按质按时记账）</t>
  </si>
  <si>
    <t>反映为提高记账户数据质量经费保障情况。</t>
  </si>
  <si>
    <t>辅调员补贴（辅导好记账户，提升记账质量）</t>
  </si>
  <si>
    <t>反映为提高辅调员对记账户数据质量把控经费保障情况。</t>
  </si>
  <si>
    <t>资金使用合规性</t>
  </si>
  <si>
    <t>在本年内把补贴按时按量发放</t>
  </si>
  <si>
    <t>提高记账户及辅调员收入</t>
  </si>
  <si>
    <t>明显提高</t>
  </si>
  <si>
    <t>本年内补贴及时发放到人</t>
  </si>
  <si>
    <t>记账户认真及时登帐，辅调员指导监督好记账户登账上报，县级专业负责人认真、及时、全面审核</t>
  </si>
  <si>
    <t>确保调查数据真实可靠，有效地为党和政府科学决策服务</t>
  </si>
  <si>
    <t>通过设定调查问卷，考核部门及补贴发放人员的认可满意度。</t>
  </si>
  <si>
    <t xml:space="preserve">  武定县市场监督管理局</t>
  </si>
  <si>
    <t xml:space="preserve">    武定县市场监督管理局</t>
  </si>
  <si>
    <t xml:space="preserve">      工业产品质量监督抽查检验专项资金</t>
  </si>
  <si>
    <t>按照州市场监管局的安排，根据《楚雄州2021年重要工业产品质量监督抽查及风险预警监测计划表》确定的抽查品种、对象、批次、完成时限、比例等要求完成抽查工作。开展重要消费品和重要工业产品质量安全风险预警监测，着力提升安全质量监管水平。2022年我局完成化肥抽检10批次、钢筋抽检25批次、车用汽油抽检5批次、车用柴油抽检5批次、水泥抽检2批次、电线抽检5批次。</t>
  </si>
  <si>
    <t>农资（包含化肥、有机肥、农膜等）产品抽检</t>
  </si>
  <si>
    <t>对流通领域农资产品质量的抽检</t>
  </si>
  <si>
    <t>建筑用钢筋抽检</t>
  </si>
  <si>
    <t>对建筑材料钢筋产品质量的抽检</t>
  </si>
  <si>
    <t>车用汽油抽检</t>
  </si>
  <si>
    <t>对车用汽油产品质量的抽检</t>
  </si>
  <si>
    <t>电线、电缆的抽检</t>
  </si>
  <si>
    <t>对电线、电缆产品质量的抽检</t>
  </si>
  <si>
    <t>车用柴油抽检</t>
  </si>
  <si>
    <t>对车用柴油产品质量的抽检</t>
  </si>
  <si>
    <t>水泥抽检</t>
  </si>
  <si>
    <t>对建筑材料水泥产品质量的抽检</t>
  </si>
  <si>
    <t>不合格产品处置率</t>
  </si>
  <si>
    <t>对不全格产品的处置</t>
  </si>
  <si>
    <t>抽检送样到得出检验报告的时间</t>
  </si>
  <si>
    <t>抽检送样到得出报告的时间</t>
  </si>
  <si>
    <t>11月30日前</t>
  </si>
  <si>
    <t>2022年资金执行进度。产品质量抽检完成，资金也要支出完。</t>
  </si>
  <si>
    <t>不发生系统性、行业性的产品质量安全事故</t>
  </si>
  <si>
    <t>重大产品质量事故发生率</t>
  </si>
  <si>
    <t>抽检对象对产品质量抽检工作的满意度</t>
  </si>
  <si>
    <t>各产品抽检企业对我局产品质量抽检工作的满意度</t>
  </si>
  <si>
    <t xml:space="preserve">      食品安全抽检专项资金</t>
  </si>
  <si>
    <t>聚焦群众关切，紧盯风险程度、合格率较低以及消费量大的重点品种，加大对农兽药残留、重金属残留、生物毒素污染等指标的抽检力度，加强对农产品批发市场、农村集贸市场、校园周边等重点区域的抽检，提高问题发现率。按时完成国家、省、州、县级抽检任务；点面结合、统筹兼顾，努力实现监督抽检覆盖城市、农村、城乡综合部等不同区域，覆盖在生产获证食品生产企业，覆盖所有食品大类、品种和细类，覆盖生产加工、流通、餐饮、网络销售等不同业态。全年完成国家食品抽检监测52批次、省级食品抽检监测监测62批次、食用农产品抽检240批次、州级食品抽检监测180批次、县级食品抽检监测200批次，做到重大食品安全事故零发生。让人民群众都能公平的享受到抽检监测工作对我州食品安全总体趋向好的保驾护航作用。</t>
  </si>
  <si>
    <t>国家食品抽检</t>
  </si>
  <si>
    <t>上级下达的国家级抽检任务</t>
  </si>
  <si>
    <t>省级食品抽检</t>
  </si>
  <si>
    <t>62</t>
  </si>
  <si>
    <t>上级下达的省级抽检任务</t>
  </si>
  <si>
    <t>省级食用农产品抽检</t>
  </si>
  <si>
    <t>240</t>
  </si>
  <si>
    <t>州级食品抽检</t>
  </si>
  <si>
    <t>上级下达的州级抽检任务</t>
  </si>
  <si>
    <t>县级食品抽检</t>
  </si>
  <si>
    <t>上级下达的县级抽检任务</t>
  </si>
  <si>
    <t>重点监测品种风险分析报告合格率</t>
  </si>
  <si>
    <t>我局每年必须完成的监测品种和风险报告任务</t>
  </si>
  <si>
    <t>抽检不合格食品核查处置率</t>
  </si>
  <si>
    <t>对检验为不合格品的处置数占全部应处理不合格品的比例</t>
  </si>
  <si>
    <t>食品抽样送检到得出检验报告的时间</t>
  </si>
  <si>
    <t>2022年我局食品抽检送样到出报告的时间</t>
  </si>
  <si>
    <t>重大食品安全事故</t>
  </si>
  <si>
    <t>2022年重大食品安全事故发生情况。</t>
  </si>
  <si>
    <t>公众对食品监管满意度</t>
  </si>
  <si>
    <t>开展好食品抽检监测工作 ，保护好人民群众生命财产安全，消费者对我局食品安全监管工作的满意度</t>
  </si>
  <si>
    <t xml:space="preserve">  武定县档案馆</t>
  </si>
  <si>
    <t xml:space="preserve">    武定县档案馆</t>
  </si>
  <si>
    <t xml:space="preserve">      国有企业退休人员档案管理服务经费</t>
  </si>
  <si>
    <t>完成退休人员1087卷档案数字化，建设专门库房，提供更加便利的服务，缩短次均查档时间。努力提高国有企业退休人员移交后的归属感、获得感、幸福感。</t>
  </si>
  <si>
    <t>完成1087人档案数字化</t>
  </si>
  <si>
    <t>1087</t>
  </si>
  <si>
    <t>完成1087卷退休人员档案数字化，在规定的合同时间内全部完成。</t>
  </si>
  <si>
    <t>数字化正确率</t>
  </si>
  <si>
    <t>完成1087卷退休人员档案数字化，且正确率达到98%以上</t>
  </si>
  <si>
    <t>资金使用安全性</t>
  </si>
  <si>
    <t>按规定用途使用</t>
  </si>
  <si>
    <t>按合同要求按时完成</t>
  </si>
  <si>
    <t>及时按照合同要求，完成1087人的档案数字化。</t>
  </si>
  <si>
    <t>完成国有企业退休人员档案数字化及保管</t>
  </si>
  <si>
    <t>完成1087卷退休人员档案数字化及专门库室保护</t>
  </si>
  <si>
    <t>提供更加便利的服务，缩短次均查档时间</t>
  </si>
  <si>
    <t>完成数字化后可以提供更加便利的服务，缩短次均查档时间。</t>
  </si>
  <si>
    <t>国有企业退休人员满意度</t>
  </si>
  <si>
    <t xml:space="preserve">      档案运行维护经费</t>
  </si>
  <si>
    <t>档案是历史发展的真实记录，是维护党和国家及人民群众根本利益的重要依据，是各项工作中重要的基础工作。档案部门要及时为党委政府和各部门提供针对性强、使用价值高的档案信息参阅，发挥好以史为鉴、史为今用的财政作用。用于消费和专用设备运行维护，档案馆安全警卫和保洁，档案防虫、驱虫和消毒，档案装裱、接收和抢救和搬运，档案特殊卷壳的更换，照片冲洗、光盘刻录和电子档案备份等。</t>
  </si>
  <si>
    <t>提供档案利用人次</t>
  </si>
  <si>
    <t>提供完整的库存档案</t>
  </si>
  <si>
    <t>杀虫剂数量</t>
  </si>
  <si>
    <t>全年购买杀虫剂200盒，每0.1立方米至0.15立方米跟换。</t>
  </si>
  <si>
    <t>保管保护馆藏档案</t>
  </si>
  <si>
    <t>279864</t>
  </si>
  <si>
    <t>现馆藏档案有279864卷（件），需对库房内灭菌机、除湿机、加湿器、空调、密集架、库房等实施设备维护保养。更好的保护保管好馆藏档案。</t>
  </si>
  <si>
    <t>节省档案抢救成本</t>
  </si>
  <si>
    <t>用于抢救档案的费用在去年基础上下降20%</t>
  </si>
  <si>
    <t>查档人员满意度达</t>
  </si>
  <si>
    <t>每次查阅档案对查阅对象进行满意度调查</t>
  </si>
  <si>
    <t xml:space="preserve">  中国共产党武定县委员会组织部</t>
  </si>
  <si>
    <t xml:space="preserve">    中国共产党武定县委员会组织部</t>
  </si>
  <si>
    <t xml:space="preserve">      武定县沪滇扶贫协作党政干部能力素质提升培训班项目专项资金</t>
  </si>
  <si>
    <t>举办一期党政干部能力素质提升培训班，计划参训人数45人；举办一期致富带头人培训班，计划参训人数50人；举办一期农业专业技术人才培训班，计划参训人数50人。</t>
  </si>
  <si>
    <t>培训人数</t>
  </si>
  <si>
    <t>2021年培训方案</t>
  </si>
  <si>
    <t>★受益建档立卡贫困人</t>
  </si>
  <si>
    <t xml:space="preserve">      机关党建专项资金</t>
  </si>
  <si>
    <t>2022年计划创建模范机关15个，购买打印纸200箱。计划举办1期培训班，培训人数200人，培训天数3天。根据上级要求，我部要配备一套干部监督举报信息系统，包含12380电话录音卡及软件、12380转接平台及一台电脑显示器。印机8台。</t>
  </si>
  <si>
    <t>反映预算部门（单位）组织开展党建相关培训的期数。</t>
  </si>
  <si>
    <t>政府采购成本指标</t>
  </si>
  <si>
    <t>6.9万</t>
  </si>
  <si>
    <t>反映政府采购成本指标</t>
  </si>
  <si>
    <t>党建政策知晓率</t>
  </si>
  <si>
    <t>反映抓党建的宣传效果情况。</t>
  </si>
  <si>
    <t xml:space="preserve">      人才工作专项资金</t>
  </si>
  <si>
    <t>按照省州关于人才工作的各项部署决策，紧紧围绕“服务提升”为关键，以优质服务强化政治引领和团结吸纳，切实把各方面优秀人才聚集到巩固拓展脱贫攻坚同乡村振兴有效衔接上来，推动我县高质量跨越式发展的实践中。进一步加大人才培养力度，为乡村振兴提供人才支持。依托各类现有阵地和平台，在开展好我县主体培训班次的同时，创新培训模式，用好“送教下乡”和“互联网+培训”等载体，实现沪滇教育培训资源共享，不断提高人才培训质量。计划培训250人。实行农村实用人才回引计划50人，贮备农村后备人才600人。</t>
  </si>
  <si>
    <t>行业人才培养数</t>
  </si>
  <si>
    <t>反映各类人才培养情况，提高行业人才素质。</t>
  </si>
  <si>
    <t>影响可持续性</t>
  </si>
  <si>
    <t>反映对农村基层的可持续影响。</t>
  </si>
  <si>
    <t xml:space="preserve">      “星级党组织”专项经费</t>
  </si>
  <si>
    <t>对当年评选为“五星级党组织”的20个党组织给予1.5万元的绩效补贴，对当年评选为“四星级党组织”的41个党组织给予1.2万元的绩效补贴。</t>
  </si>
  <si>
    <t>“星级党组织”创建</t>
  </si>
  <si>
    <t>41</t>
  </si>
  <si>
    <t>反映表彰奖励的党组织数</t>
  </si>
  <si>
    <t>形成比学赶超良好氛围</t>
  </si>
  <si>
    <t>反映基层的党建服务水平</t>
  </si>
  <si>
    <t>对基层党组织的可持续影响</t>
  </si>
  <si>
    <t>反映对基层党组织的可持续性影响。</t>
  </si>
  <si>
    <t>全县136个基层党组织满意程度</t>
  </si>
  <si>
    <t>受表彰奖励的党组织满意度</t>
  </si>
  <si>
    <t xml:space="preserve">      农村党员教育培训专项资金</t>
  </si>
  <si>
    <t>以100元的培训经费保障到各乡镇，2022年完成50%的党员培训任务。通过教育培训，使广大党员的理想信念进一步坚定，党性观念进一步增强，宗旨意识进一步强化，能力素质进一步提高，先锋模范作用进一步发挥。</t>
  </si>
  <si>
    <t>反映政策的宣传效果情况。</t>
  </si>
  <si>
    <t>农村党员群众影响可持续性</t>
  </si>
  <si>
    <t>反映可持续影响。</t>
  </si>
  <si>
    <t xml:space="preserve">      下派选调生到村工作中央财政补助资金</t>
  </si>
  <si>
    <t>按照云南省“千人计划”党政青苗人才专项政策，结合今年定向选调生录用和在岗情况，确保到村任职选调生工作、生活待遇落到实处。</t>
  </si>
  <si>
    <t>选调生人数</t>
  </si>
  <si>
    <t>补助资金支出时间</t>
  </si>
  <si>
    <t>2021年12月底前</t>
  </si>
  <si>
    <t>2021年底前完成支出。</t>
  </si>
  <si>
    <t>补助资金支出率</t>
  </si>
  <si>
    <t>确保到村任职选调生工作、生活待遇落到实处。</t>
  </si>
  <si>
    <t>选调生满意度</t>
  </si>
  <si>
    <t xml:space="preserve">      老干部工作专项资金</t>
  </si>
  <si>
    <t>1.老年大学办学经费：每个班1000元，全县共开班100个。2.老干部体检经费：老干部每两年安排一次体检，计划体检50人。3.老干部外出参观考察经费：计划组织50人外出参观考察。4.看望慰问困难老干部。5.春节看望慰问老干部，计划慰问170人。</t>
  </si>
  <si>
    <t>开办老年大学</t>
  </si>
  <si>
    <t>反映预算部门（单位）组织举办老年大学班数。</t>
  </si>
  <si>
    <t>看望慰问老干部</t>
  </si>
  <si>
    <t>反映预算部门（单位）看望慰问老干部数。</t>
  </si>
  <si>
    <t>反映政策的宣传效果情况。
政策知晓率=调查中政策知晓人数/调查总人数*100%</t>
  </si>
  <si>
    <t>反映对老干部群体可持续性影响</t>
  </si>
  <si>
    <t xml:space="preserve">      开展“老党员政治生日关爱行动”专项资金</t>
  </si>
  <si>
    <t>2022年政治生日当天为70岁周岁以上的老党员发放200元关爱资金和一张生日贺卡，全年计划700名。</t>
  </si>
  <si>
    <t>生产生活能力提高</t>
  </si>
  <si>
    <t>有所提高</t>
  </si>
  <si>
    <t xml:space="preserve">      农村困难党员慰问专项资金</t>
  </si>
  <si>
    <t>按照各级党组织从政治上、生活上、感情上关心关爱困难党员、老党员，营造党内温暖、党内和谐，进一步提升党组织的凝聚力，增强困难党员、老党员的归属感，更好发挥基层党员“凝心聚力、共推发展、促进和谐”的积极作用要求。2022年，计划走访慰问166人，人均300元预算。</t>
  </si>
  <si>
    <t>166</t>
  </si>
  <si>
    <t>反映获补助人员数量情况。</t>
  </si>
  <si>
    <t>反映补助政策的宣传效果情况。</t>
  </si>
  <si>
    <t>有所改善</t>
  </si>
  <si>
    <t xml:space="preserve">      党代表活动经费</t>
  </si>
  <si>
    <t>保证党代表代表活动正常开展，党代表活动开展两次以上。</t>
  </si>
  <si>
    <t>党代表数量</t>
  </si>
  <si>
    <t>299</t>
  </si>
  <si>
    <t>反映党代表数量</t>
  </si>
  <si>
    <t>代表活动正常开展</t>
  </si>
  <si>
    <t>每年至少开展2次活动</t>
  </si>
  <si>
    <t>反映党代表的活动次数</t>
  </si>
  <si>
    <t>可持续性影响</t>
  </si>
  <si>
    <t>反映对基层的可持续影响。</t>
  </si>
  <si>
    <t>党代表满意度</t>
  </si>
  <si>
    <t>反映党代表满意程度</t>
  </si>
  <si>
    <t xml:space="preserve">      农村党员教育活动州级配套专项经费</t>
  </si>
  <si>
    <t>有计划分层次有质量对全县党员教育培训，通过教育培训，使习近平新时代中国特色社会主义思想更加扎实深入，党的创新理论更加入脑入心，广大党员自觉践行新思想，适应新时代，展现新作为。</t>
  </si>
  <si>
    <t xml:space="preserve">  中国共产党武定县委员会统战部</t>
  </si>
  <si>
    <t xml:space="preserve">    中国共产党武定县委员会统战部</t>
  </si>
  <si>
    <t xml:space="preserve">      统战专项资金</t>
  </si>
  <si>
    <t>主要用于反渗透工作宣传，宗教工作干部和教职人员培训，培训中心教学支持、宗教团体开展教育引导、开展相关专项治理工作；“一网两单”网格化管理体系建设；教职人员教育、宣传引导、信教群众的依法管理、活动场所制度落实和维护；“三化”问题有效治理，维护好民族团结、宗教和睦，社会稳定的良好局面。</t>
  </si>
  <si>
    <t>反映预算部门（单位）组织开展各类培训开设课程的数量</t>
  </si>
  <si>
    <t>反映预算部门（单位）组织开展各类培训的期数</t>
  </si>
  <si>
    <t>反映预算部门（单位）组织开展各类培训的人次</t>
  </si>
  <si>
    <t>反映预算部门（单位）组织开展各类培训参训人员出勤率。
培训人员出勤率=（实际出勤人数/参加培训学员数量）*100%。</t>
  </si>
  <si>
    <t>反映预算部门（单位）组织开展各类培训中人均培训控制情况。</t>
  </si>
  <si>
    <t>维护民族团结、宗教和谐、社会稳定</t>
  </si>
  <si>
    <t>反映“三化”问题治理情况</t>
  </si>
  <si>
    <t>反映参训人员对培训内容、授课、课程设置和培训效果等的满意度。</t>
  </si>
  <si>
    <t xml:space="preserve">  中国共产主义青年团武定县委员会</t>
  </si>
  <si>
    <t xml:space="preserve">    中国共产主义青年团武定县委员会</t>
  </si>
  <si>
    <t xml:space="preserve">      大学生志愿服务西部计划云南省全国项目志愿者生活补贴专项经费</t>
  </si>
  <si>
    <t>大学生志愿服务西部计划志愿者(以下简称“志愿者”)按照每人每年3万元的标准进行补助，中央项目每人每年3万元由中央财政保障，由中央统一购买350元商业保险，即2470元每月每人，武定县全国项目志愿者招芬10名，全年补贴300000元。</t>
  </si>
  <si>
    <t>全国项目志愿者获补对象数</t>
  </si>
  <si>
    <t>全国项目志愿者人数等于10人</t>
  </si>
  <si>
    <t>根据此项指标反映项目资金到位情况，以及各级项目办资金到位情况，按时发放补贴</t>
  </si>
  <si>
    <t>生活补贴三级财政足额发放</t>
  </si>
  <si>
    <t>对10名全国志愿者足额发放100%</t>
  </si>
  <si>
    <t>大学生志愿者服务期满3年后就业</t>
  </si>
  <si>
    <t>服务期满后就业率达85%</t>
  </si>
  <si>
    <t>根据此项指标反映项目的可执行性强，配套完善，具有长期发展的基础</t>
  </si>
  <si>
    <t>服务地对志愿者满意度等于95%</t>
  </si>
  <si>
    <t>根据此项指标反映项目的社会效益，志愿者服务活动对促进对贫困地区医疗卫生、基础教育、农业科技、思想文化等方面的发展和积极作用以及志愿者精神的践行和传播。</t>
  </si>
  <si>
    <t xml:space="preserve">      大学生志愿服务西部计划云南省地方项目志愿者生活补贴专项经费</t>
  </si>
  <si>
    <t>武定县团委提高认识,加强组织领导,明确工作职责和工作任务,做好统筹谋划,密切协同配合,精心组织安排落实好相关工作, 2020-2021年度在岗大学生西部计划地方项目志愿者40名，每人每月2500元,确保西部计划志愿者的工作生活补贴按时发放。</t>
  </si>
  <si>
    <t>生活补助省、州、县级财政足额发放</t>
  </si>
  <si>
    <t>对大学生志愿服务西部计划志愿者每人每年足额发放100%</t>
  </si>
  <si>
    <t>对大学生服务西部计划志愿者生活补助足额发放后生活状况改善率</t>
  </si>
  <si>
    <t>对大学生志愿服务西部计划志愿者每人每年按30000元标准发放</t>
  </si>
  <si>
    <t>服务地对志愿者满意度大于等于95%</t>
  </si>
  <si>
    <t xml:space="preserve">      共青团武定县第十六次代表大会换届经费</t>
  </si>
  <si>
    <t>拟定于2022年召开团县委第十六次代表大会</t>
  </si>
  <si>
    <t>总人数为185人，乡镇参会人员142人，城区参会人员42人，</t>
  </si>
  <si>
    <t>团县委2022年第十六届委员会会议天数为2天</t>
  </si>
  <si>
    <t>反映预算部门（单位）组织开展各类会议的参与人次</t>
  </si>
  <si>
    <t>2022年届期满，根据规定届期满5年则要换届</t>
  </si>
  <si>
    <t>组织开展会议的次数大于等于95%</t>
  </si>
  <si>
    <t>参会人员满意度大于等于95%</t>
  </si>
  <si>
    <t xml:space="preserve">  武定县人民代表大会常务委员会办公室</t>
  </si>
  <si>
    <t xml:space="preserve">    武定县人民代表大会常务委员会办公室</t>
  </si>
  <si>
    <t xml:space="preserve">      预算联网监督专项资金</t>
  </si>
  <si>
    <t>联网监督经费下达后，在2022年12月20日前支出完毕，用于县预算联网监督工作的网络维护！通过维护使系统正常运转，服务对象满意率达100%。</t>
  </si>
  <si>
    <t>监测数量</t>
  </si>
  <si>
    <t>对全县各预算单位的预算数据及执行情况进行监测</t>
  </si>
  <si>
    <t>维修合格率</t>
  </si>
  <si>
    <t>系统维护合格率*100%</t>
  </si>
  <si>
    <t>系统运行时长</t>
  </si>
  <si>
    <t>8640</t>
  </si>
  <si>
    <t>数据上报率</t>
  </si>
  <si>
    <t>全县涉及数据上报的80余家单位100%上报数据</t>
  </si>
  <si>
    <t>预算部门满意·率</t>
  </si>
  <si>
    <t>预算部门满意</t>
  </si>
  <si>
    <t xml:space="preserve">      人大代表活动经费</t>
  </si>
  <si>
    <t>人大代表活动经费下达后，在2022年11月30日之前支出完毕，用于全县县级人大代表学习培训视察等各种代表活动工作开展需要支出，保证全县县级人大代表各项活动有序正常进行，人大代表满意率达95%以上。</t>
  </si>
  <si>
    <t>全县县级人大代表学习培训</t>
  </si>
  <si>
    <t>202</t>
  </si>
  <si>
    <t>由县人大选联委对乡镇人大主席团进行考核实发在年内对县代表开展一次以上培训</t>
  </si>
  <si>
    <t>资金支出数额及进度</t>
  </si>
  <si>
    <t>404000</t>
  </si>
  <si>
    <t>上半年支出资金40%，年底11月底以前完成资金支出</t>
  </si>
  <si>
    <t>办公设备验收率</t>
  </si>
  <si>
    <t>5台电脑和5台打印机</t>
  </si>
  <si>
    <t>代表素质和综合能力提高</t>
  </si>
  <si>
    <t>县级人大代表通过积极参加各种代表学习培训视察活动和日常自学，代表综合素质和能力不断提高，服务全县经济社会发展</t>
  </si>
  <si>
    <t>办公设备使用率</t>
  </si>
  <si>
    <t>100%；5台电脑和5台打印机</t>
  </si>
  <si>
    <t>5台电脑和5台打印机全部使用，开展代表工作</t>
  </si>
  <si>
    <t>人大代表满意</t>
  </si>
  <si>
    <t>全县县级人大代表对当年代表活动开展的满意情况</t>
  </si>
  <si>
    <t xml:space="preserve">  中国人民政治协商会议云南省武定县委员会</t>
  </si>
  <si>
    <t xml:space="preserve">    中国人民政治协商会议云南省武定县委员会</t>
  </si>
  <si>
    <t xml:space="preserve">      政协委员视察专项经费</t>
  </si>
  <si>
    <t>确保武定县政协按照中国人民政治协商会议章程，政治协商，民主监督，参政议政，圆满召开县政协十届一次会议，组织县政协委员深入广泛开展调研视察，专题协商，全力做好乡村振兴，服务大局助发展。</t>
  </si>
  <si>
    <t>县政协委员视察</t>
  </si>
  <si>
    <t>由县政协和各委员之家组织开展调研视察</t>
  </si>
  <si>
    <t>资金数额</t>
  </si>
  <si>
    <t>360000</t>
  </si>
  <si>
    <t>上半年支出资金50%，年底12月15日以前完成资金支出</t>
  </si>
  <si>
    <t>圆满完成各项政协委员视察工作任务</t>
  </si>
  <si>
    <t>县级政协委员通过积极参加调研视察活动，给县委县政府提供决策参考，服务全县经济社会的发展。</t>
  </si>
  <si>
    <t>严格按照相关要求做好各项工作</t>
  </si>
  <si>
    <t>全县政协委员对当年政协委员开展调研视察的满意情况</t>
  </si>
  <si>
    <t xml:space="preserve">  武定县人民法院</t>
  </si>
  <si>
    <t xml:space="preserve">    武定县人民法院</t>
  </si>
  <si>
    <t xml:space="preserve">      司法救助专项资金</t>
  </si>
  <si>
    <t>开展国家司法救助工作是全面推进依法治国、实现国家治理体系和治理能力现代化的重要内容，是深化司法体制改革、维护和实现社会公平正义的重要举措，是加强人权司法保障、维护人民群众合法权益的有力制度保障。
通过开展国家司法救助工作，一批正常司法程序难以解决的矛盾得以化解，一大批符合条件的当事人及其近亲属面临的生活困难得以解决，符合受救助条件人员得到司法救助率达100%。大量涉刑事，民事侵权执行案件通过救助案结事了，受救助人员上访率为0%。通过国家司法救助帮助困难当事人摆脱生活困境和心理困境，体现了司法的人文关怀，有利于疏导和缓解当事人及其近亲属的情绪，有助于执行工作的开展，引导他们理性对待诉讼结果，增进对人民法院工作的理解和信任，受益群众整体满意度≥90%，对有效维护社会稳定起到了重要的作用。</t>
  </si>
  <si>
    <t>资金到账后兑付时限</t>
  </si>
  <si>
    <t>反应资金及时兑付的情况。</t>
  </si>
  <si>
    <t>受助对象上访率</t>
  </si>
  <si>
    <t>反应受助对象上访情况，综合反映开展司法救助工作完成效果。</t>
  </si>
  <si>
    <t xml:space="preserve">  武定县妇女联合会</t>
  </si>
  <si>
    <t xml:space="preserve">    武定县妇女联合会</t>
  </si>
  <si>
    <t xml:space="preserve">      云南省妇女儿童关爱救助及维权专项经费</t>
  </si>
  <si>
    <t>救助罹患“两癌”农村贫困妇女，使罹患“两癌”农村贫困妇女感受到国家的关心和关爱。</t>
  </si>
  <si>
    <t>救助罹患“两癌”农村妇女名单</t>
  </si>
  <si>
    <t>降低治疗成本和患者死亡率</t>
  </si>
  <si>
    <t>电话回访，问卷调查。</t>
  </si>
  <si>
    <t>减少因病返贫的比例</t>
  </si>
  <si>
    <t>　 开展宣传活动</t>
  </si>
  <si>
    <t>在患者驻地通过发放妇女健康知识手册、宣传单，每年最少有5千人对“两癌”疾病及“两癌”救助工作有所了解。</t>
  </si>
  <si>
    <t>受益对象满意度调查表</t>
  </si>
  <si>
    <t xml:space="preserve">  中国共产党武定县委员会机构编制委员会办公室</t>
  </si>
  <si>
    <t xml:space="preserve">    中国共产党武定县委员会机构编制委员会办公室</t>
  </si>
  <si>
    <t xml:space="preserve">      机构编制管理及改革专项经费</t>
  </si>
  <si>
    <t>按照《中共中央国务院关于分类推进事业单位改革的指导意见》（中发〔2011〕5号、《中共云南省委办公厅　云南省人民政府办公厅印发〈关于深化文化市场综合行政执法改革的实施意见〉等五个综合行政执法改革实施意见的通知》（云办发〔2019〕29号）、《中共楚雄州委办公室 楚雄州人民政府办公室印发〈楚雄州深化文化市场综合行政执法改革实施方案〉等四个综合行政执法改革实施方案的通知》（楚办字〔2020〕10号）、《中央编办关于加快推进地方机构编制实名制网络管理系统建设的通知》（中央编办发〔2014〕67号）等文件精神，2021年武定县委编办需推进公益类事业单位改革，开展文化市场、农业、市场监管、交通运输四个综合行政执法体系改革，推进地方机构编制实名制网络管理系统的建设和完善，确保机构编制统计数据的安全可靠，为我县经济社会发展提供坚强的机构编制保障。</t>
  </si>
  <si>
    <t>行政、事业单位改革实施方案</t>
  </si>
  <si>
    <t>形成最终机构改革实施方案260份数。</t>
  </si>
  <si>
    <t>78万</t>
  </si>
  <si>
    <t>字</t>
  </si>
  <si>
    <t>完成行政、事业单位机构改革实施方案的总字数。</t>
  </si>
  <si>
    <t>机构编制实名制系统管理存量数据条数</t>
  </si>
  <si>
    <t>36000</t>
  </si>
  <si>
    <t>机构编制管理工作保安人员保障数量</t>
  </si>
  <si>
    <t>行政、事业单位改革成果转化率</t>
  </si>
  <si>
    <t>反映行政、事业单位改革成果转化情况。
成果转化率=机构改革实施方案260份数/机构数量350</t>
  </si>
  <si>
    <t>确保机构编制统计数据的安全可靠，为我县经济社会发展提供坚强的机构编制保障。</t>
  </si>
  <si>
    <t>办公设备购置验收合格率</t>
  </si>
  <si>
    <t>确保办公设备购置验收合格达标</t>
  </si>
  <si>
    <t>信息系统运维成本占比</t>
  </si>
  <si>
    <t>反映信息系统运维成本的控制情况，信息系统运维成本占信息系统建设的比例。</t>
  </si>
  <si>
    <t>机构编制实名制系统全年正常运行时长</t>
  </si>
  <si>
    <t>8760</t>
  </si>
  <si>
    <t>行政、事业单位机构改革实施方案采纳率</t>
  </si>
  <si>
    <t>反映上报至省州部门的行政、事业单位机构改革实施方案被采纳的情况。
成果采纳率=经省州级部门批复的行政、事业单位机构改革实施方案260份/上报省州部门的行政、事业单位机构改革实施方案260份*100%。</t>
  </si>
  <si>
    <t>确保各项机构改革任务按时按质完成，确保提供安全可靠的机构编制统计数据的，为我县经济社会发展提供坚强的机构编制保障，</t>
  </si>
  <si>
    <t>武定县全部财政供养人员的满意度</t>
  </si>
  <si>
    <t>反映财政供养人员对机构编制实名制系统的满意度。使用人员满意度=（对信息系统满意的使用人员/问卷调查人数）*100%</t>
  </si>
  <si>
    <t>武定县全体涉及机构编制事项的行政事业单位的满意度</t>
  </si>
  <si>
    <t>反映涉改行政事业单位对机构编制工作的满意度。</t>
  </si>
  <si>
    <t xml:space="preserve">  武定县信访局</t>
  </si>
  <si>
    <t xml:space="preserve">    武定县信访局</t>
  </si>
  <si>
    <t xml:space="preserve">      视频接访中心信息平台维护专项资金</t>
  </si>
  <si>
    <t>据领导批示和州、县财政局意见，视频接访系统按照全州统一规划，统一技术标准，统一招标采购的要求，实际建成县级1个点；乡镇共11个点。系统使用率达100%，服务对象满意率达95%以上。</t>
  </si>
  <si>
    <t>视频接待实际建成数量</t>
  </si>
  <si>
    <t>建成县级1个点；乡镇共11个点。</t>
  </si>
  <si>
    <t>响应时间</t>
  </si>
  <si>
    <t>异常和问题的快速处理，1-2个工作日解决问题，并给予反馈。</t>
  </si>
  <si>
    <t>使用率</t>
  </si>
  <si>
    <t>《云南信访条例》第十六条国家机关应当加强网络信访、视频接访平台建设，实行网上信访，运用网络办理信访业务，促进信访信息的互联共享。</t>
  </si>
  <si>
    <t>信访视频接待对象满意度</t>
  </si>
  <si>
    <t xml:space="preserve">  中国共产党武定县委员会办公室</t>
  </si>
  <si>
    <t xml:space="preserve">    中国共产党武定县委员会办公室</t>
  </si>
  <si>
    <t xml:space="preserve">      安可产品替代工程专项经费</t>
  </si>
  <si>
    <t>支付安可产品替代工程专项经费36948元。</t>
  </si>
  <si>
    <t>硬件替代率</t>
  </si>
  <si>
    <t>反映信息系统建设过程中对质量的控制情况。
信息系统建设变更率=（建设过程中变更内容/计划建设内容）*100%。</t>
  </si>
  <si>
    <t>信息数据的安全性</t>
  </si>
  <si>
    <t>经费使用合规率</t>
  </si>
  <si>
    <t>使用安可产品职工的满意度</t>
  </si>
  <si>
    <t xml:space="preserve">  中共武定县委政法委员会</t>
  </si>
  <si>
    <t xml:space="preserve">    中共武定县委政法委员会</t>
  </si>
  <si>
    <t xml:space="preserve">      常态化扫黑除恶专项经费</t>
  </si>
  <si>
    <t>通过扫黑除恶斗争，使黑恶势力违法犯罪特别是涉黑涉恶问题得到根本遏制，涉黑涉恶治安乱点得到全面整治，社会更加和谐稳定；重点行业、重点领域、重点人员的管理得到明显加强，人民群众安全感的满意度明显提升；涉黑组织“保护伞”得以铲除，基层组织建设得到明显加强，平安建设、法治建设根基不断夯实；基层社会治理能力明显提升，涉黑涉恶违法犯罪防范打击长效机制更加健全，扫黑除恶工作法治化、规范化、专业化水平进一步提高。</t>
  </si>
  <si>
    <t>围绕长效常治，建立了23个项目98个工作机制。其中线索核查摸排机制3项；大要案督办工作机制3项；深挖彻查常态化工作机制3项；依法规范办案机制7项；黑恶犯罪发现预警机制9项；重点行业领域常态化监管机制14项；部门协调联动机制7项；整治新型领域违法犯罪机制2项；加强基层组织建设机制8项；城乡社区治理体系机制3项；加强政法队伍建设机制1项；思想教育经常化机制6项；司法责任体系机制3项；正风肃纪机制6项；职业保障机制2项；接边地区联防管控机制1项；情报信息搜集研判机制1项；依法打击跨界违法犯罪机制2项；政法机关与行业主管部门综合整治防控机制2项；群众安全感满意度测评机制1项；定期报告扫黑除恶情况制度1项；宣传发动和社会参与机制9项。</t>
  </si>
  <si>
    <t>行业乱象整治率</t>
  </si>
  <si>
    <t>依法整治行业突出问题，压实行业主管部门责任，及时堵塞行业监管漏洞。16个重点行业部门，集中开展行业乱象整治工作，制定工作22个，行业乱象整治率达100%。</t>
  </si>
  <si>
    <t>各部门要按照一季度预算累计执行进度不低于28.4%，二季度预算累计执行进度不低于51.9%，三季度预算累计执行进度不低于81%，10月31日前预算累计执行进度不低于79%，10月31日前预算累计执行进度不低于86.19%，11月30日前预算累计执行进度不低于93.5%的要求，严格做好预算执行工作，将抓支出进度贯穿到日常工作中，形成自觉化和常态化的机制。</t>
  </si>
  <si>
    <t>群众知晓率</t>
  </si>
  <si>
    <t>各乡镇围绕中心，把握主题，集中各方力量，充分发挥微博、微信、抖音、快手等新媒体的作用，整合信息资源，全方位、立体化、多角度开展系列扫黑除恶斗争宣传活动。</t>
  </si>
  <si>
    <t>治安状况与上年相比</t>
  </si>
  <si>
    <t>通过扫黑除恶斗争，使黑恶势力违法犯罪特别是涉黑涉恶问题得到根本遏制，涉黑涉恶治安乱点得到全面整治，社会更加和谐稳定；重点行业、重点领域、重点人员的管理得到明显加强，人民群众安全感的满意度明显提升，社会治安状况与上年相比明显好转。</t>
  </si>
  <si>
    <t>群众安全感综合满意率和政法机关执法满意度</t>
  </si>
  <si>
    <t>每年分上、下半年开展两次群众安全感满意度测评工作，其中，涉及扫黑除恶斗争的问题有5个，群众安全感综合满意率和政法机关执法满意度达到90%以上。</t>
  </si>
  <si>
    <t xml:space="preserve">      扫黑除恶省级专项经费</t>
  </si>
  <si>
    <t>通过扫黑除恶专项斗争，使黑恶势力违法犯罪特别是涉黑涉恶问题得到根本遏制，涉黑涉恶治安乱点得到全面整治，社会更加和谐稳定；基层社会治理能力明显提升，涉黑涉恶违法犯罪防范打击长效机制更加健全，扫黑除恶工作法治化、规范化、专业化水平进一步提高。</t>
  </si>
  <si>
    <t>常态化长效机制建立情况</t>
  </si>
  <si>
    <t>从明年起扫黑除恶将转入机制化常态化开展。这是以习近平同志为核心的党中央的明确要求，也是人民群众的热切期盼。各地各有关部门要全面总结专项斗争的成功经验和做法，并转化为制度规范，推动扫黑除恶机制化常态化。</t>
  </si>
  <si>
    <t>工作任务完成时限</t>
  </si>
  <si>
    <t>保留各级扫黑除恶斗争领导小组及其办公室，各行业主管部门保留相应的领导和办事机构，继续开展好扫黑除恶专项斗争。根据中央、省、州统一部署，在规定时限内完成扫黑除恶工作任务。</t>
  </si>
  <si>
    <t>92</t>
  </si>
  <si>
    <t>各乡镇派出所要围绕中心，把握主题，集中各方力量，充分发挥微博、微信、抖音、快手等新媒体的作用，整合信息资源，全方位、立体化、多角度开展系列扫黑除恶专项斗争宣传活动。</t>
  </si>
  <si>
    <t xml:space="preserve">  中国共产党武定县委员会党史研究室</t>
  </si>
  <si>
    <t xml:space="preserve">    中国共产党武定县委员会党史研究室</t>
  </si>
  <si>
    <t xml:space="preserve">      《中共武定县委执政纪要》出版专项经费</t>
  </si>
  <si>
    <t>《中共武定县委执政纪要》2021版资料征集，编辑、印刷、出版发行各项任务完成，总结了经济建设、政治建设、文化建设、社会建设、生态文明建设与党的建设中取得的执政成效和经验，是鲜活的党史资料，也是一本社会各界人士了解武定的大型工具书。受益于全县机关干部，让全县机关干部深刻学习我县的各项重大事迹、决策，提高党史党性意识。</t>
  </si>
  <si>
    <t>印刷字数</t>
  </si>
  <si>
    <t>全书共70万字，内容包括各乡镇党委，县委各部委办局，县级国家机关各委办局、各人民团体和企事业单位、省州驻武各单位党委（党组）、总支（支部）工作纪要等，少一个单位扣1分。内容要紧紧围绕县委执政主线，紧扣2019年县委工作大局，聚焦全县脱贫摘帽，突出贯彻落实中央和省州县党委重大决策部署的主要情况，准确记述党委（党组）的执政实践，认真总结执政经验，突出重点、特点和亮点，不能写成年度工作总结。要切实改进文风，按要求的格式、内容和字数撰写稿件，努力提高稿件质量。</t>
  </si>
  <si>
    <t>印刷内容</t>
  </si>
  <si>
    <t>设亲切关怀、执政综述、重要讲话、重要会议、重要文件、执政论坛、思想建设、组织建设、党风廉政建设、统一战线、政法维稳、党委（党组）工作、群团组织工作、乡镇党委工作、先锋颂、附录等14大块内容，少一块扣1分</t>
  </si>
  <si>
    <t>印刷数量</t>
  </si>
  <si>
    <t>印刷出版发行《中共武定县委执政纪要》达到500册。</t>
  </si>
  <si>
    <t>印刷出版发行任务完成时限</t>
  </si>
  <si>
    <t>9月30日以前</t>
  </si>
  <si>
    <t>2021年9月30日前，印刷出版发行《中共武定县委执政纪要》印刷出版发行任务完成。</t>
  </si>
  <si>
    <t>阅读受教育对象人数</t>
  </si>
  <si>
    <t>30000</t>
  </si>
  <si>
    <t>县乡村各级党员干部及各族群学习《中共武定县委执政纪要》人数达到30000人以上，且学习的党员干部及青少年比例占60%以上，达到18000人以上.</t>
  </si>
  <si>
    <t>阅读受教育对象满意度</t>
  </si>
  <si>
    <t>县内  党政机关、学校、企事业单位、社会团体、人民群众对完成 印刷出版发行《中共武定县委执政纪要》的满意度测评达到</t>
  </si>
  <si>
    <t xml:space="preserve">      《中国共产党武定县历史第二卷》出版经费</t>
  </si>
  <si>
    <t>认真履行党史工作“以史鉴今，资政育人”职能，根据《关于加强地方党史工作的实施意见》（武办发[2019]7号）文件精神、2021年6月16日十四届县委第166次常务会议决定，编撰《中国共产党武定县历史第二卷》。让全县机关干部职工学习党史、改革开放式、社会主义发展史，提高全县干部职工的党史党性意识。</t>
  </si>
  <si>
    <t>印刷数量不少于1000册。</t>
  </si>
  <si>
    <t>印刷数量不少于1000本，扣1分。</t>
  </si>
  <si>
    <t>45万字</t>
  </si>
  <si>
    <t>印刷字数大约 45万字。</t>
  </si>
  <si>
    <t>印刷质量</t>
  </si>
  <si>
    <t>印刷质量达98%以上。</t>
  </si>
  <si>
    <t>印刷质量达不到98%以上，扣1分</t>
  </si>
  <si>
    <t>印刷时限</t>
  </si>
  <si>
    <t>2022年12月31日以前完成出版</t>
  </si>
  <si>
    <t>2022年12月31日以前未完成出版，扣1分</t>
  </si>
  <si>
    <t>阅读受教育对象人数不少于30000人。</t>
  </si>
  <si>
    <t>阅读受教育对象人数不少于30000人，扣1分。</t>
  </si>
  <si>
    <t>阅读受教育对象满意度达98%以上。</t>
  </si>
  <si>
    <t>阅读受教育对象满意度低于达98%以上，扣1分。</t>
  </si>
  <si>
    <t xml:space="preserve">      革命遗址保护经费</t>
  </si>
  <si>
    <t>根据《关于加强地方党史工作的实施意见》（武办发[2019]7号）文件精神要求，按照“保护为主、抢救第一、加强管理、合理利用”的要求，对县内革命遗址点进行修复，让广大干部职工和群众能更好的接受党史党性教育，提高党史党性意识。</t>
  </si>
  <si>
    <t>革命遗址点修复数量</t>
  </si>
  <si>
    <t>&gt;=3个</t>
  </si>
  <si>
    <t>尖山铺战斗遗址、狮子山红军哨标、党校中共武定特别支部纪念碑等3处革命遗址进进行修复。少开展一个保护一处遗址任务扣1分。</t>
  </si>
  <si>
    <t>革命遗址点修复质量</t>
  </si>
  <si>
    <t>空革命遗址点修复验收质量达到98%以上</t>
  </si>
  <si>
    <t>受教育人数</t>
  </si>
  <si>
    <t>&gt;=3000人</t>
  </si>
  <si>
    <t>让全县党员干部和各族群众来革命遗址参观学习和旅游，促进全县红色旅游及狮子山周边绿色旅游业可持续发展。2022年年来革命遗址前学习参观党员干部和各族群众数不少于3000人。</t>
  </si>
  <si>
    <t>宣传力度</t>
  </si>
  <si>
    <t>让全县党员干部和各族群众来革命遗址参观学习和旅游，促进全县红色旅游及狮子山周边绿色旅游业可持续发展。</t>
  </si>
  <si>
    <t>受教育满意度</t>
  </si>
  <si>
    <t>&gt;=98%</t>
  </si>
  <si>
    <t>党政机关、学校、企事业单位、社会团体、人民群众对完成革命遗址保护工作满意度到98%以上。</t>
  </si>
  <si>
    <t xml:space="preserve">  武定县公安局森林警察大队</t>
  </si>
  <si>
    <t xml:space="preserve">    武定县公安局森林警察大队</t>
  </si>
  <si>
    <t xml:space="preserve">      武定县公安局森林警察大队辅警人员专项经费</t>
  </si>
  <si>
    <t>协助开展森林和草原防火工作，负责火场警戒、交通疏导、治安维护、火案侦破等，查处森林和草原领域其他违法犯罪行为。协同林业和草原部门开展防火宣传、火灾隐患排查、重点区域巡护、违规用火处罚等工作。</t>
  </si>
  <si>
    <t>涉林案件查处数达人均12件</t>
  </si>
  <si>
    <t>2021年实有在职人员17人，按每年人均完成涉林案件查处数12件，全局需完成204件涉林行政、刑事案件。</t>
  </si>
  <si>
    <t>打击一切破坏武定县生态资源的违法犯罪行为</t>
  </si>
  <si>
    <t>对一切涉林违法犯罪行为应查尽查</t>
  </si>
  <si>
    <t>辖区林区群众满意度</t>
  </si>
  <si>
    <t>打击破坏森林资源违法犯罪行为，维护林区治安和谐稳定</t>
  </si>
  <si>
    <t xml:space="preserve">      中央政法纪检监察转移支付专项资金</t>
  </si>
  <si>
    <t>深化平安林区建设，严厉打击一切破坏森林资源违法犯罪行为。</t>
  </si>
  <si>
    <t>涉林案件查处率</t>
  </si>
  <si>
    <t>所有接处警案件及移交案件及时查处，侦破率达100%</t>
  </si>
  <si>
    <t>森林火灾侦破情况</t>
  </si>
  <si>
    <t>所有火灾案件全侦破，努力实现森林火灾案件发生率为0</t>
  </si>
  <si>
    <t>林区治安和谐稳定</t>
  </si>
  <si>
    <t>100空</t>
  </si>
  <si>
    <t>严厉打击一切涉林违法犯罪行为，将一切危害林区的犯罪行为扼杀于摇篮之中</t>
  </si>
  <si>
    <t>打造生态武定</t>
  </si>
  <si>
    <t>林区群众满意度</t>
  </si>
  <si>
    <t>群众满意度达到95%</t>
  </si>
  <si>
    <t xml:space="preserve">  中国人民解放军云南省武定县人民武装部</t>
  </si>
  <si>
    <t xml:space="preserve">    中国人民解放军云南省武定县人民武装部</t>
  </si>
  <si>
    <t xml:space="preserve">      参军入伍大学生上级奖励经费</t>
  </si>
  <si>
    <t>严格审查大学生入伍奖励金受益人员资格，按时发放符合奖励标准条件的入伍大学生奖励金，推动楚雄州大学生征兵工作持续向好发展，鼓励高等学校学生积极应征入伍服义务兵役，提高兵员征集质量。</t>
  </si>
  <si>
    <t>大学生入伍省级奖励金受益人数</t>
  </si>
  <si>
    <t>53</t>
  </si>
  <si>
    <t>2021年符合参军入伍省级奖励金受益人数为53人</t>
  </si>
  <si>
    <t>大学生入伍州级奖励金受益人数</t>
  </si>
  <si>
    <t>46</t>
  </si>
  <si>
    <t>2021年符合参军入伍州级奖励金受益人数为46人</t>
  </si>
  <si>
    <t>奖励金发放准确性</t>
  </si>
  <si>
    <t>严格审查受奖励大学生资格，落实文件精神，保证奖励符合标准</t>
  </si>
  <si>
    <t>资金发放及时性</t>
  </si>
  <si>
    <t>按时发放</t>
  </si>
  <si>
    <t>2021年入伍大学生奖励金纳入2022年预算，资金到位按照文件要求时间节点及时发放</t>
  </si>
  <si>
    <t>引导高校学生响应国家应征入伍号召</t>
  </si>
  <si>
    <t>有效提高</t>
  </si>
  <si>
    <t>做好高校大学生征兵工作是全面建成世界一流军队的迫切需要，是提高部队战斗力的源头工程。</t>
  </si>
  <si>
    <t>入伍大学生满意度</t>
  </si>
  <si>
    <t>大学生奖励金100%发放，满意度大于等于100%</t>
  </si>
  <si>
    <t xml:space="preserve">      兵役征集经费</t>
  </si>
  <si>
    <t>圆满完成年度兵役征集任务，确保2022年兵役征集任务正常高效运转。</t>
  </si>
  <si>
    <t>保障年度征兵工作任务</t>
  </si>
  <si>
    <t>顺利完成</t>
  </si>
  <si>
    <t>制定详细实施方案计划，按照时间节点完成工作任务。</t>
  </si>
  <si>
    <t>征兵工作完成及时率</t>
  </si>
  <si>
    <t>根据《楚雄州人民政府 楚雄军分区 关于2021年征兵的命令》（楚政发【2021】10号）文件要求征集时间节点，上半年征兵，2月20日开始，3月底完成。下半年征兵，8月15日开始，九月底前结束。</t>
  </si>
  <si>
    <t>积极影响高效学生响应国家号召应征入伍</t>
  </si>
  <si>
    <t>进一步浓厚宣传氛围，切实加紧大学毕业生精准动员</t>
  </si>
  <si>
    <t>应征入伍青年满意度</t>
  </si>
  <si>
    <t>营造有志青年参军报国、社会各界关心国防的浓厚氛围</t>
  </si>
  <si>
    <t xml:space="preserve">      民兵军事训练经费</t>
  </si>
  <si>
    <t>通过严密组织民兵军事训练，增强民兵作战能力及为战时储备具有一定军事素质的后备兵员。</t>
  </si>
  <si>
    <t>武定应急民兵军事训练人数为120人</t>
  </si>
  <si>
    <t>武定应急民兵军事训练天数为12天</t>
  </si>
  <si>
    <t>参训人员个人单项成绩合格率</t>
  </si>
  <si>
    <t>《 2020年军事训练计划》（战【2020】1号文件）（涉密） 训练质量 个人成绩。个人单项成绩评定全部合格。</t>
  </si>
  <si>
    <t>同比提高民兵遂行任务能力</t>
  </si>
  <si>
    <t>优化军事训练方案，优化民兵编兵队伍，根据民兵分队属性分类实施训练，根据《 2020年军事训练计划》（战【2020】1号文件）（涉密），坚持“依法治训、按纲施训、打牢基础、提升能力、任务牵引、实践检验”，落实“按建制把单位训全、按实力把人员训全、按大纲把内容训全、按编成把要素训全、按任务把能力训全、按标准把科目考全”要求，突出首长机关和民兵训练，全面提升军分区部队组织动员，综合协调、服务保障能力和民兵遂行多样化军事任务能力，扎实推进军分区国防动员实质性准备。</t>
  </si>
  <si>
    <t>通过军事训练，可以振奋民族的尚武精神，增强人们的国防意识和爱国观念，树立勇敢顽强、坚忍不拔、吃苦耐劳、艰苦朴素、不怕困难的革命英雄主义精神，以及团结友爱的集体主义精神和高度的组织纪律观念。有利于促进社会主义精神文明建设和物质文明建设。</t>
  </si>
  <si>
    <t xml:space="preserve">      大学生参军入伍县级奖励经费</t>
  </si>
  <si>
    <t>大学生入伍奖励金受益人员</t>
  </si>
  <si>
    <t>2021年上下半年参军入伍符合发放奖励金大学生人数为46人</t>
  </si>
  <si>
    <t>大学生入伍奖励金受益人员准确性</t>
  </si>
  <si>
    <t>严格按照楚财行【2019】179号文件，楚财政法【2021】69号文件标准，严格审查受奖励大学生资格，保证受奖励人员准确性百分百。</t>
  </si>
  <si>
    <t>2021年入伍大学生奖励金纳入2022年预算，资金到位按照上级要求时间节点及时发放</t>
  </si>
  <si>
    <t>根据楚财政法【2021】69号文件，提高参军入伍大学毕业生奖励金，有效引导高校学生响应国家应征入伍号召。</t>
  </si>
  <si>
    <t>应征入伍大学生满意度</t>
  </si>
  <si>
    <t>2021年上下半年参军入伍符合发放奖励金大学生人数为45人</t>
  </si>
  <si>
    <t xml:space="preserve">      国防教育、民兵整组、应急维稳、军事设施保护专项经费</t>
  </si>
  <si>
    <t>通过开展国防教育，使公民增强国防观念，掌握基本的国防知识，学习必要的军事技能，激发爱国热情，自觉履行国防义务。民兵整组，是对民兵的组织、思想、作风进行整顿。每年对民兵组织进行一次整顿，这是民兵工作制度，是巩固民兵组织，搞好民兵工作的一项主要措施。</t>
  </si>
  <si>
    <t>民兵整组任务数</t>
  </si>
  <si>
    <t>768</t>
  </si>
  <si>
    <t>2020年楚雄州民兵整组任务数768人</t>
  </si>
  <si>
    <t>武定学校学生军事训练计划数</t>
  </si>
  <si>
    <t>根据楚学训【2019】3号文件精神，民兵预备役人员担负学生军训任务其误工补贴由承训单位商学校共同确定，经与学校协商签订的承训协议约定，学校方负责派遣教官食宿问题，承训方负责发放派遣教官误工补助费用。学生军训是培养学生德智体美劳全面发展的重要手段，是国防教育的重要举措，也是加强国防后备力量建设的需要，为高质量完成学生军训任务，根据武定一中，武定县民族中学提报需求，为圆满完成2022年学生军训，预计共需教员50名。</t>
  </si>
  <si>
    <t>发放国防教育宣传册数</t>
  </si>
  <si>
    <t>2022年计划制作国防教育宣传折页一万份</t>
  </si>
  <si>
    <t>民兵整组及格率</t>
  </si>
  <si>
    <t>按照民兵整组实施方案调整民兵队伍，既提高了民兵的整体素质，也增强了民兵队伍的凝聚力和战斗力。</t>
  </si>
  <si>
    <t>按照上级命令及计划时效完成</t>
  </si>
  <si>
    <t>民兵整体素质提高同比增长</t>
  </si>
  <si>
    <t>民兵整组中，对一些年大体弱、工作不称职或其它原因不适合担任民兵的人员进行调换，对因年龄、政治条件、身体情况等原因不适合担任民兵的人员进行出入转队，将那些政治思想好、身体健康、年龄较轻、有一定文化知识和军事素质，热爱民兵工作的人员选拔到民兵组织中来，既提高了民兵的整体素质，也增强了民兵队伍的凝聚力和战斗力。</t>
  </si>
  <si>
    <t>国防教育关注度同比增长</t>
  </si>
  <si>
    <t>国防教育是关系到国家生死存亡的社会工程，国防教育的根本目的在于增强全民的国防意识和国防精神。</t>
  </si>
  <si>
    <t>《楚雄州人民政府 楚雄军分区关于印发 楚雄州2020年民兵整组工作实施方案的通知》（楚政通【2020】5号）(文件涉密）</t>
  </si>
  <si>
    <t>通过开展国防教育，使公民增强国防观念，掌握基本的国防知识，学习必要的军事技能，激发爱国热情，自觉履行国防义务</t>
  </si>
  <si>
    <t xml:space="preserve">  武定县政务服务管理局</t>
  </si>
  <si>
    <t xml:space="preserve">    武定县政务服务管理局</t>
  </si>
  <si>
    <t xml:space="preserve">      行政审批专项经费</t>
  </si>
  <si>
    <t>全县营业执照及申请书由县政务服务管理局免费提供，及时办理受理的审批事安排踏勘，减轻群众或企业的成本，与群众生活生产密切相关的事项或部门：市监、公安、公积金、不动产、税务、医保、住建全部进驻到县政务中心集中办理业务，方便群众办事提高服务态度，打造优化的营商环境，缩短办理时限提高办事效率，提高群众满意度。</t>
  </si>
  <si>
    <t>全县营业执照用量</t>
  </si>
  <si>
    <t>7100</t>
  </si>
  <si>
    <t>评分标准值大于1扣分</t>
  </si>
  <si>
    <t>证照办理申请书</t>
  </si>
  <si>
    <t>11000</t>
  </si>
  <si>
    <t>免费为全县受益对象提供证照成本</t>
  </si>
  <si>
    <t>41544</t>
  </si>
  <si>
    <t>评分标准值小于1扣分</t>
  </si>
  <si>
    <t>踏勘费用</t>
  </si>
  <si>
    <t>15000</t>
  </si>
  <si>
    <t>审批事项办结率小于1扣分</t>
  </si>
  <si>
    <t>优化营商环境为本地经济发展提供便利度</t>
  </si>
  <si>
    <t>营商环境考核评分标准值大于1扣分</t>
  </si>
  <si>
    <t>缩短事项办理时限</t>
  </si>
  <si>
    <t>1-3</t>
  </si>
  <si>
    <t>受理业务办理完成率</t>
  </si>
  <si>
    <t>办证对象满意度</t>
  </si>
  <si>
    <t>99.5</t>
  </si>
  <si>
    <t xml:space="preserve">      政务服务大厅租赁专项经费</t>
  </si>
  <si>
    <t>落实国家和省州深化“放管服”改革精神，优化营商环境及相对集中行政许可权改革的会议和文件精神，推进“互联网+政务服务”、政务服务中心功能更齐全。行政审批和窗口服务人数119人以上，进驻县政务中心的部门最少19个，大厅面积满足需要，与群众生产生活密切相关的电、气、人社、医保、证照、不动产、税务、住建、公安部门全部入驻，只要群众材料齐全符合条件最多跑一次就办好。</t>
  </si>
  <si>
    <t>政务服务管理局股室数量</t>
  </si>
  <si>
    <t>13</t>
  </si>
  <si>
    <t>值小于100%，扣分</t>
  </si>
  <si>
    <t>行政审批和窗口服务人数</t>
  </si>
  <si>
    <t>进驻县政务中心的部门数</t>
  </si>
  <si>
    <t>19</t>
  </si>
  <si>
    <t>租赁政务服务大厅的面积</t>
  </si>
  <si>
    <t>4679</t>
  </si>
  <si>
    <t>值小于98%，扣分</t>
  </si>
  <si>
    <t>和群众生产生活密切相关的部门入驻数</t>
  </si>
  <si>
    <t>电、气、人社、医保、证照、不动产、税务、住建、公安</t>
  </si>
  <si>
    <t>群众办事方便度（只进一扇，最多跑一次）</t>
  </si>
  <si>
    <t>数值是否大于1,大于扣分</t>
  </si>
  <si>
    <t>到政务中心办事群众满意度</t>
  </si>
  <si>
    <t>数值小于1扣分</t>
  </si>
  <si>
    <t xml:space="preserve">  武定县公安局交通警察大队</t>
  </si>
  <si>
    <t xml:space="preserve">    武定县公安局交通警察大队</t>
  </si>
  <si>
    <t xml:space="preserve">      交通协管员福利待遇补助资金</t>
  </si>
  <si>
    <t>武定县公安局交通警察大队是武定县公安局内设的一个警种，负责全县道路交通管理工作。主要担负着全县的道路交通秩序管理、交通事故预防和处理、车辆和驾驶人的管理、道路交通管理法律法规的宣传、教育，提高公民交通安全意识和遵守交通法律法规意识的职能，通过这些职能的发挥，达到预防和减少道路交通事故，确保道路的安全畅通，保障人民生命和财产安全的目的。</t>
  </si>
  <si>
    <t>交通安全管理</t>
  </si>
  <si>
    <t>交通案件办理数、机动车落户数和驾驶人培训数</t>
  </si>
  <si>
    <t>全年交通违法查处，车驾管业务数</t>
  </si>
  <si>
    <t>资金支付时效性</t>
  </si>
  <si>
    <t>资金支付及时性</t>
  </si>
  <si>
    <t>执法办案质量提升</t>
  </si>
  <si>
    <t>全县交通案件执法质量提升</t>
  </si>
  <si>
    <t>交通协管员福利待遇保障</t>
  </si>
  <si>
    <t>全队交通协管员福利待遇保障</t>
  </si>
  <si>
    <t>武定人民群众交通安全满意有提高</t>
  </si>
  <si>
    <t xml:space="preserve">  武定县看守所</t>
  </si>
  <si>
    <t xml:space="preserve">    武定县看守所</t>
  </si>
  <si>
    <t xml:space="preserve">      看守所在押人员专项补助资金</t>
  </si>
  <si>
    <t>保障营房及各类设施设备维护到位，为武警官兵营造良好的工作和生活环境，确保高质量完成目标任务看守、刑事诉讼各环节顺利开展，实现目标任务安全事故发生率为“0”。</t>
  </si>
  <si>
    <t>空调购置数</t>
  </si>
  <si>
    <t>按照哨位实际数量，每个哨位购置1台，共计4台。</t>
  </si>
  <si>
    <t>水电费支付月数量</t>
  </si>
  <si>
    <t>按月据实支付营区水电费</t>
  </si>
  <si>
    <t>维修（护）数量</t>
  </si>
  <si>
    <t>实际测算数</t>
  </si>
  <si>
    <t>热水管500米，弯头等60个，水塔1个，下水管50米，屋面。防水处理150平方米</t>
  </si>
  <si>
    <t>保障警卫人员生活值守环境</t>
  </si>
  <si>
    <t>逐步改善。</t>
  </si>
  <si>
    <t>2022年比2021年增加空调购置4台，维修水管、房顶等。</t>
  </si>
  <si>
    <t>确保目标任务事故率</t>
  </si>
  <si>
    <t>根据看守所在押人员安全情况及其他警卫目标安全情况统计</t>
  </si>
  <si>
    <t>执勤人员对工作环境满意度</t>
  </si>
  <si>
    <t>武警官兵对执勤哨位、工作、训练、生活环境改善的满意度</t>
  </si>
  <si>
    <t xml:space="preserve">  武定县政府办公室</t>
  </si>
  <si>
    <t xml:space="preserve">    武定县政府办公室</t>
  </si>
  <si>
    <t xml:space="preserve">      安可替代工程项目专项资金</t>
  </si>
  <si>
    <t>推动党政机关办公室信息设备全部替换为安全可靠应用产品，提供安全可靠的信息化支撑和保障。</t>
  </si>
  <si>
    <t>购置办公设备</t>
  </si>
  <si>
    <t>43</t>
  </si>
  <si>
    <t>购置43台国产电脑及打印机</t>
  </si>
  <si>
    <t>工作目标完成率</t>
  </si>
  <si>
    <t>信息安全率</t>
  </si>
  <si>
    <t>信息安全可靠</t>
  </si>
  <si>
    <t>替代单位满意度</t>
  </si>
  <si>
    <t>使用对象对信息系统使用的满意度。</t>
  </si>
  <si>
    <t>预算股</t>
  </si>
  <si>
    <t xml:space="preserve">  预算股专款</t>
  </si>
  <si>
    <t xml:space="preserve">    预算股专款</t>
  </si>
  <si>
    <t xml:space="preserve">      一般债券还本支出专项资金</t>
  </si>
  <si>
    <t>预算股资金</t>
  </si>
  <si>
    <t xml:space="preserve">      离任村干部补助专项资金</t>
  </si>
  <si>
    <t xml:space="preserve">      专项债券还本专项资金</t>
  </si>
  <si>
    <t>政府性基金</t>
  </si>
  <si>
    <t xml:space="preserve">      北控公司城市运维服务费专项资金</t>
  </si>
  <si>
    <t xml:space="preserve">      一般债券付息支出专项资金</t>
  </si>
  <si>
    <t xml:space="preserve">      预留零星增资专项资金</t>
  </si>
  <si>
    <t xml:space="preserve">      土地出让成本支出专项资金</t>
  </si>
  <si>
    <t xml:space="preserve">      武定县城背街小巷清扫保洁服务费专项资金</t>
  </si>
  <si>
    <t xml:space="preserve">      优秀公务员奖励专项资金</t>
  </si>
  <si>
    <t>优秀公务员奖励专项资金</t>
  </si>
  <si>
    <t xml:space="preserve">      亚行贷款武定PPP项目付费专项资金</t>
  </si>
  <si>
    <t xml:space="preserve">      隐性债务风险防控专项资金</t>
  </si>
  <si>
    <t xml:space="preserve">      乡村振兴县级衔接专项资金</t>
  </si>
  <si>
    <t>乡村振兴县级衔接专项资金</t>
  </si>
  <si>
    <t xml:space="preserve">      菜园河国控断面木果甸村水质监测专项资金</t>
  </si>
  <si>
    <t xml:space="preserve">      上解支出专项资金</t>
  </si>
  <si>
    <t xml:space="preserve">      专项债券付息专项资金</t>
  </si>
  <si>
    <t xml:space="preserve">      亚行贷款项目还本付息专项资金</t>
  </si>
  <si>
    <t xml:space="preserve">      2019年和2022年公务员年终综合绩效奖励专项资金</t>
  </si>
  <si>
    <t>公务员年终综合绩效奖励专项资金</t>
  </si>
  <si>
    <t xml:space="preserve">      重点项目前期工作经费专项资金</t>
  </si>
  <si>
    <t xml:space="preserve">      污水处理费收入安排支出专项资金</t>
  </si>
  <si>
    <t xml:space="preserve">      北片区新建公园管理维护专项资金</t>
  </si>
  <si>
    <t xml:space="preserve">      职业年金计息专项资金</t>
  </si>
  <si>
    <t>预算股上报项目</t>
  </si>
  <si>
    <t xml:space="preserve">      预备费专项资金</t>
  </si>
  <si>
    <t xml:space="preserve">  狮山镇</t>
  </si>
  <si>
    <t xml:space="preserve">    武定县狮山镇财政所</t>
  </si>
  <si>
    <t xml:space="preserve">      惠农补贴专项经费</t>
  </si>
  <si>
    <t>财政所惠农补贴“一拆通”工作兑付耕地地力保护补贴，涉及25个村（居）委会，13117户农户，补贴面积94400亩，补贴标准每亩73.61元，补贴金额6948785.95元。兑付草原生态补贴，涉及24个村（居）委会，13240户农户，补贴面积232600亩，补贴标准禁牧每亩7.5元，草蓄平衡每亩2.5元，补贴金额631522.51元。兑付新一轮退耕还林，涉及11个村委会，379户农户，补贴面积1469.6亩，补贴标准每亩300元，补贴金额440800元。兑付森林生态效益补偿金，涉及15个村委会，3295户农户，补贴面积39754.01亩，补贴标准每亩10元，补贴金额397540.1元。兑付陡坡地治理，涉及1个村委会，1户农户，补贴面积21亩，补贴标准每亩400元，补贴金额8400元。兑付陡坡地治理第三批，涉及3个村委会，116户农户，补贴面积324.6亩，补贴标准每亩300元，补贴金额97380元。</t>
  </si>
  <si>
    <t>惠农补贴获补对象数</t>
  </si>
  <si>
    <t>16602</t>
  </si>
  <si>
    <t>村（居）委会农户</t>
  </si>
  <si>
    <t>惠农补贴涉及村居委会数</t>
  </si>
  <si>
    <t>涉及村（居）委会</t>
  </si>
  <si>
    <t>按期完成表册并公示无异议，反映补助事项在特定办事大厅、官网、媒体或其他渠道按规定进行公示的情况。
补助事项公示度=按规定公布事项/按规定应公布事项*100%</t>
  </si>
  <si>
    <t>村（居）委会农户，反映获补助受益对象的满意程度。</t>
  </si>
  <si>
    <t xml:space="preserve">      乡村财务管理提升专项经费</t>
  </si>
  <si>
    <t>2022年武定县狮山镇财政所乡镇财政干部财务培训经费，主要用于镇财政所办公设备购置安可电脑新购及镇财政所参加州级以上部门组织的培训差旅费支出</t>
  </si>
  <si>
    <t>安可电脑设备购置计划完成率</t>
  </si>
  <si>
    <t>反映部门购置计划执行情况购置计划执行情况。
购置计划完成率=（实际购置交付装备数量/计划购置交付装备数量）*100%。</t>
  </si>
  <si>
    <t>安可电脑设备购入数量</t>
  </si>
  <si>
    <t>台（套）</t>
  </si>
  <si>
    <t>反映购置数量完成情况。</t>
  </si>
  <si>
    <t>安可电脑设备验收通过率</t>
  </si>
  <si>
    <t>反映设备购置的产品质量情况。
验收通过率=（通过验收的购置数量/购置总数量）*100%。</t>
  </si>
  <si>
    <t>执行财经纪律</t>
  </si>
  <si>
    <t>业务水平整体提高率</t>
  </si>
  <si>
    <t>反映预算部门（单位）组织开展各类培训中参训人员的业务能力提升情况。
培训出勤率=（实际出勤学员数量/参加培训学员数量）*100%。</t>
  </si>
  <si>
    <t>办公电脑使用年限</t>
  </si>
  <si>
    <t>反映新投入设备使用年限情况。</t>
  </si>
  <si>
    <t>设备购置使用满意度</t>
  </si>
  <si>
    <t>反映服务对象对购置设备的整体满意情况。
使用人员满意度=（对购置设备满意的人数/问卷调查人数）*100%。</t>
  </si>
  <si>
    <t xml:space="preserve">    武定县狮山镇人民政府</t>
  </si>
  <si>
    <t xml:space="preserve">      狮山镇菜园河、乌龙河村级巡河员聘用补助资金</t>
  </si>
  <si>
    <t>为全面推进菜园河水环境综合整治，建立管护长效机制。经研究，决定聘用5名村级巡河员，对菜园河、乌龙河开展日常巡查维护，巡河员每月工资为2000元（含三险），聘用时间为1年，需投入资金10万元</t>
  </si>
  <si>
    <t>聘用人员数量</t>
  </si>
  <si>
    <t>聘用人员时间</t>
  </si>
  <si>
    <t>聘用人员工资</t>
  </si>
  <si>
    <t>24000</t>
  </si>
  <si>
    <t>菜园河水环境综合整治率</t>
  </si>
  <si>
    <t xml:space="preserve">    中国共产党武定县狮山镇委员会</t>
  </si>
  <si>
    <t>提升党代表履职能力</t>
  </si>
  <si>
    <t>完成预算数</t>
  </si>
  <si>
    <t>狮山镇党代表人数</t>
  </si>
  <si>
    <t>2022年12月完成支出</t>
  </si>
  <si>
    <t>2022.12</t>
  </si>
  <si>
    <t>增加办公费</t>
  </si>
  <si>
    <t>131000</t>
  </si>
  <si>
    <t>党代表参会率</t>
  </si>
  <si>
    <t>党代表参会人数</t>
  </si>
  <si>
    <t xml:space="preserve">    武定县狮山镇人民代表大会主席团</t>
  </si>
  <si>
    <t>每个人大代表工作经费1000元，提高代表履职能力</t>
  </si>
  <si>
    <t>狮山镇人大代表人数</t>
  </si>
  <si>
    <t>2021年12月完成支出</t>
  </si>
  <si>
    <t>109000</t>
  </si>
  <si>
    <t>人大代表参会率</t>
  </si>
  <si>
    <t>人大代表满意度</t>
  </si>
  <si>
    <t xml:space="preserve">    武定县狮山镇林业和草原服务中心</t>
  </si>
  <si>
    <t xml:space="preserve">      森林管护经费</t>
  </si>
  <si>
    <t>各预算单位征收的非税收入全部缴入国库或财政非税收入汇缴结算账户，任何部门、单位和个人不得截留、占用、挪用、坐支或者拖欠，严格执行“收支两条线”管理。
具体统筹管理规定如下：纳入全县非税收入年初预算计划管理的单位的非税收入财政统筹70%，预算补助单位30%。主要用于弥补单位办公经费。</t>
  </si>
  <si>
    <t>森林安全隐患防范</t>
  </si>
  <si>
    <t>森林安全隐患防范情况</t>
  </si>
  <si>
    <t>森林防火知晓率</t>
  </si>
  <si>
    <t>森林防火知晓情况</t>
  </si>
  <si>
    <t>林管护面森积</t>
  </si>
  <si>
    <t xml:space="preserve">    武定县狮山镇水务服务中心</t>
  </si>
  <si>
    <t xml:space="preserve">      河湖长制管理工作专项经费</t>
  </si>
  <si>
    <t>水患安全监控率</t>
  </si>
  <si>
    <t>水患安全监控</t>
  </si>
  <si>
    <t>6970</t>
  </si>
  <si>
    <t>巡查覆盖率</t>
  </si>
  <si>
    <t xml:space="preserve">    武定县狮山镇农业农村服务中心（兽医站）</t>
  </si>
  <si>
    <t xml:space="preserve">      动物防疫经费</t>
  </si>
  <si>
    <t>为深入贯彻上级综合改革精神，规范和完善防疫补助分配，积极调动广大防疫员的工作激情，真正体现以质计奖、以量优酬，确实提高我镇畜牧防疫工作质量。本次动物防疫经费预算30000元，已按照相关资金使用规范和结合我镇实际，预算我镇30个村级防疫员相关补助。通过此次项目实施，积极调动广大防疫员的工作激情，确实提高我镇畜牧防疫工作质量，同时使我镇畜牧业更好的发展。</t>
  </si>
  <si>
    <t>主要涉及人员为各村社区防疫员</t>
  </si>
  <si>
    <t>提高我镇畜禽防疫工作质量，确保我镇全年无重大动物传染病发生，保障广大养殖户健康养殖。</t>
  </si>
  <si>
    <t>防疫工作覆盖率</t>
  </si>
  <si>
    <t>确保防疫工作100%覆盖，有效防止疫病流行扩散传播</t>
  </si>
  <si>
    <t xml:space="preserve">      防疫检疫专项经费</t>
  </si>
  <si>
    <t>财政部门是政府非税收入的管理部门，各预算单位征收的非税收入全部缴入国库或财政非税收入汇缴结算账户，任何部门、单位和个人不得截留、占用、挪用、坐支或者拖欠，严格执行“收支两条线”管理。
具体统筹管理规定如下：纳入全县非税收入年初预算计划管理的单位的非税收入财政统筹70%，预算补助单位30%。主要用于弥补单位办公经费。</t>
  </si>
  <si>
    <t>检疫工作涉及村社区</t>
  </si>
  <si>
    <t>检疫工作涉及村社区请情况</t>
  </si>
  <si>
    <t>2943</t>
  </si>
  <si>
    <t>检疫工作覆盖率</t>
  </si>
  <si>
    <t>检疫工作覆盖情况</t>
  </si>
  <si>
    <t xml:space="preserve">  插甸镇</t>
  </si>
  <si>
    <t xml:space="preserve">    武定县插甸镇财政所</t>
  </si>
  <si>
    <t>插甸镇惠农补贴涉及12个村委会，142个村民小组，142个村民小组，2020年发放情况如下：
1.耕地地力保护补贴5768户2644808.14元，补贴标准每亩73.61元，补贴面积35930亩，共补贴资金     2644808.14元。
2.中央草原禁牧资金和草畜平衡奖励资金4845户，530000元，其中：禁牧面积10000亩，补贴农户90户，补贴标准每亩7.5元，补贴资金75000元，草畜平衡面积182000亩，补贴农户4845户，补贴标准每亩2.5元，补贴面积182000亩，共补贴资金455000元。 
3、森林生态效益补偿资金4331户1680121.7元，补贴标准每亩10元，补贴面积168012.17亩，共补贴资金  1680121.7元。 
4、省级陡坡地生态治理资金249户310860元，补贴标准每亩300元，补贴面积1036.2亩，共补贴资金 310860元。
5、退耕还林资金452户580320元，补贴标准每亩300元，补贴面积1934.4亩，共补贴资金580320元</t>
  </si>
  <si>
    <t>5768</t>
  </si>
  <si>
    <t>映补助准确发放的情况。
补助兑现准确率=补助兑付额/应付额*100%</t>
  </si>
  <si>
    <t xml:space="preserve">    中国共产党武定县插甸镇委员会</t>
  </si>
  <si>
    <t>2022年插甸镇103个党代表，预算103000元，用于党代表活动中的办公费21000元、会议费30000元、培训费20000元和公务接待费29000元，其他对个人和家庭补助3000元。</t>
  </si>
  <si>
    <t>党代表活动次数</t>
  </si>
  <si>
    <t>镇、村两级组织党代表开展会议、培训等活动次数</t>
  </si>
  <si>
    <t>党代表活动代表人数参与率</t>
  </si>
  <si>
    <t>每次组织党代表活动代表人数参与率应达到90%以</t>
  </si>
  <si>
    <t>组织党代表活动每人次日均活动标准（不含住宿、务工补助）</t>
  </si>
  <si>
    <t>组织活动严格控制经费管理</t>
  </si>
  <si>
    <t>受益人数</t>
  </si>
  <si>
    <t>103</t>
  </si>
  <si>
    <t>参与活动代表、工作人员人数</t>
  </si>
  <si>
    <t xml:space="preserve">    武定县插甸镇人民代表大会主席团</t>
  </si>
  <si>
    <t>预算59000元，其中：办公费16000元，公务接待费16000元，培训费10000元，会议费15000元，其他对个人和家庭的补助2000元。</t>
  </si>
  <si>
    <t>组织人大代表开展活动次数</t>
  </si>
  <si>
    <t>2022年镇级以及村级四个联络室组织开展人大代表会议、培训等次数不低于4次</t>
  </si>
  <si>
    <t>开展人大代表活动代表参与率</t>
  </si>
  <si>
    <t>组织开展人大代表活动代表参与率达到90%以上</t>
  </si>
  <si>
    <t>组织开展人大代表活动日均标准（不含住宿、务工补助）</t>
  </si>
  <si>
    <t>严格按照标准执行经费管理</t>
  </si>
  <si>
    <t>参与活动代表数、工作人员数</t>
  </si>
  <si>
    <t>通过统计调查人大代表满意度</t>
  </si>
  <si>
    <t xml:space="preserve">    武定县插甸镇社会保障和为民服务中心</t>
  </si>
  <si>
    <t xml:space="preserve">      国有企业退休人员社会化管理服务经费</t>
  </si>
  <si>
    <t>为进一步提高对全镇已移交到的国有企业的退休人员全方位服务，使每一位国有企业退休人员都了解社会化管理费用的政策，坚持指导好每个季度的资格待遇认证，强化服务意识。</t>
  </si>
  <si>
    <t>插甸镇国有企业社会化管理人员</t>
  </si>
  <si>
    <t>国有企业社会化管理人员规范化程度</t>
  </si>
  <si>
    <t>人员情况</t>
  </si>
  <si>
    <t xml:space="preserve">    武定县插甸镇农业农村服务中心</t>
  </si>
  <si>
    <t xml:space="preserve">      乡村财务培训专项经费</t>
  </si>
  <si>
    <t>为了规范会计人员继续教育，保障会计人员的合法权益，不断提高会计人员的专业素质，促进基层村级财务人员业务能力。</t>
  </si>
  <si>
    <t>整体村级财务人员反馈</t>
  </si>
  <si>
    <t xml:space="preserve">  高桥镇</t>
  </si>
  <si>
    <t xml:space="preserve">    武定县高桥镇财政所</t>
  </si>
  <si>
    <t>惠农补贴工作专项经费专项用于财政所惠农补贴“一拆通”工作。持续做好全镇17个村委会2012个小组8647户惠农一卡通系统维护、农户基础信息管理、补贴公式、耕地地力保护补贴、草原生态补贴、新一轮退耕还林补贴、森林生态效益补贴、陡坡地治理补贴等发放相关工作。</t>
  </si>
  <si>
    <t>8647</t>
  </si>
  <si>
    <t>进一步规范乡镇财务管理，提高乡镇财政干部及农村财 务人员的政策理论水平、业务技能和综合素质，正常开展财政财务业务培训及支农政策培训。培训经费预算8000元（财政财务业务培训5000元，支农政策培训3000元），每次培训开设2门以上课程，财政财务业务培训参加人次≥100人次，支农政策培训≥60人次，培训人员合格率100%，培训出勤率≥99%，参训率≥99%，人次培训费用控制在40元至50元之间，培训平均师资费用控制在每课时200元以内，培训成果运用率≥95%，参训人员满意度≥95%</t>
  </si>
  <si>
    <t>242</t>
  </si>
  <si>
    <t>培训成果运用率</t>
  </si>
  <si>
    <t>反映预算部门（单位）组织开展各类培训成功在实际工作中的运用情况。</t>
  </si>
  <si>
    <t xml:space="preserve">    中国共产党武定县高桥镇委员会</t>
  </si>
  <si>
    <t>党代表人数</t>
  </si>
  <si>
    <t>111</t>
  </si>
  <si>
    <t>111000</t>
  </si>
  <si>
    <t xml:space="preserve">    武定县高桥镇人民代表大会主席团</t>
  </si>
  <si>
    <t>高桥镇人大代表人数</t>
  </si>
  <si>
    <t>66000</t>
  </si>
  <si>
    <t xml:space="preserve">    武定县高桥镇社会保障和为民服务中心</t>
  </si>
  <si>
    <t>1. 2022年年底前，将尚未实行社会化管理的国有企业已退休人员移交街道和社区实行社会化管理，并做好退休人员 社会化管理。2.国有企业不承担移交后的退休人员社会化管理服务费用。</t>
  </si>
  <si>
    <t>实行社会化管理的比例</t>
  </si>
  <si>
    <t>改革任务完成时限</t>
  </si>
  <si>
    <t>2022年12月底前</t>
  </si>
  <si>
    <t>国有企业不承担移交后的费用的比例</t>
  </si>
  <si>
    <t>所属企业的综合满意度</t>
  </si>
  <si>
    <t xml:space="preserve">    武定县高桥镇林业和草原服务中心</t>
  </si>
  <si>
    <t>'2022.12</t>
  </si>
  <si>
    <t>89942.85</t>
  </si>
  <si>
    <t>46万</t>
  </si>
  <si>
    <t>本辖区内的群众满意度</t>
  </si>
  <si>
    <t xml:space="preserve">    武定县高桥镇农业农村服务中心</t>
  </si>
  <si>
    <t>为深入贯彻上级综合改革精神，规范和完善防疫补助分配，积极调动广大防疫员的工作激情，真正体现以质计奖、以量优酬，确实提高我镇畜牧防疫工作质量。</t>
  </si>
  <si>
    <t>受益村兽医员</t>
  </si>
  <si>
    <t>17</t>
  </si>
  <si>
    <t>反映发放单位及时发放补助资金的情况。</t>
  </si>
  <si>
    <t xml:space="preserve">      农机具购置补贴经费</t>
  </si>
  <si>
    <t>高桥镇农机购置面广，数量较大，2021年高桥镇共计补贴受益对象225户，购买补贴机具241台，享受补贴资金55.361万元。</t>
  </si>
  <si>
    <t>本辖区内2022年农机购置数</t>
  </si>
  <si>
    <t>按时完成农机购置工作</t>
  </si>
  <si>
    <t>23744</t>
  </si>
  <si>
    <t>农机购置补贴覆盖率</t>
  </si>
  <si>
    <t>本辖区内所有农机购置群众满意度</t>
  </si>
  <si>
    <t xml:space="preserve">  发窝乡</t>
  </si>
  <si>
    <t xml:space="preserve">    武定县发窝乡财政所</t>
  </si>
  <si>
    <t>发窝乡12个村委会四职、（包括报账员、村委会主任、书记、副主任、副书记、村监委主任），以及代管的124个村民小组（报账员、村民小组长、支部书记），乡级机关站所负责人。主要围绕会计基础规范为主、村组惠农政策知识，培训几方面内容，一是党在农村的各项惠农政策；二是村级财务人员会计知识；三、村组干部转变工作作风廉洁自律的相关要求。计划培训1天1场次。培训时间安排：在乡政府培训会场安排一天时间进行集中培训，按培训安排内容依次进行。在发窝乡人民政府培训发窝、山品、大西邑、自期、阿庆争、阿过咪、分多、花园、乍基、它亨、小石桥、中村12个村委会。</t>
  </si>
  <si>
    <t>160</t>
  </si>
  <si>
    <t xml:space="preserve">    中国共产主义青年团武定县发窝乡委员会</t>
  </si>
  <si>
    <t>2022年预算党代表活动经费103000元，其中办公费18000元，会议费35000元，公务接待费40000元，公车运行维护费10000,。</t>
  </si>
  <si>
    <t>反应预算部门(单位)组织开展各类会议的总次数</t>
  </si>
  <si>
    <t>反应预算部门(单位)组织开展各类会议的参与人数</t>
  </si>
  <si>
    <t>反应预算部门(单位)组织开展各类会议的总天数</t>
  </si>
  <si>
    <t>反应会议是否纳入部门的年度计划</t>
  </si>
  <si>
    <t>反应预算部门(单位)组织开展各类会议的人均会议费标准控制情况，会议费包括住宿费、伙食费等</t>
  </si>
  <si>
    <t>反应通过视频、电话等现代信息技术手段，组织开展会议的次数。</t>
  </si>
  <si>
    <t>反应参会人员对会议开展的满意度</t>
  </si>
  <si>
    <t xml:space="preserve">    武定县发窝乡人民代表大会主席团</t>
  </si>
  <si>
    <t>各级人大代表在闭会期间开展代表活动，是法律赋予的职权，是人大代表依法履行职责的重要方式。代表活动是代表在闭会期间执行职务，开展活动的基本保障，为了规范人大代表活动经费的管理和使用，切实保障代表执行职务的需要。代表活动经费主要用于保证人大代表开展工作和活动的正常进行。</t>
  </si>
  <si>
    <t>代表人数</t>
  </si>
  <si>
    <t>56</t>
  </si>
  <si>
    <t>人大代表人数56人</t>
  </si>
  <si>
    <t>资金完成支出时间</t>
  </si>
  <si>
    <t>20222年12月前</t>
  </si>
  <si>
    <t>2022年12月前完成支出</t>
  </si>
  <si>
    <t>办公费</t>
  </si>
  <si>
    <t>56000</t>
  </si>
  <si>
    <t>办公费56000元</t>
  </si>
  <si>
    <t>受益人员满意度＞98%</t>
  </si>
  <si>
    <t xml:space="preserve">  万德镇</t>
  </si>
  <si>
    <t xml:space="preserve">    武定县万德镇人民政府</t>
  </si>
  <si>
    <t>加强党内民主政治建设，充分发挥党代表桥梁纽带和先锋模范作用</t>
  </si>
  <si>
    <t>用于开展党代表活动资金</t>
  </si>
  <si>
    <t>10300元</t>
  </si>
  <si>
    <t>加强党内民主政治建设</t>
  </si>
  <si>
    <t>健全长效管理机制</t>
  </si>
  <si>
    <t>1、24000元用于人大代表会议。
2、30000元用于开展人大代表活动</t>
  </si>
  <si>
    <t>完成人大代表会议预算</t>
  </si>
  <si>
    <t>完成开展人大代表活动预算30000元</t>
  </si>
  <si>
    <t xml:space="preserve">  己衣镇</t>
  </si>
  <si>
    <t xml:space="preserve">    武定县己衣镇财政所</t>
  </si>
  <si>
    <t>2021年武定县己衣镇财政所乡镇财政干部财务培训经费，主要用于培训镇级机关站所负责人、报账员、镇级班子成员、村委会五职共100人次培训。通过开展业务培训，提高乡镇财政干部的业务素质和职业道德，增强农村基层干部为民服务、廉洁自律意识。使党在农村的支农惠农政策得到落实，结合镇村委会换届结束之际，需要对全镇9个村委会相关财务人员进行系统的会计知识、惠农知识培训，使党在农村的各项惠农政策在农村得到落实。计划培训1天1场次。培训时间安排：在镇政府培训会场安排一天时间进行集中培训。</t>
  </si>
  <si>
    <t>财政所惠农补贴“一拆通”工作兑付耕地地力保护补贴，涉及9个村委会，4111户农户，补贴面积35350.00亩，补贴标准每亩73.61元，补贴金额2602113.50元。兑付草原生态补贴，涉及9个村委会，3960户农户，补贴面积135000.00亩，补贴标准禁牧每亩7.5元，草蓄平衡每亩2.5元，补贴金额612500元。兑付2018年度新一轮退耕还林，涉及9个村委会，356户农户，补贴面积1675.20亩，补贴标准每亩300元，补贴金额198390.00元。兑付2019年度新一轮退耕还林，涉及7个村委会，255户农户，补贴面积922.70亩，补贴标准每亩500元，补贴金额461350.00元。兑付森林生态效益补偿金，涉及9个村委会，2818户农户，补贴面积108932.39亩，补贴标准每亩10元，补贴金额1089323.90元。兑付陡坡地治理，涉及2个村委会，44户农户，补贴面积263.1亩，补贴标准每亩300元，补贴金额78930.00元。兑付农机购置补贴，涉及9个村委会，涉及农机数量132台，补贴金额150830.00元。</t>
  </si>
  <si>
    <t>4111</t>
  </si>
  <si>
    <t>村委会农户</t>
  </si>
  <si>
    <t>惠农补贴涉及村委会数</t>
  </si>
  <si>
    <t>涉及村委会</t>
  </si>
  <si>
    <t>村委会农户，反映获补助受益对象的满意程度。</t>
  </si>
  <si>
    <t xml:space="preserve">      财政所管理补助经费</t>
  </si>
  <si>
    <t>己衣财政所做好2022年惠农补贴一卡通系统维护、农户基础信息管理、补贴公示、补贴发放等相关工作，进一步规范财政补贴管理，确保补贴资金安全规范有效发放，做到补贴政策落实落地见效。</t>
  </si>
  <si>
    <t>覆盖己衣镇9个村委会</t>
  </si>
  <si>
    <t>己衣镇9个村委会</t>
  </si>
  <si>
    <t>4692</t>
  </si>
  <si>
    <t>反映获补助人员、补贴、资助金额，补贴发放时间等形式的补助。</t>
  </si>
  <si>
    <t>空反映补助准确发放的情况。
补助兑现准确率=补助兑付额/应付额*100%</t>
  </si>
  <si>
    <t>惠农政策知晓率</t>
  </si>
  <si>
    <t xml:space="preserve">    中国共产党武定县己衣镇委员会</t>
  </si>
  <si>
    <t>党代表开展各类视察考察工作，党员素质提升培训工作。</t>
  </si>
  <si>
    <t>全年组织开展党代表活动次数</t>
  </si>
  <si>
    <t>组织开展党代表活动次数</t>
  </si>
  <si>
    <t>己衣镇党代表人数</t>
  </si>
  <si>
    <t>通过开展党代表各类视察考察，党员素质提升培训等活动，党代表履职能力提升是否明显</t>
  </si>
  <si>
    <t>2022年党代表活动实施方案</t>
  </si>
  <si>
    <t xml:space="preserve">    武定县己衣镇人民代表大会主席团</t>
  </si>
  <si>
    <t>每个人大代表工作经费1000元，组织开展人大代表履职能力提升培训、开展各类视察考察等工作。</t>
  </si>
  <si>
    <t>全年开展人大代表培训、考察等活动次数</t>
  </si>
  <si>
    <t>组织开展人大代表活动</t>
  </si>
  <si>
    <t>通过开展人大代表培训、考察等活动，县乡人大代表履职能力提升是否明显</t>
  </si>
  <si>
    <t>人大代表履职能力提升</t>
  </si>
  <si>
    <t xml:space="preserve">    武定县己衣镇农业农村服务中心</t>
  </si>
  <si>
    <t>为了规范会计人员继续教育，保障会计人员的合法权益，不断提高会计人员的专业素质，促进基层村级财务人员业务能力。己衣镇9个村委会五职（包括报账员、村委会主任、书记、副主任、副书记、村监委主任、平台操作员）。主要围绕会计基础规范为主、村组惠农政策知识，培训几方面内容，一是党在农村的各项惠农政策；二是村级财务人员会计知识；三、村组干部转变工作作风廉洁自律的相关要求。计划培训1天1场次。培训时间安排：在镇政府培训会场安排一天时间进行集中培训，按培训安排内容依次进行。</t>
  </si>
  <si>
    <t>为深入贯彻上级综合改革精神，规范和完善防疫补助分配，积极调动广大防疫员的工作激情，真正体现以质计奖、以量优酬，确实提高我镇畜牧防疫工作质量。本次动物防疫经费预算20000元，已按照相关资金使用规范和结合我镇实际，预算我镇9个村级防疫员相关补助。通过此次项目实施，积极调动广大防疫员的工作激情，确实提高我镇畜牧防疫工作质量，同时使我镇畜牧业更好的发展。</t>
  </si>
  <si>
    <t xml:space="preserve">  猫街镇</t>
  </si>
  <si>
    <t xml:space="preserve">    武定县猫街镇财政所</t>
  </si>
  <si>
    <t>2022年财政干部业务培训经费5000元，预计组织2期培训，培训参加人员包括镇级各单位负责人及财务人员，人次共50人左右，主要培训财务业务知识培训、党风廉政警示教育、政府采购、固定资产管理等。计划培训1天1场次。培训时间安排：在镇政府培训会场安排一天时间进行集中培训，按培训安排内容依次进行。通过定期培训，力求让各单位负责人进一步重视财务，严把单位财务关，同时提高各财务人员的政策理论水平及业务能力，树立严守财经纪律的意识，进一步规范日常财务工作，形成长效机制。</t>
  </si>
  <si>
    <t>培训费用</t>
  </si>
  <si>
    <t>0.25</t>
  </si>
  <si>
    <t>反映预算部门（单位）组织开展各类培训所需的费用。</t>
  </si>
  <si>
    <t>反映预算部门（单位）执行财经纪律的情况。</t>
  </si>
  <si>
    <t>反映预算部门（单位）组织开展各类培训中参训人员的业务能力提升情况。</t>
  </si>
  <si>
    <t>2022年做好惠农补贴一卡通系统维护、农户基础信息管理、补贴公示、补贴发放等相关工作，进一步规范财政补贴管理，确保补贴资金安全规范有效发放，做到补贴政策落实落地见效。财政所惠农补贴“一折通”工作兑付耕地地力保护补贴，涉及15个村委会，6382户农户，补贴面积45500亩，补贴标准每亩73.61元，补贴金额3349255.44元。兑付草原生态补贴，涉及15个村委会，5671户农户，补贴面积264000亩，补贴标准禁牧每亩7.5元，草蓄平衡每亩2.5元，补贴金额685000元。兑付新一轮退耕还林，涉及10个村委会，578户农户，补贴面积4660.1亩，第一批补贴标准每亩300元，第二批补贴标准每亩500元，补贴金额1530050元。兑付森林生态效益补偿金，涉及15个村委会，3137户农户，补贴面积94299.4亩，补贴标准每亩10元，补贴金额942994元。兑付陡坡地治理，涉及4个村委会，111户农户，补贴面积700亩，补贴标准每亩300元，补贴金额210000元。兑付购机补贴，涉及15个村委会，474户农户，补贴数量714个，补贴金额421980元。</t>
  </si>
  <si>
    <t>6382</t>
  </si>
  <si>
    <t>反映涉及村（居）委会</t>
  </si>
  <si>
    <t xml:space="preserve">    中国共产党武定县猫街镇委员会</t>
  </si>
  <si>
    <t>扩大党内民主，发挥党代表作用，进一步加强武定县党代表活动经费规范化、合理化使用，保证党代表开展工作和活动的正常进行。</t>
  </si>
  <si>
    <t>党代表人数111人</t>
  </si>
  <si>
    <t>2022年12月前</t>
  </si>
  <si>
    <t>目标期限</t>
  </si>
  <si>
    <t>按照目标任务文件要求执行</t>
  </si>
  <si>
    <t>任务目标期限</t>
  </si>
  <si>
    <t>汇报时效性</t>
  </si>
  <si>
    <t>及时向组织部完成党建工作述职，按要求完成各项工作</t>
  </si>
  <si>
    <t>汇报工作时效性</t>
  </si>
  <si>
    <t>公务接待费</t>
  </si>
  <si>
    <t>公务接待费111000元</t>
  </si>
  <si>
    <t>强化党建引领</t>
  </si>
  <si>
    <t>通过党建引领，发动群众，强化共建共治共享，提升社会治理品质</t>
  </si>
  <si>
    <t>党员及党组织反馈满意度</t>
  </si>
  <si>
    <t>党员及党组织反馈满意度大于98%</t>
  </si>
  <si>
    <t xml:space="preserve">    武定县猫街镇人民代表大会主席团</t>
  </si>
  <si>
    <t>人大代表人数</t>
  </si>
  <si>
    <t>人大代表人数59人</t>
  </si>
  <si>
    <t>完成预算数100%</t>
  </si>
  <si>
    <t>59000</t>
  </si>
  <si>
    <t>办公费59000元</t>
  </si>
  <si>
    <t>人大代表参会率达100%</t>
  </si>
  <si>
    <t>人大代表满意度大于98%</t>
  </si>
  <si>
    <t xml:space="preserve">  白路镇</t>
  </si>
  <si>
    <t xml:space="preserve">    武定县白路镇财政所</t>
  </si>
  <si>
    <t>白路镇10个村委会四职、（包括报账员、村委会主任、书记、副主任、副书记、村监委主任、村文化管理员），以及代管的106个村民小组（报账员、村民小组长、支部书记），镇级机站站、所负责人。主要围绕会计基础规范为主、村组惠农政策知识，培训几方面内容，一是党在农村的各项惠农政策；二是村级财务人员会计知识；三、村组干部转变工作作风廉洁自律的相关要求。计划培训1天1场次。培训时间安排：在镇政府培训会场安排一天时间进行集中培训，按培训安排内容依次进行。在狮山镇人民政府进行培训。</t>
  </si>
  <si>
    <t>安质按量完成本辖区内各项惠农惠民补贴资金，切实让农户受到实惠。</t>
  </si>
  <si>
    <t>3517</t>
  </si>
  <si>
    <t xml:space="preserve">    中国共产党武定县白路镇委员会</t>
  </si>
  <si>
    <t>充分发挥党代表党代表桥梁纽带作用，密切党群干群干洗；发挥党代表党内监督作用，推动民生工程落实；发挥党代表参谋助手的作用，为经济发展献言献策；提升党代表履职能力。</t>
  </si>
  <si>
    <t>参会人数</t>
  </si>
  <si>
    <t>召开党代会及组织活动期间的参会人数</t>
  </si>
  <si>
    <t>代表参会后，回村后影响力</t>
  </si>
  <si>
    <t>代表到镇上参加会议和活动后，回村传达精神效果</t>
  </si>
  <si>
    <t>全镇范围内所有党员的满意度</t>
  </si>
  <si>
    <t>本辖区内所有党员对开展该项活动的满意度</t>
  </si>
  <si>
    <t xml:space="preserve">    武定县白路镇人民代表大会主席团</t>
  </si>
  <si>
    <t>以法律为依据，开展人大代表分组活动，充分发挥代表联系人民群众的桥梁纽带作用，积极推动我镇民主法治建设。</t>
  </si>
  <si>
    <t>代表活动参会人数</t>
  </si>
  <si>
    <t>代表参会回村后，会议精神传达效果</t>
  </si>
  <si>
    <t xml:space="preserve">    武定县白路镇林业和草原服务中心</t>
  </si>
  <si>
    <t>通过该项资金的投入，在森林管护资金相对充足的条件下，维护好白路镇的林木管护。</t>
  </si>
  <si>
    <t>严格按照要求做好林木管护，坚决禁止滥砍乱伐，</t>
  </si>
  <si>
    <t>本辖区森林覆盖率只增不减</t>
  </si>
  <si>
    <t>辖区群众对森林管护工作满意度</t>
  </si>
  <si>
    <t xml:space="preserve">    武定县白路镇农业农村服务中心（农推中心）</t>
  </si>
  <si>
    <t>通过该项资金的投入，加大对动物防疫相关工作的力度，确保本镇范围内的畜禽养殖大环境健康安全。</t>
  </si>
  <si>
    <t>本年度本辖区无重特大动物疫病</t>
  </si>
  <si>
    <t>本辖区无因畜禽疫病造成农户经济损失</t>
  </si>
  <si>
    <t>本辖区群众对畜禽疫病防控满意度</t>
  </si>
  <si>
    <t xml:space="preserve">  田心乡</t>
  </si>
  <si>
    <t xml:space="preserve">    武定县田心乡财政所</t>
  </si>
  <si>
    <t xml:space="preserve">    中国共产党武定县田心乡委员会</t>
  </si>
  <si>
    <t>扩大党内民主，发挥党代表作用，进一步坚强武定县党代表活动经费规范化、合理化使用，保证党代表开展工作和轰动的正常进行</t>
  </si>
  <si>
    <t>党代表人数103人</t>
  </si>
  <si>
    <t>按照目标任务要求执行</t>
  </si>
  <si>
    <t>汇报及时性</t>
  </si>
  <si>
    <t>强化党建引导</t>
  </si>
  <si>
    <t>通过党建引导，发动群众，强化共建共治共享，提升社会治理品质</t>
  </si>
  <si>
    <t>强党建引导</t>
  </si>
  <si>
    <t>党员及党组织反馈满意度大于985</t>
  </si>
  <si>
    <t xml:space="preserve">    武定县田心乡人民代表大会主席团</t>
  </si>
  <si>
    <t>发挥人大代表作用，进一步加强武定县发挥人大代表活动经费规范化、合理化作用</t>
  </si>
  <si>
    <t>强化人大代表管理</t>
  </si>
  <si>
    <t>治理品质通过引领发动群众，强化共建共治共享，提升社会</t>
  </si>
  <si>
    <t>发挥的社会效益</t>
  </si>
  <si>
    <t>人大代表反馈满意度大于98%</t>
  </si>
  <si>
    <t xml:space="preserve">    武定县田心乡农业农村服务中心</t>
  </si>
  <si>
    <t>为深入贯彻上级综合改革精神，规范和完善防疫补助分配，积极调动广大防疫员的工作激情，真正体现以质计奖、以量优酬，确实提高我乡畜牧防疫工作质量。本次动物防疫经费预算20000元，已按照相关资金使用规范和结合我乡实际，预算我乡8个村级防疫员相关补助。通过此次项目实施，积极调动广大防疫员的工作激情，确实提高我乡畜牧防疫工作质量，同时使我乡畜牧业更好的发展。</t>
  </si>
  <si>
    <t xml:space="preserve">  东坡乡</t>
  </si>
  <si>
    <t xml:space="preserve">    武定县东坡傣族乡人民政府</t>
  </si>
  <si>
    <t>国有企业退休人员社会化管理中央补助资金180元</t>
  </si>
  <si>
    <t>带动人均增收</t>
  </si>
  <si>
    <t>降低企业成本</t>
  </si>
  <si>
    <t>反映补助有效降低受助企业平均成本的情况。</t>
  </si>
  <si>
    <t xml:space="preserve">      民族工作专项经费</t>
  </si>
  <si>
    <t>完成2022年东坡傣族乡各项任务目标对涉及民族团结进步事业、发展少数民族和民族地区经济、维护民族地区社会稳定、改善少数民族生活条件的重大事项应给予重点支持。同时，对少数民族文化的保护和发展、少数民族教育、少数民族卫生体育和少数民族人才培训等方面的工作。</t>
  </si>
  <si>
    <t>购置设备数量</t>
  </si>
  <si>
    <t>保障对象及数量</t>
  </si>
  <si>
    <t>东坡傣族乡深化机构改革方案
  职能职责</t>
  </si>
  <si>
    <t>验收通过率</t>
  </si>
  <si>
    <t>财政资金支付时效</t>
  </si>
  <si>
    <t>提高政府运行资金保障</t>
  </si>
  <si>
    <t>东坡傣族乡深化机构改革方案</t>
  </si>
  <si>
    <t>经济社会稳定发展</t>
  </si>
  <si>
    <t>绩效考评 及设备使用情况。</t>
  </si>
  <si>
    <t>干群满意度</t>
  </si>
  <si>
    <t>绩效考评</t>
  </si>
  <si>
    <t xml:space="preserve">    中国共产党武定县东坡傣族乡委员会</t>
  </si>
  <si>
    <t>2022年预算党代表活动经费103000元，其中党代会会议30000元、党代表培训费2次共60000元、党刊书籍征订13000元。</t>
  </si>
  <si>
    <t xml:space="preserve">    武定县东坡傣族乡人民代表大会主席团</t>
  </si>
  <si>
    <t>人大代表人数55人</t>
  </si>
  <si>
    <t>55000</t>
  </si>
  <si>
    <t>办公费55000元</t>
  </si>
  <si>
    <t>受益人员满意度大于98%</t>
  </si>
  <si>
    <t xml:space="preserve">    武定县东坡傣族乡农业农村服务中心</t>
  </si>
  <si>
    <t>疫苗接种及时率</t>
  </si>
  <si>
    <t>反映接种单位及时接种疫苗的情况。
接种及时率=在时限接种疫苗量/应接种动物数*100%</t>
  </si>
  <si>
    <t>反映接种疫苗政策的宣传效果情况。
政策知晓率=调查中接种疫苗知晓人数/调查总人数*100%</t>
  </si>
  <si>
    <t xml:space="preserve">  环州乡</t>
  </si>
  <si>
    <t xml:space="preserve">    武定县环州乡财政所</t>
  </si>
  <si>
    <t>财政所惠农补贴“一拆通”工作兑付耕地地力保护补贴惠农补贴工作专项经费专项用于财政所惠农补贴“一拆通”工作。环州乡业务工作量较大。兑付惠农补贴，涉及8个村（居）委会，9696户农户。</t>
  </si>
  <si>
    <t>30148</t>
  </si>
  <si>
    <t xml:space="preserve">    中国共产党武定县环州乡委员会</t>
  </si>
  <si>
    <t>2022年预算党代表活动经费103000元，其中办公费22000元、邮电费20000元、会议费20000元、劳务费6000元、公务接待费15000元、公车运行维护费20000元。</t>
  </si>
  <si>
    <t xml:space="preserve">    武定县环州乡人民代表大会主席团</t>
  </si>
  <si>
    <t>2022年度预算计划55000元，用于人大代表活动中的办公费45800元、会议费3000元、劳务费3200元和接待费3000元。</t>
  </si>
  <si>
    <t>65</t>
  </si>
  <si>
    <t>会议决策对发展的助力</t>
  </si>
  <si>
    <t>反映预算部门（单位）组织开展各类会议的决策对发展的可持续影响。</t>
  </si>
  <si>
    <t>金融和对外合作股</t>
  </si>
  <si>
    <t xml:space="preserve">  云南省武定县供销合作社联合社</t>
  </si>
  <si>
    <t xml:space="preserve">    云南省武定县供销合作社联合社</t>
  </si>
  <si>
    <t xml:space="preserve">      武定县供销合作社东坡乡综合超市补助资金</t>
  </si>
  <si>
    <t>综合超市是采取自选销售方式，以销售大众化实用品为主，并将超市和折扣店的经营优势结合为一体的、品种齐全、满足顾客一次性购齐的零售业态。项目所在地具有良好的商业经营环境，日益兴旺发达的商品零售市场在深度、广度和容量方面都呈现出前所未有的增长态势。</t>
  </si>
  <si>
    <t>在东坡乡建设一个“综合超市”，形成联结产地到消费终端的工、农业产品市场销售网络。</t>
  </si>
  <si>
    <t>一个</t>
  </si>
  <si>
    <t>中共武定县委武发【2017】7号关于印发《武定县深化供销合作社综合改革实施方案》的通知</t>
  </si>
  <si>
    <t>服务在地群众覆盖率</t>
  </si>
  <si>
    <t>中共武定县委武发【2017】7号关于印发《武定县深化供销合作社综合改革实施方案》的通知空</t>
  </si>
  <si>
    <t xml:space="preserve">      武定县综合屠宰及冷链配送中心项目补助资金</t>
  </si>
  <si>
    <t>征用项目建设用地、生猪仓库、待宰间、屠宰车间（剥皮车间）、分割加工车间、急宰间等标准化建设</t>
  </si>
  <si>
    <t>征用项目建设用地、生猪仓库、待宰间、屠宰车间（剥皮车间）、分割加工车间、急宰间等标准化建设，完成项目投资总额的75%</t>
  </si>
  <si>
    <t>完成项目投资总额的75%</t>
  </si>
  <si>
    <t xml:space="preserve">      供销综合改革与产业发展补助资金</t>
  </si>
  <si>
    <t>规范农民专业合作社60个</t>
  </si>
  <si>
    <t>规范农民专业合作社12个</t>
  </si>
  <si>
    <t>60个</t>
  </si>
  <si>
    <t>服务入会农民</t>
  </si>
  <si>
    <t xml:space="preserve">  武定县投资促进局</t>
  </si>
  <si>
    <t xml:space="preserve">    武定县投资促进局</t>
  </si>
  <si>
    <t xml:space="preserve">      武定县招商引资补助专项经费</t>
  </si>
  <si>
    <r>
      <rPr>
        <sz val="11"/>
        <rFont val="Arial"/>
        <charset val="1"/>
      </rPr>
      <t>2022</t>
    </r>
    <r>
      <rPr>
        <sz val="11"/>
        <rFont val="宋体"/>
        <charset val="1"/>
      </rPr>
      <t>年，全县招商引资工作将按照县委、县政府工作的总体部署，重点围绕</t>
    </r>
    <r>
      <rPr>
        <sz val="11"/>
        <rFont val="Arial"/>
        <charset val="1"/>
      </rPr>
      <t>“</t>
    </r>
    <r>
      <rPr>
        <sz val="11"/>
        <rFont val="宋体"/>
        <charset val="1"/>
      </rPr>
      <t>一极两区</t>
    </r>
    <r>
      <rPr>
        <sz val="11"/>
        <rFont val="Arial"/>
        <charset val="1"/>
      </rPr>
      <t>”</t>
    </r>
    <r>
      <rPr>
        <sz val="11"/>
        <rFont val="宋体"/>
        <charset val="1"/>
      </rPr>
      <t>建设，结合我县产业定位，高位推动构建招商引资工作新体系，重点打造世界一流</t>
    </r>
    <r>
      <rPr>
        <sz val="11"/>
        <rFont val="Arial"/>
        <charset val="1"/>
      </rPr>
      <t>“</t>
    </r>
    <r>
      <rPr>
        <sz val="11"/>
        <rFont val="宋体"/>
        <charset val="1"/>
      </rPr>
      <t>三张牌</t>
    </r>
    <r>
      <rPr>
        <sz val="11"/>
        <rFont val="Arial"/>
        <charset val="1"/>
      </rPr>
      <t>”</t>
    </r>
    <r>
      <rPr>
        <sz val="11"/>
        <rFont val="宋体"/>
        <charset val="1"/>
      </rPr>
      <t>。争取全年引进州外到位资金</t>
    </r>
    <r>
      <rPr>
        <sz val="11"/>
        <rFont val="Arial"/>
        <charset val="1"/>
      </rPr>
      <t>166</t>
    </r>
    <r>
      <rPr>
        <sz val="11"/>
        <rFont val="宋体"/>
        <charset val="1"/>
      </rPr>
      <t>亿元，增长</t>
    </r>
    <r>
      <rPr>
        <sz val="11"/>
        <rFont val="Arial"/>
        <charset val="1"/>
      </rPr>
      <t>22%</t>
    </r>
    <r>
      <rPr>
        <sz val="11"/>
        <rFont val="宋体"/>
        <charset val="1"/>
      </rPr>
      <t>以上，新包装策划招商引资项目</t>
    </r>
    <r>
      <rPr>
        <sz val="11"/>
        <rFont val="Arial"/>
        <charset val="1"/>
      </rPr>
      <t>90</t>
    </r>
    <r>
      <rPr>
        <sz val="11"/>
        <rFont val="宋体"/>
        <charset val="1"/>
      </rPr>
      <t>个以上。</t>
    </r>
    <r>
      <rPr>
        <sz val="11"/>
        <rFont val="Arial"/>
        <charset val="1"/>
      </rPr>
      <t>1.</t>
    </r>
    <r>
      <rPr>
        <sz val="11"/>
        <rFont val="宋体"/>
        <charset val="1"/>
      </rPr>
      <t>抓好项目入库和出数工作，确保按时序进度完成全年工作任务。</t>
    </r>
    <r>
      <rPr>
        <sz val="11"/>
        <rFont val="Arial"/>
        <charset val="1"/>
      </rPr>
      <t>2022</t>
    </r>
    <r>
      <rPr>
        <sz val="11"/>
        <rFont val="宋体"/>
        <charset val="1"/>
      </rPr>
      <t>年，跟紧州县招商引资目标任务下达指标，按照时序进度要求，按月、按季度制定出数计划，确保圆满完成上级下达的目标任务。一是抓紧推进入库项目建设，加大出数力度。加快推进大唐集团鸡街子光伏电站建设、武定县零碳产业园建设、武定罗婺中央广场建设等项目，加大出数力度。二是加强对接协调，做到项目及时入库。加强和投资方对接，尽快完善相关入库报件和手续，确保项目尽早入库，为出数打下坚实基础。三是把好数据质量关，及时出数。加大项目核查力度，杜绝空壳项目，加强与各责任单位的对接，合理安排出数。四是抓好项目包装入库工作。全面梳理已建或在建并且固定资产统计已入库的项目，对具备包装入库条件的项目进行包装，完善材料，做到应统尽统。</t>
    </r>
    <r>
      <rPr>
        <sz val="11"/>
        <rFont val="Arial"/>
        <charset val="1"/>
      </rPr>
      <t>2.</t>
    </r>
    <r>
      <rPr>
        <sz val="11"/>
        <rFont val="宋体"/>
        <charset val="1"/>
      </rPr>
      <t>进一步加大招商引资工作督促力度，切实压实工作责任。把招商引资当作第一要务来抓，找准招商引资的切入点，争取洽谈一个、落地一个、见效一个。坚持领导带头抓、部门联动抓、发动全民抓。</t>
    </r>
    <r>
      <rPr>
        <sz val="11"/>
        <rFont val="Arial"/>
        <charset val="1"/>
      </rPr>
      <t>3.</t>
    </r>
    <r>
      <rPr>
        <sz val="11"/>
        <rFont val="宋体"/>
        <charset val="1"/>
      </rPr>
      <t>进一步加大</t>
    </r>
    <r>
      <rPr>
        <sz val="11"/>
        <rFont val="Arial"/>
        <charset val="1"/>
      </rPr>
      <t>“</t>
    </r>
    <r>
      <rPr>
        <sz val="11"/>
        <rFont val="宋体"/>
        <charset val="1"/>
      </rPr>
      <t>走出去，请进来</t>
    </r>
    <r>
      <rPr>
        <sz val="11"/>
        <rFont val="Arial"/>
        <charset val="1"/>
      </rPr>
      <t>”</t>
    </r>
    <r>
      <rPr>
        <sz val="11"/>
        <rFont val="宋体"/>
        <charset val="1"/>
      </rPr>
      <t>工作力度。一是按照《武定县科级以上领导干部外出招商考察管理制度》的要求，认真谋划外出招商活动方案，认真梳理洽谈对接的项目，按季度制定外出招商活动计划，并根据计划认真开展外出招商。重点加强昆明大板桥、晋宁、昆阳一带产业转移招商。二是做好在谈项目的服务对接，高度重视客商的接待服务工作，对于有投资意向的客商，做好对接</t>
    </r>
    <r>
      <rPr>
        <sz val="11"/>
        <rFont val="Arial"/>
        <charset val="1"/>
      </rPr>
      <t>.4.</t>
    </r>
    <r>
      <rPr>
        <sz val="11"/>
        <rFont val="宋体"/>
        <charset val="1"/>
      </rPr>
      <t>狠抓项目落实，搞好项目跟踪服务。</t>
    </r>
    <r>
      <rPr>
        <sz val="11"/>
        <rFont val="Arial"/>
        <charset val="1"/>
      </rPr>
      <t>2022</t>
    </r>
    <r>
      <rPr>
        <sz val="11"/>
        <rFont val="宋体"/>
        <charset val="1"/>
      </rPr>
      <t>年，要突出抓好项目建设工作，抢时间、争进度，千方百计克服建设中的各种困难。对计划实施的项目要抓紧抓实抓好，切实做到</t>
    </r>
    <r>
      <rPr>
        <sz val="11"/>
        <rFont val="Arial"/>
        <charset val="1"/>
      </rPr>
      <t>“</t>
    </r>
    <r>
      <rPr>
        <sz val="11"/>
        <rFont val="宋体"/>
        <charset val="1"/>
      </rPr>
      <t>线索项目抓跟踪，跟踪项目抓签约，签约项目抓报批、报批项目抓开工，开工项目抓投产，投产项目抓增资</t>
    </r>
    <r>
      <rPr>
        <sz val="11"/>
        <rFont val="Arial"/>
        <charset val="1"/>
      </rPr>
      <t>”</t>
    </r>
    <r>
      <rPr>
        <sz val="11"/>
        <rFont val="宋体"/>
        <charset val="1"/>
      </rPr>
      <t>。</t>
    </r>
    <r>
      <rPr>
        <sz val="11"/>
        <rFont val="Arial"/>
        <charset val="1"/>
      </rPr>
      <t xml:space="preserve">
5.</t>
    </r>
    <r>
      <rPr>
        <sz val="11"/>
        <rFont val="宋体"/>
        <charset val="1"/>
      </rPr>
      <t>创新方式，加大招商引资宣传推介力度</t>
    </r>
    <r>
      <rPr>
        <sz val="11"/>
        <rFont val="Arial"/>
        <charset val="1"/>
      </rPr>
      <t>.6.</t>
    </r>
    <r>
      <rPr>
        <sz val="11"/>
        <rFont val="宋体"/>
        <charset val="1"/>
      </rPr>
      <t>优化投资环境，增强招商引资吸引力。</t>
    </r>
  </si>
  <si>
    <t>完成招商引资项目</t>
  </si>
  <si>
    <t>反应公用运转经费保障全县招商引资项目包装、策划、入库。</t>
  </si>
  <si>
    <t>引进州外到位资金比上年增长</t>
  </si>
  <si>
    <t>反应公用运转经费保障招商引资州外资金到位。</t>
  </si>
  <si>
    <t>省外到位资金比上年增长</t>
  </si>
  <si>
    <t>反应公用运转经费保障招商引资省外资金到位。</t>
  </si>
  <si>
    <t>产业到位资金占到位资金比重</t>
  </si>
  <si>
    <t>反应公用运转经费保障招商引资产业资金到位。</t>
  </si>
  <si>
    <t>按照上级相关要求，在规定时间完成招商引资工作任务</t>
  </si>
  <si>
    <t>2022年12月</t>
  </si>
  <si>
    <t>反应公用运转经费保障按时序进度完成招商引资工作任务。</t>
  </si>
  <si>
    <t>按照预算编制，厉行节约，成本控制在预算内</t>
  </si>
  <si>
    <t>反应公用运转经费按照预算编制，厉行节约，成本控制在预算内。</t>
  </si>
  <si>
    <t>招商引资产业到位资金比上年增长</t>
  </si>
  <si>
    <t>反应公用运转经费保障招商引资到位资金不断增长。</t>
  </si>
  <si>
    <t>持之以恒抓招商、优结构、搭平台、促发展，招商引资项目带动就业比上年增长</t>
  </si>
  <si>
    <t>反应公用运转经费带动就业</t>
  </si>
  <si>
    <t>扎实推进全县招商引资工作体系建设，营商环境持续优化，企业规模比上年增长</t>
  </si>
  <si>
    <t>反应公用运转经费保障营商环境促进全县企业规模扩大</t>
  </si>
  <si>
    <t>反应到武定注资企业对单位履职情况的满意程度。</t>
  </si>
  <si>
    <t>资源环境股</t>
  </si>
  <si>
    <t xml:space="preserve">  武定县自然资源局</t>
  </si>
  <si>
    <t xml:space="preserve">    武定县自然资源局</t>
  </si>
  <si>
    <t xml:space="preserve">      武定县自然资源和国土空间规划专项经费</t>
  </si>
  <si>
    <t>收集相关部门资料。收集前期资料是编制国土空间规划当前的一项重要工作，为科学合理编制国土空间规划，在国土空间规划编制中做好与各类专项规划的充分衔接，各县市要协商请提相关部门本系统的各类规划成果（包括十四五规划初稿）及国土空间规划编制所需材料。</t>
  </si>
  <si>
    <t>成果转化率</t>
  </si>
  <si>
    <t>反映研究成果转化情况。
成果转化率=形成正式文件或咨询成果数量/研究报告总数量。</t>
  </si>
  <si>
    <t>成果信息发布或报道次数</t>
  </si>
  <si>
    <t>反映信息发布或报道的次数。</t>
  </si>
  <si>
    <t>反映服务对象对政策研究工作的整体满意情况。
服务对象满意度=（对政策研究工作的整体满意的人数/问卷调查人数）*100%</t>
  </si>
  <si>
    <t xml:space="preserve">  楚雄彝族自治州生态环境局武定分局</t>
  </si>
  <si>
    <t xml:space="preserve">    楚雄彝族自治州生态环境局武定分局</t>
  </si>
  <si>
    <t xml:space="preserve">      菜园河乌龙河监控系统运行维护费专项资金</t>
  </si>
  <si>
    <t>维护已安装菜园河乌龙河断面监控系统正常运转</t>
  </si>
  <si>
    <t>信息系统建设变更率</t>
  </si>
  <si>
    <t>8750</t>
  </si>
  <si>
    <t xml:space="preserve">      生态环境监测工作经费</t>
  </si>
  <si>
    <t>保障菜园河、乌龙河周边重点排口22个点位每半月或每月一次的水质监测任务及每周一次的6个加密监测点位及污水处理厂上下游4个点位每周一次水质监测任务能圆满完成。</t>
  </si>
  <si>
    <t>菜园河、乌龙河22个点位水质监测</t>
  </si>
  <si>
    <t>每半月或一月</t>
  </si>
  <si>
    <t>按时完成每半月或一月的22个点位水质监测</t>
  </si>
  <si>
    <t>州级交办4个点位水质监测</t>
  </si>
  <si>
    <t>每周1</t>
  </si>
  <si>
    <t>按时完成州级安排水质监测任务</t>
  </si>
  <si>
    <t>6个加密监测点位监测</t>
  </si>
  <si>
    <t>按时完成6点加密点位监测工作</t>
  </si>
  <si>
    <t>按时采水监测出具监测数据</t>
  </si>
  <si>
    <t>按时出具水质结果数据</t>
  </si>
  <si>
    <t>对菜园河水质提升工作提供有力的数据依据</t>
  </si>
  <si>
    <t>没有数据依据不得分</t>
  </si>
  <si>
    <t>完成群众满意度</t>
  </si>
  <si>
    <t xml:space="preserve">  武定县林业和草原局</t>
  </si>
  <si>
    <t xml:space="preserve">    武定县林业和草原局</t>
  </si>
  <si>
    <t xml:space="preserve">      新一轮退耕还林工程补助资金</t>
  </si>
  <si>
    <t>退耕还林第三次补助面积36700亩，其中：白路镇7000亩、插甸镇2064.9亩、东坡乡1696.5亩、发窝乡4963亩、高桥镇4500亩、环州乡6100亩、己衣镇1742.8亩、猫街镇4000亩、狮山镇1527.3亩、田心乡1105.5亩、万德镇2000亩，2022年兑现退耕还林第三次现金补助资金1468万元（400元/亩）。</t>
  </si>
  <si>
    <t>全县退耕还林第三次补助面积</t>
  </si>
  <si>
    <t>36700</t>
  </si>
  <si>
    <t>任务完成率100%</t>
  </si>
  <si>
    <t>造林保存率（第五年）</t>
  </si>
  <si>
    <t>一般地区≥80%、特殊地区≥65%</t>
  </si>
  <si>
    <t>保存面积合格率一般地区≥80%、特殊地区≥65%</t>
  </si>
  <si>
    <t>当年资金支出率</t>
  </si>
  <si>
    <t>当年资金支出率&gt;=90%</t>
  </si>
  <si>
    <t>退耕农户家庭收入情况</t>
  </si>
  <si>
    <t>退耕农户家庭收入提高20%</t>
  </si>
  <si>
    <t>退耕还林区民生状况</t>
  </si>
  <si>
    <t>逐步改善</t>
  </si>
  <si>
    <t>退耕还林区民生状况逐步改善</t>
  </si>
  <si>
    <t>减少水土流失效果</t>
  </si>
  <si>
    <t>有一定效果</t>
  </si>
  <si>
    <t>减少水土流失有一定效果</t>
  </si>
  <si>
    <t>退耕农户满意度</t>
  </si>
  <si>
    <t>退耕农户满意度≥80%</t>
  </si>
  <si>
    <t xml:space="preserve">      自然保护地勘界立标专项资金</t>
  </si>
  <si>
    <t>为了提供科学、准确、规范的数据，建立保护区边界和界桩点成果数据库，实现确标定界成果数据的高效利用和可视化管理。从而依法依规开展保护管理的最基础性工作，形成相关各方认可、准确清晰的边界，有助于推动自然保护地规范化建设和精细化管理，确保自然保护地的执法监督有据可依，以适应新时期自然保护地的发展和管理要求。对优化整合划定的武定县自然保护地面积18141.83公顷，边界80公里界线范围定标点进行实地勘查、测量，工作底图更新边界线标绘、边界附图和走向说明编制、定标点成论证、立标、数据库和信息系统建设。</t>
  </si>
  <si>
    <t>自然保护地面积</t>
  </si>
  <si>
    <t>18141.83</t>
  </si>
  <si>
    <t>完成自然保护地边界线勘界和立标</t>
  </si>
  <si>
    <t>森林、湿地生态系统生态效益发挥</t>
  </si>
  <si>
    <t>森林、湿地生态系统生态效益发挥明显</t>
  </si>
  <si>
    <t>森林、湿地生态系统功能改善可持续影响</t>
  </si>
  <si>
    <t>森林、湿地生态系统功能改善可持续影响明显</t>
  </si>
  <si>
    <t>林区职工、周边群众满意度</t>
  </si>
  <si>
    <t>满意度大于等于80%</t>
  </si>
  <si>
    <t xml:space="preserve">      天保工程森林管护专项经费</t>
  </si>
  <si>
    <t>完成森林管护315.6815万亩，计划完成投资337.68万元。</t>
  </si>
  <si>
    <t>森林管护面积</t>
  </si>
  <si>
    <t>3156815</t>
  </si>
  <si>
    <t>完成管护任务及管护补助发放</t>
  </si>
  <si>
    <t>增加森林覆盖率</t>
  </si>
  <si>
    <t>增加森林覆盖率1%</t>
  </si>
  <si>
    <t>护林员满意度</t>
  </si>
  <si>
    <t>护林员满意度大于等于80%</t>
  </si>
  <si>
    <t xml:space="preserve">      楚雄州森林防火数字超短波通信系统建设项目专项资金</t>
  </si>
  <si>
    <t>加快项目建设，专款专用，发挥森林防火资金应急作用，确保森林防火工作正常开展，提高重点地区森林综合防控能力。</t>
  </si>
  <si>
    <t>火灾发生率</t>
  </si>
  <si>
    <t>火灾发生率小于等于9次</t>
  </si>
  <si>
    <t>火灾受害率</t>
  </si>
  <si>
    <t>0.9</t>
  </si>
  <si>
    <t>年森林火灾受害率控制在0.9‰，即年度森林草原火灾受害面积不超过163.2公顷</t>
  </si>
  <si>
    <t>火灾当日扑灭率</t>
  </si>
  <si>
    <t>火灾当日扑灭率大于等于98%</t>
  </si>
  <si>
    <t>年度森林火灾受害面积</t>
  </si>
  <si>
    <t>163.2</t>
  </si>
  <si>
    <t>年度森林火灾受害面积小于等于163.2公顷</t>
  </si>
  <si>
    <t>林农满意度</t>
  </si>
  <si>
    <t>林农满意度大于等于80%</t>
  </si>
  <si>
    <t xml:space="preserve">      陡坡地生态治理工程补助资金</t>
  </si>
  <si>
    <t>陡坡地退耕还林第三次补助面积8000亩，其中：插甸镇1227.6亩、发窝乡1792.1亩、高桥镇1991.2亩、己衣镇302.6亩、猫街镇700亩、狮山镇482.7亩、田心乡503.8亩、万德镇1000亩，2022年兑现陡坡地退耕还林第三次现金补助资金320万元（400元/亩）。</t>
  </si>
  <si>
    <t>全县陡坡地退耕还林第三次补助面积</t>
  </si>
  <si>
    <t xml:space="preserve">      森林火灾保险保费补贴专项资金</t>
  </si>
  <si>
    <t>公益林100%参保；商品林按林农自愿的原则，做到应保尽保，认真督促承保公司履行商品林林农保费收缴主体职责，力争商品林参保率达90%，切实将国家的惠民政策落到实处；受灾保险林木100%及时获赔；2年内，受灾公益林100%完成灾后造林恢复；受灾商品林尽可能得到恢复；督促承保公司认真履行防灾防损义务等方式，不断加强森林防火力量，确保森林防火森林火灾受害率控制在0.9‰以内，有效降低森林火灾对森林资源的危害，有效保护生态环境，确保国土生态安全。</t>
  </si>
  <si>
    <t>各级财政保费补贴比例</t>
  </si>
  <si>
    <t>中央30%-50%，省级25%-32.5%，州级6%-8%，县级15%-18%</t>
  </si>
  <si>
    <t>商品林参保率</t>
  </si>
  <si>
    <t>商品林参保率大于等于90%</t>
  </si>
  <si>
    <t>公益林参保率</t>
  </si>
  <si>
    <t>公益林参保率等于100%</t>
  </si>
  <si>
    <t>绝对免赔率</t>
  </si>
  <si>
    <t>森林火灾赔付率为100%</t>
  </si>
  <si>
    <t>公益林财政保费补贴资金拨付率</t>
  </si>
  <si>
    <t>公益林财政保费补贴资金拨付率大于等于95%</t>
  </si>
  <si>
    <t>商品林财政保费补贴资金拨付率</t>
  </si>
  <si>
    <t>商品林财政保费补贴资金拨付率大于等于95%</t>
  </si>
  <si>
    <t>年度保险结案率</t>
  </si>
  <si>
    <t>年度保险结案率大于等于85%</t>
  </si>
  <si>
    <t>风险保障总额</t>
  </si>
  <si>
    <t>1133688.33</t>
  </si>
  <si>
    <t>全县林地投保财政补贴资金高于去年</t>
  </si>
  <si>
    <t>受灾农户经济损失获赔比例</t>
  </si>
  <si>
    <t>受灾农户经济损失获赔比例大于等于85%</t>
  </si>
  <si>
    <t>森林火灾受害率</t>
  </si>
  <si>
    <t>年森林火灾受害率控制在0.9‰，即年度森林草原火灾受害面积不超过182公顷</t>
  </si>
  <si>
    <t>受害公益林恢复率</t>
  </si>
  <si>
    <t>受害公益林恢复率大于等于90%</t>
  </si>
  <si>
    <t>受害商品林恢复率</t>
  </si>
  <si>
    <t>受害商品林恢复率大于等于60%</t>
  </si>
  <si>
    <t xml:space="preserve">      生态护林员补助资金</t>
  </si>
  <si>
    <t>选聘生态护林员2230人，每年完成森林管护315.6815万亩，计划完成投资6690万元。</t>
  </si>
  <si>
    <t>选聘生态护林员</t>
  </si>
  <si>
    <t>2230</t>
  </si>
  <si>
    <t>选聘生态护林员2230人，完成管护任务及补助资金兑现</t>
  </si>
  <si>
    <t>生态护林员满意度</t>
  </si>
  <si>
    <t>生态护林员满意度大于等于80%</t>
  </si>
  <si>
    <t xml:space="preserve">      中央财政森林生态效益补偿补助资金</t>
  </si>
  <si>
    <t>按照“管好公益林、用好补偿金”的总体要求，通过对国家级公益林严格保护，科学管理，优化森林结构，提高森林质量，增强森林生态功能，真正使公益林形成高效、稳定的森林生态系统；对公益林实施合理补偿，确保补偿资金及时足额到达补偿对象手中，不断增强林农爱林护林的积极性，形成全民护林的良好环境和氛围，保证公益林发挥最大的生态效益和社会效益，满足保障国土安全、促进经济社会可持续发展以及构建和谐社会的要求。完成国家级公益林面积38.22万亩的管护和补偿资金的兑现工作。</t>
  </si>
  <si>
    <t>公益林管护面积</t>
  </si>
  <si>
    <t>382200</t>
  </si>
  <si>
    <t>完成管护及补助资金兑现</t>
  </si>
  <si>
    <t>森林火灾发生率</t>
  </si>
  <si>
    <t>公益林火灾受害率低于0.1%</t>
  </si>
  <si>
    <t>林权权益人满意度</t>
  </si>
  <si>
    <t>林权权益人满意度大于等于80%</t>
  </si>
  <si>
    <t xml:space="preserve">      武定县横断山区水源涵养与生物多样性保护项目专项资金</t>
  </si>
  <si>
    <t>通过该项目实施，切实加强森林资源保护，始终把保护和发展森林资源放在优先位置，确保森林资源安全，强化生态红线的控制、引导公益林建设、保护，牢固树立绿水青山就是金山银山的理念，积极推行公益林建设、保护的措施，为进一步推进武定县森林生态系统的建设，对区域生态环境的改善和景观提升，以及项目区人居环境质量的提高，具有积极的推动作用。2022年实施横断山区水源涵养与生物多样性保护项目总规模1.4万亩，其中：退化林修复0.5万亩，封山育林0.5万亩，退化草原修复0.1万亩，毒害草治理0.3万亩。地类为有林地和稀疏草地，林地权属为集体。项目总投资为472万元（退化林修复0.5万亩，600元/亩，预计投资300万元；封山育林0.5万亩，100元/亩，预计投资50万元；退化草原修复0.1万亩，800元/亩，预计投资80万元；毒害草治理0.3万亩，140元/亩，预计投资42万元）。</t>
  </si>
  <si>
    <t>横断山区水源涵养与生物多样性保护面积</t>
  </si>
  <si>
    <t>14000</t>
  </si>
  <si>
    <t>任务完成率等于100%</t>
  </si>
  <si>
    <t>项目建设按期完成率</t>
  </si>
  <si>
    <t>按期完成率等于100%</t>
  </si>
  <si>
    <t>“两个责任”按项目落实到位率</t>
  </si>
  <si>
    <t>生态扶贫工程吸纳劳动力参与工程建设等社会指标完成率</t>
  </si>
  <si>
    <t>吸纳劳动力率大于等于80%</t>
  </si>
  <si>
    <t>通过退化林修复，增加国土绿化面积，提升森林质量</t>
  </si>
  <si>
    <t>提升森林质量效果显著</t>
  </si>
  <si>
    <t xml:space="preserve">      省级财政森林生态效益补偿补助资金</t>
  </si>
  <si>
    <t>按照“管好公益林、用好补偿金”的总体要求，通过对省级公益林严格保护，科学管理，优化森林结构，提高森林质量，增强森林生态功能，真正使省级公益林形成高效、稳定的森林生态系统；对省级公益林实施合理补偿，确保补偿资金及时足额到达补偿对象手中，不断增强林农爱林护林的积极性，形成全民护林的良好环境和氛围，保证省级公益林发挥最大的生态效益和社会效益，满足保障国土安全、促进经济社会可持续发展以及构建和谐社会的要求。完成省级公益林管护面积97.21亩。</t>
  </si>
  <si>
    <t>省级公益林管护面积</t>
  </si>
  <si>
    <t>972100</t>
  </si>
  <si>
    <t xml:space="preserve">      森林防火野外视频监控等系统服务费专项经费</t>
  </si>
  <si>
    <t>为推进“互联网+”林业信息化建设，提升我县森林草原防火野外视频监控的覆盖面，提高重点地区森林综合防控能力，最大限度减少森林草原火灾的发生，确保森林资源的安全，采用租用方式使用林业防火视频监控系统，实现州、县、乡三级联通、资源共享；护林员定位管理系统主要利用GPS定位、移动网络、地理信息等信息技术，将护林员巡山护林情况转化为可视化的图形信息，进行监督和管理护林员；维护好森林防火指挥系统，保证系统正常运行，确保2021年度森林草原防灭火工作正常开展；保证森林防火信息化指挥中心系统正常运行，发挥平台联动、视频会议、林区监控及日常会议的作用。</t>
  </si>
  <si>
    <t>系统正常运行率</t>
  </si>
  <si>
    <t>保证各系统正常运行，野外视频 监控系统做到州、县、乡三级联通，护林员在巡山过程中发现火灾能及时反馈，森林防火指挥系统和信息化指挥系统正常运行</t>
  </si>
  <si>
    <t>各系统设备安装良好</t>
  </si>
  <si>
    <t>各系统设备安装良好，保证各系统正常运行，并于每月对各系统设备进行一次检修。</t>
  </si>
  <si>
    <t>系统发生异常处理及时性</t>
  </si>
  <si>
    <t>系统发生异常能在24小时内得到处理，特殊情况做到随叫随到</t>
  </si>
  <si>
    <t xml:space="preserve">  武定县应急管理局</t>
  </si>
  <si>
    <t xml:space="preserve">    武定县应急管理局</t>
  </si>
  <si>
    <t xml:space="preserve">      省级安全生产转移支付专项资金</t>
  </si>
  <si>
    <t>根据2020年度监督检查计划，特定时间节点开展安全生产大检查、专项整治工作,规范企业安全生产行为，查找安全隐患和死角，减少一般事故发生，有效防范和遏制重特大事故发生，提高预防生产安全事故的水平和减少生产安全事故的损失，最大限度保护人民群众生命财产安全，为全县经济社会健康发展提供良好的安全生产环境。通过项目的实施，开展两个专题活动，完成10个重点行业领域专项整治，非煤矿山企业减少到55座，企业隐患自查自报率、企业三项检查率、企业隐患整改率≥90%，事故起数、死亡人数同比下降，亿元地区生产总值安全事故死亡率同比下降，工矿商贸就业人员十万安全生产事故死亡率同比下降。到2021年实现安全基础状况明显改善，全县企业安全水平明显提升。</t>
  </si>
  <si>
    <t>制作宣传环保袋</t>
  </si>
  <si>
    <t>40000</t>
  </si>
  <si>
    <t>学习宣传贯彻习近平总书记关于安全生产重要论述专题、落实企业安全生产主体责任专题</t>
  </si>
  <si>
    <t>安全监管人员人员培训、企业安全管理人员培训</t>
  </si>
  <si>
    <t>应急演练次数</t>
  </si>
  <si>
    <t>2021年至少开展一次应急演练</t>
  </si>
  <si>
    <t>聘请安全专家对尾矿库企业企业、非煤矿山企业、危险化学品企业和工贸企业进行安全隐患排查</t>
  </si>
  <si>
    <t>印刷安全宣传单</t>
  </si>
  <si>
    <t>学习宣传贯彻习近平总书记关于安全生产重要论述专题、落实企业安全生产主体责任专题空</t>
  </si>
  <si>
    <t>制作展板</t>
  </si>
  <si>
    <t>空学习宣传贯彻习近平总书记关于安全生产重要论述专题、落实企业安全生产主体责任专题</t>
  </si>
  <si>
    <t>宣传安全生产法律法规和安全常识，增强全民安全意识和安全防范能力</t>
  </si>
  <si>
    <t>全民宣传覆盖率大于等于90%</t>
  </si>
  <si>
    <t>安全生产行政执法培训全员覆盖率</t>
  </si>
  <si>
    <t>针对新录用的安全监管执法人员开展入职培训，所有安全监管执法人员每3年轮训一次。</t>
  </si>
  <si>
    <t>检查完成率</t>
  </si>
  <si>
    <t>对危险程度较高、事故多发的生产工艺环节和部位的监管，整体提高企业的安全生产水平</t>
  </si>
  <si>
    <t>运转率</t>
  </si>
  <si>
    <t>各类突发事件的需要，确保突发事件发生后能及时提供救助救援</t>
  </si>
  <si>
    <t>夯实企业安全生产基础建设，安全管理水平和从业人员安全素质全面提升，“三违”行为明显下降</t>
  </si>
  <si>
    <t>有效遏制重特大生产安全事故，企业安全生产水平明显提升</t>
  </si>
  <si>
    <t>各类事故死亡人数和较大事故起数</t>
  </si>
  <si>
    <t>同比下降</t>
  </si>
  <si>
    <t>各类事故死亡人数和较大事故起数同比下降</t>
  </si>
  <si>
    <t>提升全民安全意识、安全防范能力和应急处置能力，促进经济社会健康稳定发展</t>
  </si>
  <si>
    <t>同比提升</t>
  </si>
  <si>
    <t>服务对象对监管工作满意度</t>
  </si>
  <si>
    <t xml:space="preserve">      民房火灾保险专项经费</t>
  </si>
  <si>
    <t>为进一步健全农村保险制度，完善全县风险保障体系建设，充分发挥保险业的经济补偿功能，为全县74075户购买民房火灾保险，每户投保4元，增强人民群众抗御火灾风险能力。</t>
  </si>
  <si>
    <t>农户参保率</t>
  </si>
  <si>
    <t>参保率=（参保人数/农户数）*100%</t>
  </si>
  <si>
    <t>结案率=（火情结案数/火情案件数）*100%</t>
  </si>
  <si>
    <t>属保险责任的，保险公司赔款时效</t>
  </si>
  <si>
    <t>每年每户保费</t>
  </si>
  <si>
    <t>农房发生火灾受赔率</t>
  </si>
  <si>
    <t>赔付率=（受赔人数/受灾人数）*100%</t>
  </si>
  <si>
    <t>受保群众满意度</t>
  </si>
  <si>
    <t>通过设定调查问卷，考核参保人对项目实施后的认可满意度。</t>
  </si>
  <si>
    <t xml:space="preserve">  乡村财务培训专项经费</t>
  </si>
  <si>
    <t>2022年农村财务业务培训经费3000元，预计组织2期培训，人次共60人，主要围绕会计基础规范为主、村组惠农政策知识，培训几方面内容：一是党在农村的各项惠农政策；二是村级财务人员会计知识；三是村组干部转变工作作风廉洁自律的相关要求。通过培训，力求让各村委会四职进一步重视财务，严把村组财务关，同时提高各财务人员的政策理论水平及业务能力，树立严守财经纪律的意识，进一步规范日常财务工作，加强农村财务管理，管好用好村组集体资金，维护村集体和农民利益。同时规范会计人员继续教育，保障会计人员的合法权益，不断提高会计人员的专业素质，促进基层村级财务人员业务能力。</t>
  </si>
  <si>
    <t>反映预算部门（单位）组织开展各类培训的质量。</t>
  </si>
  <si>
    <t xml:space="preserve">  县城公厕运维服务费补助资金</t>
  </si>
  <si>
    <t>全天候每个公厕保洁次数</t>
  </si>
  <si>
    <t>反映全天候清扫卫生次数</t>
  </si>
  <si>
    <t>县城33个公厕免费开放环境卫生达标率</t>
  </si>
  <si>
    <t>反映县城33个公厕免费开放环境卫生达标率</t>
  </si>
  <si>
    <t>社会公众满意度度</t>
  </si>
  <si>
    <t>反映使用对象对免费开放公厕环境卫生和服务态度的满意度。
使用人员满意度=（对免费开放公厕的使用调查员/问卷调查人数）*100%</t>
  </si>
  <si>
    <t xml:space="preserve">  动物防疫经费</t>
  </si>
  <si>
    <t>为深入贯彻上级综合改革精神，规范和完善动物疫病防治经费使用，确实提高我镇畜牧防疫工作质量。本次动物防疫经费预算30000元，已按照相关资金使用规范和结合我镇实际，预算我镇15个村委会疫病控制相关经费。通过此次项目实施，确实提高我镇畜牧防疫工作质量，同时使我镇畜牧业更好的发展。</t>
  </si>
  <si>
    <t>村委会个数</t>
  </si>
  <si>
    <t>反映预算单位实施项目的范围</t>
  </si>
  <si>
    <t>资金使用及时率</t>
  </si>
  <si>
    <t>反映预算单位实施项目的时效性</t>
  </si>
  <si>
    <t>防控成效</t>
  </si>
  <si>
    <t>反映预算单位实施项目的成效</t>
  </si>
  <si>
    <t>反映预算单位实施项目及政策的知晓率</t>
  </si>
  <si>
    <t>反映受益群众满意度</t>
  </si>
  <si>
    <t>表二十二</t>
  </si>
  <si>
    <t>重点工作情况解释说明汇总表</t>
  </si>
  <si>
    <t>重点工作</t>
  </si>
  <si>
    <t>2022年工作重点及工作情况</t>
  </si>
  <si>
    <t>云南省“十四五”高质量发展转移支付奖补</t>
  </si>
  <si>
    <t>为贯彻落实《云南省人民政府关于完善省以下财政体制深化预算管理制度改革的意见》（云政发〔2021〕20号），激励各地高质量经济发展和财源培植，省财政设立云南省高质量发展转移支付奖补资金（以下简称“奖补资金”）。为规范奖补资金管理，提高财政资金配置效率和使用效益，根据《中华人民共和国预算法》等规定，制定本办法。
本办法所称奖补资金，是指省财政设立，对高质量发展成效和规范化管理进行奖补的一般性转移支付资金。2022-2024年，每年安排100亿元，2025-2026年，每年安排150亿元，对上一年全省发展成效显著、管理规范的州（市）、县（市、区）进行奖补。奖补资金通过“当年结果，次年评价，次年兑现”的方式实施。
高质量发展转移支付奖补资金采取因素法分配。按高质量发展成效、财源培植成效、财政管理评价等因素进行测算。
高质量发展成效因素。权重40%，直接应用全省高质量发展综合绩效评价结果。对排名前10的州（市）、前90的县（市、区）予以通报表扬，并给予奖补。其中，对综合排名前5的州（市）、前30的县（市、区）奖补资金规模不低于60%。
财源培植成效因素。权重40%，对省委、省政府确定的重点产业增加值增速超全省平均水平的县，按超出部分一定比例给予奖励。对税收收入增幅超过全省平均水平的部分，按一定比例给予奖励；投资、产业增加值、税收权重分别为25%、25%、50%。对税收占一般公共预算收入比重超过70%且比上年增加的，给予一次性奖励。根据2020年一般公共预算收入规模，将129个县（市、区）划为5个档次，分档确定增收上台阶标准，对上台阶的县（市、区）给予补助。
财政管理评价因素。权重20%，主要考虑财政预算编制、执行，盘活财政存量资金，保基本民生、保工资、保运转，优化支出结构，国库库款管理，地方政府债务管理，预决算公开管理，预算绩效管理，财政运行可持续性管理，财政信息化建设，乡镇财政管理，监督检查情况等因素。
省财政每年适时对该项政策执行情况开展政策绩效评价，结合绩效评价结果和中央最新财税改革要求，对政策做进一步调整完善。本办法执行期为2021年至2025年。</t>
  </si>
  <si>
    <t>规范省级分享税收收入增量管理</t>
  </si>
  <si>
    <t xml:space="preserve">以2020年为基期年，2021—2025年，省级分享的企业所得税、个人所得税、耕地占用税、卷烟企业城市维护建设税等4项税收收入增量部分全额留归各地。各州（市）将省级留归各地的税收收入增量资金尽量留给县（市、区），积极支持县域经济发展，具体措施由各州（市）自行确定。 </t>
  </si>
  <si>
    <t>全力落实积极的财政政策要提质增效、更可持续的要求，以新发展理念建设高质量财政</t>
  </si>
  <si>
    <t>一是全面贯彻落实积极的财政政策。加强财政资源统筹，优化支出结构，增强全县重大战略部署财力保障。克服减收增支压力，落实落细减税降费政策。进一步完善并抓好直达机制落实，扩大财政直达资金范围，形成常态化制度化举措。兜牢兜实基本民生底线，努力让人民群众的获得感成色更足、幸福感更可持续、安全感更有保障。二是贯彻落实过紧日子的思想。全面落实党政机关要坚持过紧日子的要求，坚持艰苦奋斗、勤俭节约、精打细算、节用裕民，从严从紧编制部门预算，按照“只减不增”的原则安排“三公”经费预算，严禁铺张浪费和大手大脚花钱。贯彻中央和省级带头大幅度压减部门非刚性、非重点支出和“三公”经费精神，深刻践行艰苦奋斗、勤俭节约，突出“以收定支”和“零基预算”。三是贯彻落实集中财力保重点。要增强重大战略任务财力保障，在促进科技创新、加快经济结构调整、调节收入分配上主动作为。扎实做好“六稳”工作、全面落实“六保”任务，进一步明确财政支出优先方向，将保基本作为全局性、政治性任务，除“三保”、巩固拓展脱贫攻坚成果与乡村振兴衔接、污染防治和重大风险防控、教育卫生科技补短板、世界一流“三张牌”、重点产业发展等重点、刚性支出外，其余支出原则上划为一般性支出进行大幅压减和取消。四是增强财政可持续性。坚持尽力而为、量力而行，合理确定民生支出标准，加强重大建设项目财政承受能力评估，平衡好促发展和防风险的关系，依法依规使用地方政府债券资金，积极稳妥化解地方政府隐性债务存量。五是抓实抓牢重点工作。全力开展“稳收支保三保防风险守底线”专项行动，做到“四抓四全力”，即：狠抓收入目标实现和均衡入库，全力增加财政收入税收占比，切实提高财力质量；狠抓向上争取和支出总量及进度，全力做实做大支出，充分发挥财政资金撬动引领作用；狠抓债务风险防控，全力防控化解规范政府隐性债务，切实防范财政风险；狠抓财源培植和中期财政规划，全力确保“三保”，确保工资发放、机构运转和基本民生保障。</t>
  </si>
  <si>
    <t>全力做好脱贫攻坚与乡村振兴有效衔接，支持污染防治和重大风险防控</t>
  </si>
  <si>
    <t>一是支持巩固拓展脱贫攻坚成果同乡村振兴有效衔接。落实“四个不摘”要求，保持财政支持政策和资金规模总体稳定，积极推进“一平台、三机制”四个专项行动。二是支持污染防治和生态建设。坚持资金投入同污染防治攻坚任务相匹配，持续打好蓝天、碧水、净土三大保卫战和7个标志性战役，全力保障各类环境保护督察反馈问题整改落实。三是防范和化解地方政府债务风险。完善常态化监控机制，决不允许通过新增隐性债务上新项目、铺新摊子。硬化预算约束，全面加强项目财政承受能力论证和预算评审，涉及财政支出的全部依法纳入预算管理。强化国有企事业单位监管，依法健全地方政府及其部门向企事业单位拨款机制，严禁地方政府以企业债务形式增加隐性债务。加强督查审计问责，严格落实政府举债终身问责制和债务问题倒查机制。足额将政府债务到期本息纳入预算，其中通过争取再融资债券偿还6300万元，通过预算安排偿还本金700万元、利息3638.45万元，确保到期债务本金利息按时足额支付；全力化解到期隐性债务。</t>
  </si>
  <si>
    <t>全力落实“1234”战略资金保障，支持构建新发展格局</t>
  </si>
  <si>
    <t>突出重大战略部署资金保障。立足新发展阶段，坚定不移贯彻新发展理念，推动构建新 发展格局，深度融入“大循环、双循环”，支持全力打造世界一流 “三张牌”，全面融入昆明半小时经济圈，全力打造昆明、攀枝花城市休闲后花园和云南武定产业园，高质量建设全国民族团结进步示范县、全省生态文明先行示范县和长江经济带区域开放合作重点县，全面建设云南钛产业基地、金沙江流域特色农产品基地、楚雄中药材产业基地和武定壮鸡产业基地。支持现代产业体系建设。支持重大项目建设。全县统筹安排项目前期经费4000万元，支持实施“互联互通”工程和“四好农村路”等建设。大力支持爱国卫生“七个专项行动”，统筹各类资金，加快推进基础设施建设。</t>
  </si>
  <si>
    <t>全力兜牢基本民生底线，不断实现人民对美好生活的向往</t>
  </si>
  <si>
    <t>一是促进教育高质量发展。全面足额保障义务教育家庭经济困难学生生活补助县级配套资金、义务教育阶段学生营养改善计划补助、义务教育城乡一体化公用经费、普通高中生均公用经费、普通高中建档立卡家庭经济困难学生生活费补助、乡村教师岗位生活补贴。二是支持健康武定建设。足额保障城乡居民基本医疗保险县级配套、国家基本公共卫生服务项目县级配套，实施基本药物制度“零差率”销售补助，落实村级计生宣传员生活补助，抓好常态化疫情防控。三是完善社会保障和就业体系。足额保障城乡低保、城乡困难群众救助、高龄老人保健补助、非财政供养人员亡故火化并入公墓安葬补助、创业贷款贴息补助等支出。四是完善住房保障体系。大力支持保障性租赁住房建设，完善租房政策，加大城市困难群众住房保障。支持城镇老旧小区改造，稳步推进棚户区改造，加快建设完整居住社区。五是支持文化体育等事业发展。支持实施基层文化补短板攻坚工程，加快完善城乡公共文化服务体系。巩固提升民族团结进步创建示范县成果，弘扬和传承优秀民族文化。支持全民健身活动开展，落实体育场馆向社会免费或低收费开放补助政策。</t>
  </si>
  <si>
    <t>全力深化财税体制改革，加快推进财政治理体系和治理能力现代化</t>
  </si>
  <si>
    <t>一是深入推进财政事权和支出责任划分改革。严格执行《关于清理规范重点支出同财政收支增幅或生产总值挂钩事项的实施意见》，认真落实好基本公共服务、医疗卫生、教育、科技、交通运输领域财政事权和支出责任划分方案，加快推进公共安全、农林水、生态环境、自然资源等领域州以下财政事权和支出责任划分改革，积极构建权责对等的基层财政体制。二是持续深化预算管理制度改革。强化对预算编制的宏观指导，加强财政资源统筹。完善政府预算体系，加强政府性基金预算、国有资本经营预算、社会保险基金预算与一般公共预算统筹衔接。加强部门和单位对各类资源的统一管理，依法依规将取得的各类收入纳入部门或单位预算。推进财政支出标准化，更好发挥标准在预算管理中的基础性作用。三是全面实施预算绩效管理。健全权责对等、激励相容的预算绩效管理机制，完善绩效管理制度、绩效指标和标准体系。探索部门整体支出绩效管理，对新出台重大政策、支出项目开展事前绩效评估，加强绩效目标审核，提升绩效目标的约束力，做好绩效运行监控。扎实开展重点绩效评价工作，推动绩效评价提质扩围。强化结果应用，建立完善评价结果与预算调整、改进管理、完善政策挂钩机制，做到“花钱必问效，无效必问责”。大力推动绩效信息公开，积极引导和规范第三方机构参与绩效评价。四是自觉接受预算审查监督。持续深入推进人大预算审查监督重点向支出预算和政策拓展改革工作，自觉接受预算决算审查监督。认真听取吸纳人大代表和社会各界的意见建议，提高支出预算和政策的科学性有效性。认真落实人大及其常委会有关预算决议和决算决议。积极配合推进人大预算联网监督。积极主动回应人大代表关切，做好解释说明工作，更好服务人大代表依法履职。进一步加大预决算公开力度，提高财政透明度，强化对权力运行的制约监督。加强审计发现问题的整改，建立审计整改长效机制。五是完善财政制度建设。加强预算编制、收入征管、资金分配、国库管理、政府债务、政府采购、资产管理、绩效评价等方面的配套制度建设，夯实依法理财制度基础。全面实施财政核心业务一体化，推进财政管理科学化、规范化和信息化建设。进一步强化财政监督，完善预算编制、执行和监督相互制约、相互协调的财政运行机制。完善内部控制管理，将内部控制嵌入财政管理全过程，规范财政权力运行，不断提升财政干部法律意识和依法行政、依法理财的能力。</t>
  </si>
  <si>
    <t>预算绩效</t>
  </si>
  <si>
    <t>持续深入推进预算绩效管理，围绕提升财政资金使用效益，牢固树立“花钱必问效、无效必问责”的理念，建立覆盖所有财政资金的全方位的绩效管理体系。加大力度，开展项目支出绩效评价工作。每年度选择部分上年度县级预算资金安排的项目，逐年加大力度，对项目资金开展绩效评价。强化绩效管理事后评价和结果运用，建立财政资金绩效管理事后评价机制，将部门自评、重点项目绩效再评价、政策制度评价结果和年度绩效管理工作考核结果运用于预算调整及下一年度的预算编制，将评价结果作为调整支出结构、完善财政政策和科学安排预算的重要依据。</t>
  </si>
  <si>
    <t>积极的财政政策更加积极有为</t>
  </si>
  <si>
    <t>习近平总书记在统筹推进新冠肺炎疫情防控和经济社会发展工作部署会议上强调，积极的财政政策要更加积极有为，已经出台的财政贴息、大规模降费、缓缴税款等政策要尽快落实到企业。积极的财政政策更加积极有为主要内涵是：大力提质增效，加大逆周期调节力度，有效对冲疫情影响；有保有压，优化财政支出结构，全面实施预算绩效管理；用好地方政府专项债券，防范化解地方政府隐性债务风险</t>
  </si>
  <si>
    <t>稳中求进总基调</t>
  </si>
  <si>
    <t>2011年以来，中央经济工作会议一直强调“稳中求进”是我国经济工作的总基调，到2020年中央经济工作会议连续九年定调“稳中求进”。2019年中央经济工作会议定调2020年：紧扣全面建成小康社会目标任务，坚持稳中求进工作总基调，坚持新发展理念，坚持以供给侧结构性改革为主线，坚持以改革开放为动力，推动高质量发展，坚决打赢三大攻坚战，全面做好“六稳”工作，统筹推进稳增长、促改革、调结构、惠民生、防风险、保稳定，保持经济运行在合理区间，确保全面建成小康社会和“十三五”规划圆满收官，得到人民认可、经得起历史检验。2020年中央经济工作会议强调：2021年是我国现代化建设进程中具有特殊重要性的一年，要以习近平新时代中国特色社会主义思想为指导，全面贯彻党的十九大和十九届二中、三中、四中、五中全会精神，坚持稳中求进工作总基调，立足新发展阶段，贯彻新发展理念，构建新发展格局，以推动高质量发展为主题，以深化供给侧结构性改革为主线，以改革创新为根本动力，以满足人民日益增长的美好生活需要为根本目的，坚持系统观念，巩固拓展疫情防控和经济社会发展成果，更好统筹发展和安全，扎实做好“六稳”工作、全面落实“六保”任务，科学精准实施宏观政策，努力保持经济运行在合理区间，坚持扩大内需战略，强化科技战略支撑，扩大高水平对外开放，确保“十四五”开好局，以优异成绩庆祝建党100周年。</t>
  </si>
  <si>
    <t>六稳六保</t>
  </si>
  <si>
    <t>2018年7月31日召开的中共中央政治局会议首次提出“六稳”，即稳就业、稳金融、稳外贸、稳外资、稳投资、稳预期。针对的是“经济运行稳中有变，面临一些新问题新挑战，外部环境发生明显变化”。
2020年4月17日，中共中央政治局召开会议，分析研究当前经济形势和经济工作。会议提出，“加大‘六稳’工作力度，保居民就业、保基本民生、保市场主体、保粮食能源安全、保产业链供应链稳定、保基层运转”。这是中央首次提出“六保”。</t>
  </si>
  <si>
    <t>直达资金</t>
  </si>
  <si>
    <t>建立特殊转移支付机制，中央新增财政资金直达市县基层、直接惠企利民，是党中央、国务院作出的重大决策部署，是扎实做好“六稳”工作、全面落实“六保”任务的重要举措。为全面贯彻党中央、国务院和财政部关于建立特别转移支付机制决策部署，切实管好用好纳入直达机制实行特殊转移支付的财政资金简称直达资金。资金范围包括：中央财政实行特殊转移支付机制直达市县基层、直接惠企利民的资金（简称中央直达资金）；其他惠企利民资金（参照直达资金）。财政部通过联通各级财政的直达资金监控系统，确保预算下达和资金拨付、资金监管同步“一竿子插到底”。目前，直达机制运转有力、有序、有效，政策效果正在逐步显现，直达资金已在保居民就业、保基本民生、保市场主体、保基层运转以及重大基础设施建设等方面发挥作用。</t>
  </si>
  <si>
    <t>更大规模减税降费</t>
  </si>
  <si>
    <t>根据中央统一部署，在2018年减税降费基础上，2019年实施了更大规模的减税降费，2020年巩固和拓展减税降费成果，让纳税人、缴费人有更多获得感，减税降费政策主要是：
第一，放宽小型微利企业标准并加大优惠力度，放宽小型微利企业标准就是放宽认定条件，放宽后的条件为：企业资产总额5000万元以下、从业人数300人以下、应纳税所得额300万元以下。按应纳税所得额不同，分别采用所得税优惠税率：应纳税所得额100万元以下，税负是5%，低于标准税率20个百分点；应纳税所得额是100-300万元之间的，税负是10%，低于标准税率15个百分点。
第二，扩展初创科技型企业优惠政策适用范围，对创投企业和天使投资个人投向初创科技型企业可按投资额70%抵扣应纳税所得额的政策，也就是说如果创投企业和天使投资个人向初创科技型企业投资，投资额的70%可以拿来抵免应纳税所得额。把投资的初创科技型企业的范围或者标准进一步扩大，扩展到从业人数不超过300人、资产总额和年销售收入不超过5000万元的初创科技型企业。
第三，提高增值税小规模纳税人起征点，月销售额3万元调整到10万元，即月销售额10万元以下的，不用再交纳增值税。
第四，对小规模纳税人交纳的部分地方税种，可以实行减半征收。即允许各地按程序在50%幅度内减征资源税、城市维护建设税、印花税、城镇土地使用税、耕地占用税等地方税种以及教育费附加和地方教育附加。</t>
  </si>
  <si>
    <t>取数表</t>
  </si>
  <si>
    <t>收入</t>
  </si>
  <si>
    <t>支出</t>
  </si>
  <si>
    <r>
      <rPr>
        <b/>
        <sz val="12"/>
        <rFont val="宋体"/>
        <charset val="134"/>
      </rPr>
      <t>项</t>
    </r>
    <r>
      <rPr>
        <b/>
        <sz val="12"/>
        <rFont val="宋体"/>
        <charset val="134"/>
      </rPr>
      <t>目</t>
    </r>
  </si>
  <si>
    <t>科目编码</t>
  </si>
  <si>
    <t>上年科目编码</t>
  </si>
  <si>
    <t>科目名称</t>
  </si>
  <si>
    <t>资金性质</t>
  </si>
  <si>
    <t>累计完成数</t>
  </si>
  <si>
    <t>备用</t>
  </si>
  <si>
    <t>税收收入</t>
  </si>
  <si>
    <t>1.一般预算</t>
  </si>
  <si>
    <t>一、一般公共服务</t>
  </si>
  <si>
    <t>一般公共服务</t>
  </si>
  <si>
    <t xml:space="preserve">    增值税</t>
  </si>
  <si>
    <t>10101</t>
  </si>
  <si>
    <t>增值税</t>
  </si>
  <si>
    <t xml:space="preserve">    人大事务</t>
  </si>
  <si>
    <t>20101</t>
  </si>
  <si>
    <t>人大事务</t>
  </si>
  <si>
    <t xml:space="preserve">    营业税</t>
  </si>
  <si>
    <t>10103</t>
  </si>
  <si>
    <t>营业税</t>
  </si>
  <si>
    <t xml:space="preserve">      行政运行</t>
  </si>
  <si>
    <t>2010101</t>
  </si>
  <si>
    <t>行政运行</t>
  </si>
  <si>
    <t xml:space="preserve">    企业所得税</t>
  </si>
  <si>
    <t>10104</t>
  </si>
  <si>
    <t>企业所得税</t>
  </si>
  <si>
    <t xml:space="preserve">      一般行政管理事务</t>
  </si>
  <si>
    <t>2010102</t>
  </si>
  <si>
    <t>一般行政管理事务</t>
  </si>
  <si>
    <t xml:space="preserve">    企业所得税退税</t>
  </si>
  <si>
    <t>10105</t>
  </si>
  <si>
    <t>企业所得税退税</t>
  </si>
  <si>
    <t xml:space="preserve">      机关服务</t>
  </si>
  <si>
    <t>2010103</t>
  </si>
  <si>
    <t>机关服务</t>
  </si>
  <si>
    <t xml:space="preserve">    个人所得税</t>
  </si>
  <si>
    <t>10106</t>
  </si>
  <si>
    <t>个人所得税</t>
  </si>
  <si>
    <t xml:space="preserve">      人大会议</t>
  </si>
  <si>
    <t>2010104</t>
  </si>
  <si>
    <t>人大会议</t>
  </si>
  <si>
    <t xml:space="preserve">    资源税</t>
  </si>
  <si>
    <t>10107</t>
  </si>
  <si>
    <t>资源税</t>
  </si>
  <si>
    <t xml:space="preserve">      人大立法</t>
  </si>
  <si>
    <t>2010105</t>
  </si>
  <si>
    <t>人大立法</t>
  </si>
  <si>
    <t xml:space="preserve">    城市维护建设税</t>
  </si>
  <si>
    <t>10109</t>
  </si>
  <si>
    <t>城市维护建设税</t>
  </si>
  <si>
    <t xml:space="preserve">      人大监督</t>
  </si>
  <si>
    <t>2010106</t>
  </si>
  <si>
    <t>人大监督</t>
  </si>
  <si>
    <t xml:space="preserve">    房产税</t>
  </si>
  <si>
    <t>10110</t>
  </si>
  <si>
    <t>房产税</t>
  </si>
  <si>
    <t xml:space="preserve">      人大代表履职能力提升</t>
  </si>
  <si>
    <t>2010107</t>
  </si>
  <si>
    <t>代表培训</t>
  </si>
  <si>
    <t xml:space="preserve">    印花税</t>
  </si>
  <si>
    <t>10111</t>
  </si>
  <si>
    <t>印花税</t>
  </si>
  <si>
    <t xml:space="preserve">      代表工作</t>
  </si>
  <si>
    <t>2010108</t>
  </si>
  <si>
    <t>代表工作</t>
  </si>
  <si>
    <t xml:space="preserve">    城镇土地使用税</t>
  </si>
  <si>
    <t>10112</t>
  </si>
  <si>
    <t>城镇土地使用税</t>
  </si>
  <si>
    <t xml:space="preserve">      人大信访工作</t>
  </si>
  <si>
    <t>2010109</t>
  </si>
  <si>
    <t>人大信访</t>
  </si>
  <si>
    <t xml:space="preserve">    土地增值税</t>
  </si>
  <si>
    <t>10113</t>
  </si>
  <si>
    <t>土地增值税</t>
  </si>
  <si>
    <t xml:space="preserve">      事业运行</t>
  </si>
  <si>
    <t>2010150</t>
  </si>
  <si>
    <t>事业运行</t>
  </si>
  <si>
    <t xml:space="preserve">    车船税</t>
  </si>
  <si>
    <t>10114</t>
  </si>
  <si>
    <t>车船税</t>
  </si>
  <si>
    <t xml:space="preserve">      其他人大事务支出</t>
  </si>
  <si>
    <t>2010199</t>
  </si>
  <si>
    <t>其他人大事务支出</t>
  </si>
  <si>
    <t xml:space="preserve">    耕地占用税</t>
  </si>
  <si>
    <t>10118</t>
  </si>
  <si>
    <t>耕地占用税</t>
  </si>
  <si>
    <t xml:space="preserve">    政协事务</t>
  </si>
  <si>
    <t>20102</t>
  </si>
  <si>
    <t>政协事务</t>
  </si>
  <si>
    <t xml:space="preserve">    契税</t>
  </si>
  <si>
    <t>10119</t>
  </si>
  <si>
    <t>契税</t>
  </si>
  <si>
    <t>2010201</t>
  </si>
  <si>
    <t xml:space="preserve">    烟叶税</t>
  </si>
  <si>
    <t>10120</t>
  </si>
  <si>
    <t>烟叶税</t>
  </si>
  <si>
    <t>2010202</t>
  </si>
  <si>
    <t xml:space="preserve">    其他税收收入</t>
  </si>
  <si>
    <t>10199</t>
  </si>
  <si>
    <t>其他税收收入</t>
  </si>
  <si>
    <t>2010203</t>
  </si>
  <si>
    <t>1010104</t>
  </si>
  <si>
    <t>改征增值税</t>
  </si>
  <si>
    <t xml:space="preserve">      政协会议</t>
  </si>
  <si>
    <t>2010204</t>
  </si>
  <si>
    <t>政协会议</t>
  </si>
  <si>
    <t>非税收入</t>
  </si>
  <si>
    <t xml:space="preserve">      委员视察</t>
  </si>
  <si>
    <t>2010205</t>
  </si>
  <si>
    <t>委员视察</t>
  </si>
  <si>
    <t xml:space="preserve">    专项收入</t>
  </si>
  <si>
    <t>10302</t>
  </si>
  <si>
    <t>专项收入</t>
  </si>
  <si>
    <t xml:space="preserve">      参政议政</t>
  </si>
  <si>
    <t>2010206</t>
  </si>
  <si>
    <t>参政议政</t>
  </si>
  <si>
    <t xml:space="preserve">    行政事业性收费收入</t>
  </si>
  <si>
    <t>10304</t>
  </si>
  <si>
    <t>行政事业性收费收入</t>
  </si>
  <si>
    <t>2010250</t>
  </si>
  <si>
    <t xml:space="preserve">    罚没收入</t>
  </si>
  <si>
    <t>10305</t>
  </si>
  <si>
    <t>罚没收入</t>
  </si>
  <si>
    <t xml:space="preserve">      其他政协事务支出</t>
  </si>
  <si>
    <t>2010299</t>
  </si>
  <si>
    <t>其他政协事务支出</t>
  </si>
  <si>
    <t xml:space="preserve">    国有资本经营收入</t>
  </si>
  <si>
    <t>10306</t>
  </si>
  <si>
    <t>国有资本经营收入</t>
  </si>
  <si>
    <t xml:space="preserve">    政府办公厅(室)及相关机构事务</t>
  </si>
  <si>
    <t>20103</t>
  </si>
  <si>
    <t>政府办公厅(室)及相关机构事务</t>
  </si>
  <si>
    <t xml:space="preserve">    国有资源（资产）有偿使用收入</t>
  </si>
  <si>
    <t>10307</t>
  </si>
  <si>
    <t>国有资源（资产）有偿使用收入</t>
  </si>
  <si>
    <t>2010301</t>
  </si>
  <si>
    <t xml:space="preserve">    其他收入</t>
  </si>
  <si>
    <t>10399</t>
  </si>
  <si>
    <t>其他收入</t>
  </si>
  <si>
    <t>2010302</t>
  </si>
  <si>
    <t>2010303</t>
  </si>
  <si>
    <t xml:space="preserve">      专项服务</t>
  </si>
  <si>
    <t>2010304</t>
  </si>
  <si>
    <t>专项服务</t>
  </si>
  <si>
    <t xml:space="preserve">      专项业务活动</t>
  </si>
  <si>
    <t>2010305</t>
  </si>
  <si>
    <t>专项业务活动</t>
  </si>
  <si>
    <t xml:space="preserve">  上级补助收入</t>
  </si>
  <si>
    <t>110A</t>
  </si>
  <si>
    <t>上级补助收入</t>
  </si>
  <si>
    <t xml:space="preserve">      政务公开审批</t>
  </si>
  <si>
    <t>2010306</t>
  </si>
  <si>
    <t>政务公开审批</t>
  </si>
  <si>
    <t xml:space="preserve">    返还性收入</t>
  </si>
  <si>
    <t>11001</t>
  </si>
  <si>
    <t>返还性收入</t>
  </si>
  <si>
    <t xml:space="preserve">      法制建设</t>
  </si>
  <si>
    <t>2010307</t>
  </si>
  <si>
    <t>法制建设</t>
  </si>
  <si>
    <t xml:space="preserve">      增值税和消费税税收返还收入 </t>
  </si>
  <si>
    <t>1100101</t>
  </si>
  <si>
    <t>增值税和消费税税收返还收入</t>
  </si>
  <si>
    <t xml:space="preserve">      信访事务</t>
  </si>
  <si>
    <t>2010308</t>
  </si>
  <si>
    <t>信访事务</t>
  </si>
  <si>
    <t xml:space="preserve">      所得税基数返还收入</t>
  </si>
  <si>
    <t>1100102</t>
  </si>
  <si>
    <t>所得税基数返还收入</t>
  </si>
  <si>
    <t xml:space="preserve">      参事事务</t>
  </si>
  <si>
    <t>2010309</t>
  </si>
  <si>
    <t>参事事务</t>
  </si>
  <si>
    <t xml:space="preserve">      成品油价格和税费改革税收返还收入</t>
  </si>
  <si>
    <t>1100103</t>
  </si>
  <si>
    <t>成品油价格和税费改革税收返还收入</t>
  </si>
  <si>
    <t>2010350</t>
  </si>
  <si>
    <t xml:space="preserve">      其他税收返还收入</t>
  </si>
  <si>
    <t>1100199</t>
  </si>
  <si>
    <t>其他税收返还收入</t>
  </si>
  <si>
    <t xml:space="preserve">      其他政府办公厅(室)及相关机构事务支出</t>
  </si>
  <si>
    <t>2010399</t>
  </si>
  <si>
    <t>其他政府办公厅（室）及相关机构事务支出</t>
  </si>
  <si>
    <t xml:space="preserve">    一般性转移支付收入</t>
  </si>
  <si>
    <t>11002</t>
  </si>
  <si>
    <t>一般性转移支付收入</t>
  </si>
  <si>
    <t xml:space="preserve">    发展与改革事务</t>
  </si>
  <si>
    <t>20104</t>
  </si>
  <si>
    <t>发展与改革事务</t>
  </si>
  <si>
    <t xml:space="preserve">      体制补助收入</t>
  </si>
  <si>
    <t>1100201</t>
  </si>
  <si>
    <t>体制补助收入</t>
  </si>
  <si>
    <t>2010401</t>
  </si>
  <si>
    <t xml:space="preserve">      均衡性转移支付收入</t>
  </si>
  <si>
    <t>1100202</t>
  </si>
  <si>
    <t>均衡性转移支付补助收入</t>
  </si>
  <si>
    <t>2010402</t>
  </si>
  <si>
    <t xml:space="preserve">      革命老区及民族和边境地区转移支付收入</t>
  </si>
  <si>
    <t>1100203</t>
  </si>
  <si>
    <t>民族地区转移支付补助收入</t>
  </si>
  <si>
    <t>2010403</t>
  </si>
  <si>
    <t xml:space="preserve">      调整工资转移支付补助收入</t>
  </si>
  <si>
    <t>1100204</t>
  </si>
  <si>
    <t>调整工资转移支付补助收入</t>
  </si>
  <si>
    <t xml:space="preserve">      战略规划与实施</t>
  </si>
  <si>
    <t>2010404</t>
  </si>
  <si>
    <t>战略规划与实施</t>
  </si>
  <si>
    <t xml:space="preserve">      农村税费改革补助收入</t>
  </si>
  <si>
    <t>1100206</t>
  </si>
  <si>
    <t>农村税费改革补助收入</t>
  </si>
  <si>
    <t xml:space="preserve">      日常经济运行调节</t>
  </si>
  <si>
    <t>2010405</t>
  </si>
  <si>
    <t>日常经济运行调节</t>
  </si>
  <si>
    <t xml:space="preserve">      县级基本财力保障机制奖补资金收入</t>
  </si>
  <si>
    <t>1100207</t>
  </si>
  <si>
    <t>县级基本财力保障机制奖补资金收入</t>
  </si>
  <si>
    <t xml:space="preserve">      社会事业发展规划</t>
  </si>
  <si>
    <t>2010406</t>
  </si>
  <si>
    <t>社会事业发展规划</t>
  </si>
  <si>
    <t xml:space="preserve">      结算补助收入</t>
  </si>
  <si>
    <t>1100208</t>
  </si>
  <si>
    <t>结算补助收入</t>
  </si>
  <si>
    <t xml:space="preserve">      经济体制改革研究</t>
  </si>
  <si>
    <t>2010407</t>
  </si>
  <si>
    <t>经济体制改革研究</t>
  </si>
  <si>
    <t xml:space="preserve">      化解债务补助收入</t>
  </si>
  <si>
    <t>1100211</t>
  </si>
  <si>
    <t>化解债务补助收入</t>
  </si>
  <si>
    <t xml:space="preserve">      物价管理</t>
  </si>
  <si>
    <t>2010408</t>
  </si>
  <si>
    <t>物价管理</t>
  </si>
  <si>
    <t xml:space="preserve">      资源枯竭型城市转移支付补助收入</t>
  </si>
  <si>
    <t>1100212</t>
  </si>
  <si>
    <t>资源枯竭型城市转移支付补助收入</t>
  </si>
  <si>
    <t xml:space="preserve">      应对气象变化管理事务</t>
  </si>
  <si>
    <t>2010409</t>
  </si>
  <si>
    <t>应对气象变化管理事务</t>
  </si>
  <si>
    <t xml:space="preserve">      企业事业单位划转补助收入</t>
  </si>
  <si>
    <t>1100214</t>
  </si>
  <si>
    <t>企事业单位划转补助收入</t>
  </si>
  <si>
    <t>2010450</t>
  </si>
  <si>
    <t xml:space="preserve">      成品油价格和税费改革转移支付补助收入</t>
  </si>
  <si>
    <t>1100215</t>
  </si>
  <si>
    <t>成品油价格和税费改革转移支付补助收入</t>
  </si>
  <si>
    <t xml:space="preserve">      其他发展与改革事务支出</t>
  </si>
  <si>
    <t>2010499</t>
  </si>
  <si>
    <t>其他发展与改革事务支出</t>
  </si>
  <si>
    <t xml:space="preserve">      工商部门停征两费转移支付收入</t>
  </si>
  <si>
    <t>1100218</t>
  </si>
  <si>
    <t>工商部门停征两费转移支付收入</t>
  </si>
  <si>
    <t xml:space="preserve">    统计信息事务</t>
  </si>
  <si>
    <t>20105</t>
  </si>
  <si>
    <t>统计信息事务</t>
  </si>
  <si>
    <t xml:space="preserve">      基层公检法司转移支付收入</t>
  </si>
  <si>
    <t>1100220</t>
  </si>
  <si>
    <t>公共安全转移支付收入</t>
  </si>
  <si>
    <t>2010501</t>
  </si>
  <si>
    <t xml:space="preserve">      义务教育等转移支付收入</t>
  </si>
  <si>
    <t>1100221</t>
  </si>
  <si>
    <t>教育转移支付收入</t>
  </si>
  <si>
    <t>2010502</t>
  </si>
  <si>
    <t xml:space="preserve">      基本养老保险和低保等转移支付收入</t>
  </si>
  <si>
    <t>1100222</t>
  </si>
  <si>
    <t>社会保障和就业转移支付收入</t>
  </si>
  <si>
    <t>2010503</t>
  </si>
  <si>
    <t xml:space="preserve">      新型农村合作医疗等转移支付收入</t>
  </si>
  <si>
    <t>1100223</t>
  </si>
  <si>
    <t>医疗卫生转移支付收入</t>
  </si>
  <si>
    <t xml:space="preserve">      信息事务</t>
  </si>
  <si>
    <t>2010504</t>
  </si>
  <si>
    <t>信息事务</t>
  </si>
  <si>
    <t xml:space="preserve">      农村综合改革转移支付收入</t>
  </si>
  <si>
    <t>1100224</t>
  </si>
  <si>
    <t>村级公益事业“一事一议”奖补资金收入</t>
  </si>
  <si>
    <t xml:space="preserve">      专项统计业务</t>
  </si>
  <si>
    <t>2010505</t>
  </si>
  <si>
    <t>专项统计业务</t>
  </si>
  <si>
    <t xml:space="preserve">      产粮（油）大县奖励资金收入</t>
  </si>
  <si>
    <t>1100225</t>
  </si>
  <si>
    <t>产粮(油)大县奖励资金收入</t>
  </si>
  <si>
    <t xml:space="preserve">      统计管理</t>
  </si>
  <si>
    <t>2010506</t>
  </si>
  <si>
    <t>统计管理</t>
  </si>
  <si>
    <t xml:space="preserve">      重点生态功能区转移支付收入</t>
  </si>
  <si>
    <t>1100226</t>
  </si>
  <si>
    <t>重点生态功能区转移支付收入</t>
  </si>
  <si>
    <t xml:space="preserve">      专项普查活动</t>
  </si>
  <si>
    <t>2010507</t>
  </si>
  <si>
    <t>专项普查活动</t>
  </si>
  <si>
    <t xml:space="preserve">      固定数额补助收入</t>
  </si>
  <si>
    <r>
      <rPr>
        <sz val="11"/>
        <rFont val="宋体"/>
        <charset val="134"/>
      </rPr>
      <t>110022</t>
    </r>
    <r>
      <rPr>
        <sz val="11"/>
        <rFont val="宋体"/>
        <charset val="134"/>
      </rPr>
      <t>7</t>
    </r>
  </si>
  <si>
    <t>1100227</t>
  </si>
  <si>
    <t>固定数额补助收入</t>
  </si>
  <si>
    <t xml:space="preserve">      统计抽样调查</t>
  </si>
  <si>
    <t>2010508</t>
  </si>
  <si>
    <t>统计抽样调查</t>
  </si>
  <si>
    <t xml:space="preserve">      其他一般性转移支付收入</t>
  </si>
  <si>
    <t>1100299</t>
  </si>
  <si>
    <t>其他一般性转移支付收入</t>
  </si>
  <si>
    <t>2010550</t>
  </si>
  <si>
    <t xml:space="preserve">    专项转移支付收入</t>
  </si>
  <si>
    <t>11003</t>
  </si>
  <si>
    <t>专项转移支付收入</t>
  </si>
  <si>
    <t xml:space="preserve">      其他统计信息事务支出</t>
  </si>
  <si>
    <t>2010599</t>
  </si>
  <si>
    <t>其他统计信息事务支出</t>
  </si>
  <si>
    <t xml:space="preserve">      一般公共服务</t>
  </si>
  <si>
    <t>1100301</t>
  </si>
  <si>
    <t xml:space="preserve">    财政事务</t>
  </si>
  <si>
    <t>20106</t>
  </si>
  <si>
    <t>财政事务</t>
  </si>
  <si>
    <t xml:space="preserve">      外交</t>
  </si>
  <si>
    <t>1100302</t>
  </si>
  <si>
    <t>外交</t>
  </si>
  <si>
    <t>2010601</t>
  </si>
  <si>
    <t xml:space="preserve">      国防</t>
  </si>
  <si>
    <t>1100303</t>
  </si>
  <si>
    <t>国防</t>
  </si>
  <si>
    <t>2010602</t>
  </si>
  <si>
    <t xml:space="preserve">      公共安全</t>
  </si>
  <si>
    <t>1100304</t>
  </si>
  <si>
    <t>公共安全</t>
  </si>
  <si>
    <t>2010603</t>
  </si>
  <si>
    <t xml:space="preserve">      教育</t>
  </si>
  <si>
    <t>1100305</t>
  </si>
  <si>
    <t>教育</t>
  </si>
  <si>
    <t xml:space="preserve">      预算改革业务</t>
  </si>
  <si>
    <t>2010604</t>
  </si>
  <si>
    <t>预算编制业务</t>
  </si>
  <si>
    <t xml:space="preserve">      科学技术</t>
  </si>
  <si>
    <t>1100306</t>
  </si>
  <si>
    <t>科学技术</t>
  </si>
  <si>
    <t xml:space="preserve">      财政国库业务</t>
  </si>
  <si>
    <t>2010605</t>
  </si>
  <si>
    <t>财政国库业务</t>
  </si>
  <si>
    <t xml:space="preserve">      文化体育与传媒</t>
  </si>
  <si>
    <t>1100307</t>
  </si>
  <si>
    <t>文化体育与传媒</t>
  </si>
  <si>
    <t xml:space="preserve">      财政监察</t>
  </si>
  <si>
    <t>2010606</t>
  </si>
  <si>
    <t>财政监察</t>
  </si>
  <si>
    <t xml:space="preserve">      社会保障和就业</t>
  </si>
  <si>
    <t>1100308</t>
  </si>
  <si>
    <t>社会保障和就业</t>
  </si>
  <si>
    <t xml:space="preserve">      信息化建设</t>
  </si>
  <si>
    <t>2010607</t>
  </si>
  <si>
    <t>信息化建设</t>
  </si>
  <si>
    <t xml:space="preserve">      医疗卫生</t>
  </si>
  <si>
    <t>1100310</t>
  </si>
  <si>
    <t>医疗卫生</t>
  </si>
  <si>
    <t xml:space="preserve">      财政委托业务支出</t>
  </si>
  <si>
    <t>2010608</t>
  </si>
  <si>
    <t>财政委托业务支出</t>
  </si>
  <si>
    <t xml:space="preserve">      节能环保</t>
  </si>
  <si>
    <t>1100311</t>
  </si>
  <si>
    <t>节能环保</t>
  </si>
  <si>
    <t>2010650</t>
  </si>
  <si>
    <t xml:space="preserve">      城乡社区</t>
  </si>
  <si>
    <t>1100312</t>
  </si>
  <si>
    <t>城乡社区事务</t>
  </si>
  <si>
    <t xml:space="preserve">      其他财政事务支出</t>
  </si>
  <si>
    <t>2010699</t>
  </si>
  <si>
    <t>其他财政事务支出</t>
  </si>
  <si>
    <t xml:space="preserve">      农林水</t>
  </si>
  <si>
    <t>1100313</t>
  </si>
  <si>
    <t>农林水事务</t>
  </si>
  <si>
    <t xml:space="preserve">    税收事务</t>
  </si>
  <si>
    <t>20107</t>
  </si>
  <si>
    <t>税收事务</t>
  </si>
  <si>
    <t xml:space="preserve">      交通运输</t>
  </si>
  <si>
    <t>1100314</t>
  </si>
  <si>
    <t>交通运输</t>
  </si>
  <si>
    <t>2010701</t>
  </si>
  <si>
    <t xml:space="preserve">      资源勘探电力信息等</t>
  </si>
  <si>
    <t>1100315</t>
  </si>
  <si>
    <t>资源勘探电力信息等事务</t>
  </si>
  <si>
    <t>2010702</t>
  </si>
  <si>
    <t xml:space="preserve">      商业服务业等</t>
  </si>
  <si>
    <t>1100316</t>
  </si>
  <si>
    <t>商业服务业等事务</t>
  </si>
  <si>
    <t>2010703</t>
  </si>
  <si>
    <t xml:space="preserve">      金融</t>
  </si>
  <si>
    <t>1100317</t>
  </si>
  <si>
    <t>金融监管等事务</t>
  </si>
  <si>
    <t xml:space="preserve">      税务办案</t>
  </si>
  <si>
    <t>2010704</t>
  </si>
  <si>
    <t>税务办案</t>
  </si>
  <si>
    <t xml:space="preserve">      国土资源气象等</t>
  </si>
  <si>
    <t>1100320</t>
  </si>
  <si>
    <t>国土资源气象等事务</t>
  </si>
  <si>
    <t xml:space="preserve">      税务登记证及发票管理</t>
  </si>
  <si>
    <t>2010705</t>
  </si>
  <si>
    <t>税务登记证及发票管理</t>
  </si>
  <si>
    <t xml:space="preserve">      住房保障</t>
  </si>
  <si>
    <t>1100321</t>
  </si>
  <si>
    <t>住房保障</t>
  </si>
  <si>
    <t xml:space="preserve">      代扣代收代征税款手续费</t>
  </si>
  <si>
    <t>2010706</t>
  </si>
  <si>
    <t>代扣代收代征税款手续费</t>
  </si>
  <si>
    <t xml:space="preserve">      粮油物资储备</t>
  </si>
  <si>
    <t>1100322</t>
  </si>
  <si>
    <t>粮油物资管理事务</t>
  </si>
  <si>
    <t xml:space="preserve">      税务宣传</t>
  </si>
  <si>
    <t>2010707</t>
  </si>
  <si>
    <t>税务宣传</t>
  </si>
  <si>
    <t xml:space="preserve">      其他收入</t>
  </si>
  <si>
    <t>1100399</t>
  </si>
  <si>
    <t xml:space="preserve">      协税护税</t>
  </si>
  <si>
    <t>2010708</t>
  </si>
  <si>
    <t>协税护税</t>
  </si>
  <si>
    <t xml:space="preserve">  地方政府债券收入</t>
  </si>
  <si>
    <r>
      <rPr>
        <sz val="11"/>
        <rFont val="宋体"/>
        <charset val="134"/>
      </rPr>
      <t>1</t>
    </r>
    <r>
      <rPr>
        <sz val="11"/>
        <rFont val="宋体"/>
        <charset val="134"/>
      </rPr>
      <t>050104</t>
    </r>
  </si>
  <si>
    <t>1050104</t>
  </si>
  <si>
    <t>财政部代理发行地方政府债券收入</t>
  </si>
  <si>
    <t>2010709</t>
  </si>
  <si>
    <t xml:space="preserve">  下级上解收入</t>
  </si>
  <si>
    <t>110B</t>
  </si>
  <si>
    <t>下级上解收入</t>
  </si>
  <si>
    <t>2010750</t>
  </si>
  <si>
    <t xml:space="preserve">    体制上解收入</t>
  </si>
  <si>
    <t>1100209</t>
  </si>
  <si>
    <t>体制上解收入</t>
  </si>
  <si>
    <t xml:space="preserve">      其他税收事务支出</t>
  </si>
  <si>
    <t>2010799</t>
  </si>
  <si>
    <t>其他税收事务支出</t>
  </si>
  <si>
    <t xml:space="preserve">    出口退税专项上解收入</t>
  </si>
  <si>
    <t>1100210</t>
  </si>
  <si>
    <t>出口退税专项上解收入</t>
  </si>
  <si>
    <t xml:space="preserve">    审计事务</t>
  </si>
  <si>
    <t>20108</t>
  </si>
  <si>
    <t>审计事务</t>
  </si>
  <si>
    <t xml:space="preserve">    成品油价格和税费改革专项上解收入</t>
  </si>
  <si>
    <t>1100216</t>
  </si>
  <si>
    <t>成品油价格和税费改革专项上解收入</t>
  </si>
  <si>
    <t>2010801</t>
  </si>
  <si>
    <t xml:space="preserve">    专项上解收入</t>
  </si>
  <si>
    <t>1100351</t>
  </si>
  <si>
    <t>专项上解收入</t>
  </si>
  <si>
    <t>2010802</t>
  </si>
  <si>
    <t xml:space="preserve">  上年结余收入</t>
  </si>
  <si>
    <t>1100801</t>
  </si>
  <si>
    <t>2010803</t>
  </si>
  <si>
    <t xml:space="preserve">    上年结转</t>
  </si>
  <si>
    <t>1100801A</t>
  </si>
  <si>
    <t>结转</t>
  </si>
  <si>
    <t xml:space="preserve">      审计业务</t>
  </si>
  <si>
    <t>2010804</t>
  </si>
  <si>
    <t>审计业务</t>
  </si>
  <si>
    <t xml:space="preserve">    净结余</t>
  </si>
  <si>
    <t>1100801B</t>
  </si>
  <si>
    <t>净结余</t>
  </si>
  <si>
    <t xml:space="preserve">      审计管理</t>
  </si>
  <si>
    <t>2010805</t>
  </si>
  <si>
    <t>审计管理</t>
  </si>
  <si>
    <t xml:space="preserve">  调入资金</t>
  </si>
  <si>
    <t>1100901</t>
  </si>
  <si>
    <t>2010806</t>
  </si>
  <si>
    <t xml:space="preserve">  转贷地方政府债券收入</t>
  </si>
  <si>
    <t>1101101</t>
  </si>
  <si>
    <t>转贷财政部代理发行地方政府债券收入</t>
  </si>
  <si>
    <t>2010850</t>
  </si>
  <si>
    <t xml:space="preserve">  接受其他地区援助收入</t>
  </si>
  <si>
    <r>
      <rPr>
        <sz val="11"/>
        <rFont val="宋体"/>
        <charset val="134"/>
      </rPr>
      <t>11013</t>
    </r>
  </si>
  <si>
    <t>11013</t>
  </si>
  <si>
    <t>接受其他地区援助收入</t>
  </si>
  <si>
    <t xml:space="preserve">      其他审计事务支出</t>
  </si>
  <si>
    <t>2010899</t>
  </si>
  <si>
    <t>其他审计事务支出</t>
  </si>
  <si>
    <t xml:space="preserve">  调入预算稳定调节基金</t>
  </si>
  <si>
    <t>11006</t>
  </si>
  <si>
    <t>调入预算稳定调节基金</t>
  </si>
  <si>
    <t xml:space="preserve">    海关事务</t>
  </si>
  <si>
    <t>20109</t>
  </si>
  <si>
    <t>海关事务</t>
  </si>
  <si>
    <t>1030102</t>
  </si>
  <si>
    <t>农网还贷资金收入</t>
  </si>
  <si>
    <t>2.基金预算</t>
  </si>
  <si>
    <t>2010901</t>
  </si>
  <si>
    <t>一、农网还贷资金收入</t>
  </si>
  <si>
    <t>1030103</t>
  </si>
  <si>
    <t>山西省煤炭可持续发展基金收入</t>
  </si>
  <si>
    <t>2010902</t>
  </si>
  <si>
    <t>1030199</t>
  </si>
  <si>
    <t>1030112</t>
  </si>
  <si>
    <t>海南省高等级公路车辆通行附加费收入</t>
  </si>
  <si>
    <t>2010903</t>
  </si>
  <si>
    <t>二、海南省高等级公路车辆通行附加费收入</t>
  </si>
  <si>
    <t>1030114</t>
  </si>
  <si>
    <t>转让政府还贷道路收费权收入</t>
  </si>
  <si>
    <t xml:space="preserve">      收费业务</t>
  </si>
  <si>
    <t>2010904</t>
  </si>
  <si>
    <t>收费业务</t>
  </si>
  <si>
    <t>103011401</t>
  </si>
  <si>
    <t>转让政府还贷公路收费权收入</t>
  </si>
  <si>
    <t xml:space="preserve">      缉私办案</t>
  </si>
  <si>
    <t>2010905</t>
  </si>
  <si>
    <t>缉私办案</t>
  </si>
  <si>
    <t>103011402</t>
  </si>
  <si>
    <t>转让政府还贷城市道路收费权收入</t>
  </si>
  <si>
    <t xml:space="preserve">      口岸电子执法系统建设与维护</t>
  </si>
  <si>
    <t>2010906</t>
  </si>
  <si>
    <t>口岸电子执法系统建设与维护</t>
  </si>
  <si>
    <t>1030115</t>
  </si>
  <si>
    <t>港口建设费收入</t>
  </si>
  <si>
    <t>2010907</t>
  </si>
  <si>
    <t>三、港口建设费收入</t>
  </si>
  <si>
    <t>1030118</t>
  </si>
  <si>
    <t>散装水泥专项资金收入</t>
  </si>
  <si>
    <t>2010950</t>
  </si>
  <si>
    <t>四、散装水泥专项资金收入</t>
  </si>
  <si>
    <t>1030119</t>
  </si>
  <si>
    <t>新型墙体材料专项基金收入</t>
  </si>
  <si>
    <t xml:space="preserve">      其他海关事务支出</t>
  </si>
  <si>
    <t>2010999</t>
  </si>
  <si>
    <t>其他海关事务支出</t>
  </si>
  <si>
    <t>五、新型墙体材料专项基金收入</t>
  </si>
  <si>
    <t>1030121</t>
  </si>
  <si>
    <t>旅游发展基金收入</t>
  </si>
  <si>
    <t xml:space="preserve">    人力资源事务</t>
  </si>
  <si>
    <t>20110</t>
  </si>
  <si>
    <t>人力资源事务</t>
  </si>
  <si>
    <t>六、旅游发展基金收入</t>
  </si>
  <si>
    <t>1030126</t>
  </si>
  <si>
    <t>文化事业建设费收入</t>
  </si>
  <si>
    <t>2011001</t>
  </si>
  <si>
    <t>1030127</t>
  </si>
  <si>
    <t>地方教育附加收入</t>
  </si>
  <si>
    <t>2011002</t>
  </si>
  <si>
    <t>1030131</t>
  </si>
  <si>
    <t>新菜地开发建设基金收入</t>
  </si>
  <si>
    <t>2011003</t>
  </si>
  <si>
    <t>七、新菜地开发建设基金收入</t>
  </si>
  <si>
    <t>1030133</t>
  </si>
  <si>
    <t>新增建设用地土地有偿使用费收入</t>
  </si>
  <si>
    <t xml:space="preserve">      政府特殊津贴</t>
  </si>
  <si>
    <t>2011004</t>
  </si>
  <si>
    <t>政府特殊津贴</t>
  </si>
  <si>
    <t>八、新增建设用地土地有偿使用费收入</t>
  </si>
  <si>
    <t>1030135</t>
  </si>
  <si>
    <t>育林基金收入</t>
  </si>
  <si>
    <t xml:space="preserve">      资助留学回国人员</t>
  </si>
  <si>
    <t>2011005</t>
  </si>
  <si>
    <t>资助留学回国人员</t>
  </si>
  <si>
    <t>1030136</t>
  </si>
  <si>
    <t>森林植被恢复费</t>
  </si>
  <si>
    <t xml:space="preserve">      军队转业干部安置</t>
  </si>
  <si>
    <t>2011006</t>
  </si>
  <si>
    <t>军队转业干部安置</t>
  </si>
  <si>
    <t>1030138</t>
  </si>
  <si>
    <t>地方水利建设基金收入</t>
  </si>
  <si>
    <t xml:space="preserve">      博士后日常经费</t>
  </si>
  <si>
    <t>2011007</t>
  </si>
  <si>
    <t>博士后日常经费</t>
  </si>
  <si>
    <t>103013801</t>
  </si>
  <si>
    <t>地方水利建设基金划转收入</t>
  </si>
  <si>
    <t xml:space="preserve">      引进人才费用</t>
  </si>
  <si>
    <t>2011008</t>
  </si>
  <si>
    <t>引进人才费用</t>
  </si>
  <si>
    <t>103013802</t>
  </si>
  <si>
    <t>地方其他水利建设基金收入</t>
  </si>
  <si>
    <t xml:space="preserve">      公务员考核</t>
  </si>
  <si>
    <t>2011009</t>
  </si>
  <si>
    <t>公务员考核</t>
  </si>
  <si>
    <t>1030139</t>
  </si>
  <si>
    <t>南水北调工程基金收入</t>
  </si>
  <si>
    <t xml:space="preserve">      公务员履职能力提升</t>
  </si>
  <si>
    <t>2011010</t>
  </si>
  <si>
    <t>公务员培训</t>
  </si>
  <si>
    <t>九、南水北调工程建设基金收入</t>
  </si>
  <si>
    <t>1030142</t>
  </si>
  <si>
    <t>残疾人就业保障金收入</t>
  </si>
  <si>
    <t xml:space="preserve">      公务员招考</t>
  </si>
  <si>
    <t>2011011</t>
  </si>
  <si>
    <t>公务员招考</t>
  </si>
  <si>
    <t>1030143</t>
  </si>
  <si>
    <t>政府住房基金收入</t>
  </si>
  <si>
    <t xml:space="preserve">      公务员综合管理</t>
  </si>
  <si>
    <t>2011012</t>
  </si>
  <si>
    <t>公务员综合管理</t>
  </si>
  <si>
    <t>十、政府住房基金收入</t>
  </si>
  <si>
    <t>103014301</t>
  </si>
  <si>
    <t>上缴管理费用</t>
  </si>
  <si>
    <t>2011050</t>
  </si>
  <si>
    <t xml:space="preserve">     上缴管理费用</t>
  </si>
  <si>
    <t>103014302</t>
  </si>
  <si>
    <t>计提廉租住房资金</t>
  </si>
  <si>
    <t xml:space="preserve">      其他人事事务支出</t>
  </si>
  <si>
    <t>2011099</t>
  </si>
  <si>
    <t>其他人事事务支出</t>
  </si>
  <si>
    <t xml:space="preserve">     计提公共租赁住房资金</t>
  </si>
  <si>
    <t>103014303</t>
  </si>
  <si>
    <t>廉租住房租金收入</t>
  </si>
  <si>
    <t xml:space="preserve">    纪检监察事务</t>
  </si>
  <si>
    <t>20111</t>
  </si>
  <si>
    <t>纪检监察事务</t>
  </si>
  <si>
    <t xml:space="preserve">     廉租住房租金收入</t>
  </si>
  <si>
    <t>103014304</t>
  </si>
  <si>
    <t>公共租赁住房租金收入</t>
  </si>
  <si>
    <t>2011101</t>
  </si>
  <si>
    <t xml:space="preserve">     公共租赁住房租金收入</t>
  </si>
  <si>
    <t>103014305</t>
  </si>
  <si>
    <t>配建商业设施租售收入</t>
  </si>
  <si>
    <t>2011102</t>
  </si>
  <si>
    <t xml:space="preserve">     配建商业设施租售收入</t>
  </si>
  <si>
    <t>103014399</t>
  </si>
  <si>
    <t>其他政府住房基金收入</t>
  </si>
  <si>
    <t>2011103</t>
  </si>
  <si>
    <t xml:space="preserve">     其他政府住房基金收入</t>
  </si>
  <si>
    <t>1030144</t>
  </si>
  <si>
    <t>城市公用事业附加收入</t>
  </si>
  <si>
    <t xml:space="preserve">      大案要案查处</t>
  </si>
  <si>
    <t>2011104</t>
  </si>
  <si>
    <t>大案要案查处</t>
  </si>
  <si>
    <t>十一、城市公用事业附加收入</t>
  </si>
  <si>
    <t>1030146</t>
  </si>
  <si>
    <t>国有土地收益基金收入</t>
  </si>
  <si>
    <t xml:space="preserve">      派驻派出机构</t>
  </si>
  <si>
    <t>2011105</t>
  </si>
  <si>
    <t>派驻派出机构</t>
  </si>
  <si>
    <t>十二、国有土地收益基金收入</t>
  </si>
  <si>
    <t>1030147</t>
  </si>
  <si>
    <t>农业土地开发资金收入</t>
  </si>
  <si>
    <t xml:space="preserve">      中央巡视</t>
  </si>
  <si>
    <t>2011106</t>
  </si>
  <si>
    <t>中央巡视</t>
  </si>
  <si>
    <t>十三、农业土地开发资金收入</t>
  </si>
  <si>
    <t>1030148</t>
  </si>
  <si>
    <t>国有土地使用权出让收入</t>
  </si>
  <si>
    <t>2011150</t>
  </si>
  <si>
    <t>十四、国有土地使用权出让收入</t>
  </si>
  <si>
    <t>103014801</t>
  </si>
  <si>
    <t>土地出让价款收入</t>
  </si>
  <si>
    <t xml:space="preserve">      其他纪检监察事务支出</t>
  </si>
  <si>
    <t>2011199</t>
  </si>
  <si>
    <t>其他纪检监察事务支出</t>
  </si>
  <si>
    <t xml:space="preserve">        土地出让价款收入</t>
  </si>
  <si>
    <t>103014802</t>
  </si>
  <si>
    <t>补缴的土地价款</t>
  </si>
  <si>
    <t>20112</t>
  </si>
  <si>
    <t>人口与计划生育事务</t>
  </si>
  <si>
    <t xml:space="preserve">        补缴的土地价款</t>
  </si>
  <si>
    <t>103014803</t>
  </si>
  <si>
    <t>划拨土地收入</t>
  </si>
  <si>
    <r>
      <rPr>
        <sz val="11"/>
        <rFont val="宋体"/>
        <charset val="134"/>
      </rPr>
      <t>2100799</t>
    </r>
  </si>
  <si>
    <t>2011201</t>
  </si>
  <si>
    <t xml:space="preserve">        划拨土地收入</t>
  </si>
  <si>
    <t>103014804</t>
  </si>
  <si>
    <t>教育资金收入</t>
  </si>
  <si>
    <t>2011202</t>
  </si>
  <si>
    <t>103014805</t>
  </si>
  <si>
    <t>农田水利建设资金收入</t>
  </si>
  <si>
    <t>2011203</t>
  </si>
  <si>
    <t>103014898</t>
  </si>
  <si>
    <t>缴纳新增建设用地有偿使用费</t>
  </si>
  <si>
    <t>2011204</t>
  </si>
  <si>
    <t>人口规划与发展战略研究</t>
  </si>
  <si>
    <t xml:space="preserve">        缴纳新增建设用地土地有偿使用费</t>
  </si>
  <si>
    <t>103014899</t>
  </si>
  <si>
    <t>其他土地出让收入</t>
  </si>
  <si>
    <t>2011205</t>
  </si>
  <si>
    <t>计划生育家庭奖励</t>
  </si>
  <si>
    <t xml:space="preserve">        其他土地出让收入</t>
  </si>
  <si>
    <t>1030149</t>
  </si>
  <si>
    <t>大中型水库移民后期扶持基金收入</t>
  </si>
  <si>
    <t>2011206</t>
  </si>
  <si>
    <t>人口和计划生育统计及抽样调查</t>
  </si>
  <si>
    <t>1030150</t>
  </si>
  <si>
    <t>大中型水库库区基金收入</t>
  </si>
  <si>
    <t>2011207</t>
  </si>
  <si>
    <t>人口和计划生育信息系统建设</t>
  </si>
  <si>
    <t>十五、大中型水库库区基金收入</t>
  </si>
  <si>
    <t>1030155</t>
  </si>
  <si>
    <t>彩票公益金收入</t>
  </si>
  <si>
    <t>2011208</t>
  </si>
  <si>
    <t>计划生育、生殖健康促进工程</t>
  </si>
  <si>
    <t>十六、彩票公益金收入</t>
  </si>
  <si>
    <t>103015501</t>
  </si>
  <si>
    <t>福利彩票公益金收入</t>
  </si>
  <si>
    <t>2011209</t>
  </si>
  <si>
    <t>计划生育免费基本技术服务</t>
  </si>
  <si>
    <t xml:space="preserve">        福利彩票公益金收入</t>
  </si>
  <si>
    <t>103015502</t>
  </si>
  <si>
    <t>体育彩票公益金收入</t>
  </si>
  <si>
    <t>2011210</t>
  </si>
  <si>
    <t>人口出生性别比综合治理</t>
  </si>
  <si>
    <t>　　    体育彩票公益金收入</t>
  </si>
  <si>
    <t>1030156</t>
  </si>
  <si>
    <t>城市基础设施配套费收入</t>
  </si>
  <si>
    <t>2011211</t>
  </si>
  <si>
    <t>人口和计划生育服务网络建设</t>
  </si>
  <si>
    <t>十七、城市基础设施配套费收入</t>
  </si>
  <si>
    <t>1030157</t>
  </si>
  <si>
    <t>小型水库移民扶助基金收入</t>
  </si>
  <si>
    <t>2011212</t>
  </si>
  <si>
    <t>计划生育避孕药具经费</t>
  </si>
  <si>
    <t>十八、小型水库移民扶助基金收入</t>
  </si>
  <si>
    <t>1030158</t>
  </si>
  <si>
    <t>国有重大水利工程建设基金收入</t>
  </si>
  <si>
    <t>2011213</t>
  </si>
  <si>
    <t>人口和计划生育宣传教育经费</t>
  </si>
  <si>
    <t>十九、国家重大水利工程建设基金收入</t>
  </si>
  <si>
    <t>103015801</t>
  </si>
  <si>
    <t>南水北调工程建设资金</t>
  </si>
  <si>
    <t>2011214</t>
  </si>
  <si>
    <t>流动人口计划生育管理和服务</t>
  </si>
  <si>
    <t xml:space="preserve">        南水北调工程建设资金</t>
  </si>
  <si>
    <t>103015802</t>
  </si>
  <si>
    <t>三峡工程后续工作资金</t>
  </si>
  <si>
    <t>2011215</t>
  </si>
  <si>
    <t>人口和计划生育目标责任制考核</t>
  </si>
  <si>
    <t xml:space="preserve">        三峡工程后续工作资金</t>
  </si>
  <si>
    <t>103015803</t>
  </si>
  <si>
    <t>省级重大水利工程建设资金</t>
  </si>
  <si>
    <t>2011299</t>
  </si>
  <si>
    <t>其他人口与计划生育事务支出</t>
  </si>
  <si>
    <t xml:space="preserve">        省级重大水利工程建设资金</t>
  </si>
  <si>
    <t>1030159</t>
  </si>
  <si>
    <t>车辆通行费</t>
  </si>
  <si>
    <t xml:space="preserve">    商贸事务</t>
  </si>
  <si>
    <t>20113</t>
  </si>
  <si>
    <t>商贸事务</t>
  </si>
  <si>
    <t>二十、车辆通行费</t>
  </si>
  <si>
    <t>1030160</t>
  </si>
  <si>
    <t>船舶港务费</t>
  </si>
  <si>
    <t>2011301</t>
  </si>
  <si>
    <t>二十一、无线电频率占用费</t>
  </si>
  <si>
    <t>1030174</t>
  </si>
  <si>
    <t>无线电频率占用费</t>
  </si>
  <si>
    <t>2011302</t>
  </si>
  <si>
    <t>二十二、水土保持补偿费收入</t>
  </si>
  <si>
    <t>其他政府性基金收入</t>
  </si>
  <si>
    <t>2011303</t>
  </si>
  <si>
    <t>二十三、其他政府性基金收入</t>
  </si>
  <si>
    <t xml:space="preserve">      对外贸易管理</t>
  </si>
  <si>
    <t>2011304</t>
  </si>
  <si>
    <t>对外贸易管理</t>
  </si>
  <si>
    <t>11004</t>
  </si>
  <si>
    <t>政府性基金转移收入</t>
  </si>
  <si>
    <t xml:space="preserve">      国际经济合作</t>
  </si>
  <si>
    <t>2011305</t>
  </si>
  <si>
    <t>国际经济合作</t>
  </si>
  <si>
    <t xml:space="preserve">    政府性基金转移收入</t>
  </si>
  <si>
    <t>1100401</t>
  </si>
  <si>
    <t>政府性基金补助收入</t>
  </si>
  <si>
    <t xml:space="preserve">      外资管理</t>
  </si>
  <si>
    <t>2011306</t>
  </si>
  <si>
    <t>外资管理</t>
  </si>
  <si>
    <t xml:space="preserve">    　政府性基金补助收入</t>
  </si>
  <si>
    <t>1100402</t>
  </si>
  <si>
    <t>政府性基金上解收入</t>
  </si>
  <si>
    <t xml:space="preserve">      国内贸易管理</t>
  </si>
  <si>
    <t>2011307</t>
  </si>
  <si>
    <t>国内贸易管理</t>
  </si>
  <si>
    <t xml:space="preserve">    　政府性基金上解收入</t>
  </si>
  <si>
    <t>1100702</t>
  </si>
  <si>
    <t>地震灾后恢复重建补助收入</t>
  </si>
  <si>
    <t xml:space="preserve">      招商引资</t>
  </si>
  <si>
    <t>2011308</t>
  </si>
  <si>
    <t>招商引资</t>
  </si>
  <si>
    <t>1100802</t>
  </si>
  <si>
    <t>2011350</t>
  </si>
  <si>
    <t xml:space="preserve">    上年结余收入</t>
  </si>
  <si>
    <t>1100902</t>
  </si>
  <si>
    <t xml:space="preserve">      其他商贸事务支出</t>
  </si>
  <si>
    <t>2011399</t>
  </si>
  <si>
    <t>其他商贸事务支出</t>
  </si>
  <si>
    <t xml:space="preserve">    调入资金</t>
  </si>
  <si>
    <t xml:space="preserve">    知识产权事务</t>
  </si>
  <si>
    <t>20114</t>
  </si>
  <si>
    <t>知识产权事务</t>
  </si>
  <si>
    <t>2011401</t>
  </si>
  <si>
    <t>2011402</t>
  </si>
  <si>
    <t>2011403</t>
  </si>
  <si>
    <t xml:space="preserve">      专利审批</t>
  </si>
  <si>
    <t>2011404</t>
  </si>
  <si>
    <t>专利审批</t>
  </si>
  <si>
    <t xml:space="preserve">      国家知识产权战略</t>
  </si>
  <si>
    <t>2011405</t>
  </si>
  <si>
    <t>国家知识产权战略</t>
  </si>
  <si>
    <t xml:space="preserve">      专利试点和产业化推进</t>
  </si>
  <si>
    <t>2011406</t>
  </si>
  <si>
    <t>专利试点和产业化推进</t>
  </si>
  <si>
    <t xml:space="preserve">      专利执法</t>
  </si>
  <si>
    <t>2011407</t>
  </si>
  <si>
    <t>专利执法</t>
  </si>
  <si>
    <t xml:space="preserve">      国际组织专项活动</t>
  </si>
  <si>
    <t>2011408</t>
  </si>
  <si>
    <t>国际组织专项活动</t>
  </si>
  <si>
    <t xml:space="preserve">      知识产权宏观管理</t>
  </si>
  <si>
    <t>2011409</t>
  </si>
  <si>
    <t>知识产权宏观管理</t>
  </si>
  <si>
    <t>2011450</t>
  </si>
  <si>
    <t xml:space="preserve">      其他知识产权事务支出</t>
  </si>
  <si>
    <t>2011499</t>
  </si>
  <si>
    <t>其他知识产权事务支出</t>
  </si>
  <si>
    <t xml:space="preserve">    工商行政管理事务</t>
  </si>
  <si>
    <t>20115</t>
  </si>
  <si>
    <t>工商行政管理事务</t>
  </si>
  <si>
    <t>2011501</t>
  </si>
  <si>
    <t>2011502</t>
  </si>
  <si>
    <t>2011503</t>
  </si>
  <si>
    <t xml:space="preserve">      工商行政管理专项</t>
  </si>
  <si>
    <t>2011504</t>
  </si>
  <si>
    <t>工商行政管理专项</t>
  </si>
  <si>
    <t xml:space="preserve">      执法办案专项</t>
  </si>
  <si>
    <t>2011505</t>
  </si>
  <si>
    <t>执法办案专项</t>
  </si>
  <si>
    <t xml:space="preserve">      消费者权益保护</t>
  </si>
  <si>
    <t>2011506</t>
  </si>
  <si>
    <t>消费者权益保护</t>
  </si>
  <si>
    <t>2011507</t>
  </si>
  <si>
    <t>2011550</t>
  </si>
  <si>
    <t xml:space="preserve">      其他工商行政管理事务支出</t>
  </si>
  <si>
    <t>2011599</t>
  </si>
  <si>
    <t>其他工商行政管理事务支出</t>
  </si>
  <si>
    <t xml:space="preserve">    质量技术监督与检验检疫事务</t>
  </si>
  <si>
    <t>20117</t>
  </si>
  <si>
    <t>质量技术监督与检验检疫事务</t>
  </si>
  <si>
    <t>2011701</t>
  </si>
  <si>
    <t>2011702</t>
  </si>
  <si>
    <t>2011703</t>
  </si>
  <si>
    <t xml:space="preserve">      出入境检验检疫行政执法和业务管理</t>
  </si>
  <si>
    <t>2011704</t>
  </si>
  <si>
    <t>出入境检验检疫行政执法和业务管理</t>
  </si>
  <si>
    <t xml:space="preserve">      出入境检验检疫技术支持</t>
  </si>
  <si>
    <t>2011705</t>
  </si>
  <si>
    <t>出入境检验检疫技术支持</t>
  </si>
  <si>
    <t xml:space="preserve">      质量技术监督行政执法及业务管理</t>
  </si>
  <si>
    <t>2011706</t>
  </si>
  <si>
    <t>质量技术监督行政执法及业务管理</t>
  </si>
  <si>
    <t xml:space="preserve">      质量技术监督技术支持</t>
  </si>
  <si>
    <t>2011707</t>
  </si>
  <si>
    <t>质量技术监督技术支持</t>
  </si>
  <si>
    <t xml:space="preserve">      认证认可监督管理</t>
  </si>
  <si>
    <t>2011708</t>
  </si>
  <si>
    <t>认证认可监督管理</t>
  </si>
  <si>
    <t xml:space="preserve">      标准化管理</t>
  </si>
  <si>
    <t>2011709</t>
  </si>
  <si>
    <t>标准化管理</t>
  </si>
  <si>
    <t>2011710</t>
  </si>
  <si>
    <t>2011750</t>
  </si>
  <si>
    <t xml:space="preserve">      其他质量技术监督与检验检疫事务支出</t>
  </si>
  <si>
    <t>2011799</t>
  </si>
  <si>
    <t>其他质量技术监督与检验检疫事务支出</t>
  </si>
  <si>
    <t xml:space="preserve">    民族事务</t>
  </si>
  <si>
    <t>20123</t>
  </si>
  <si>
    <t>民族事务</t>
  </si>
  <si>
    <t>2012301</t>
  </si>
  <si>
    <t>2012302</t>
  </si>
  <si>
    <t>2012303</t>
  </si>
  <si>
    <t xml:space="preserve">      民族工作专项</t>
  </si>
  <si>
    <t>2012304</t>
  </si>
  <si>
    <t>民族工作专项</t>
  </si>
  <si>
    <t>2012350</t>
  </si>
  <si>
    <t xml:space="preserve">      其他民族事务支出</t>
  </si>
  <si>
    <t>2012399</t>
  </si>
  <si>
    <t>其他民族事务支出</t>
  </si>
  <si>
    <t xml:space="preserve">    宗教事务</t>
  </si>
  <si>
    <t>20124</t>
  </si>
  <si>
    <t>宗教事务</t>
  </si>
  <si>
    <t>2012401</t>
  </si>
  <si>
    <t>2012402</t>
  </si>
  <si>
    <t>2012403</t>
  </si>
  <si>
    <t xml:space="preserve">      宗教工作专项</t>
  </si>
  <si>
    <t>2012404</t>
  </si>
  <si>
    <t>宗教工作专项</t>
  </si>
  <si>
    <t>2012450</t>
  </si>
  <si>
    <t xml:space="preserve">      其他宗教事务支出</t>
  </si>
  <si>
    <t>2012499</t>
  </si>
  <si>
    <t>其他宗教事务支出</t>
  </si>
  <si>
    <t xml:space="preserve">    港澳台侨事务</t>
  </si>
  <si>
    <t>20125</t>
  </si>
  <si>
    <t>港澳台侨事务</t>
  </si>
  <si>
    <t>2012501</t>
  </si>
  <si>
    <t>2012502</t>
  </si>
  <si>
    <t>2012503</t>
  </si>
  <si>
    <t xml:space="preserve">      港澳事务</t>
  </si>
  <si>
    <t>2012504</t>
  </si>
  <si>
    <t>港澳事务</t>
  </si>
  <si>
    <t xml:space="preserve">      台湾事务</t>
  </si>
  <si>
    <t>2012505</t>
  </si>
  <si>
    <t>台湾事务</t>
  </si>
  <si>
    <t xml:space="preserve">      华侨事务</t>
  </si>
  <si>
    <t>2012506</t>
  </si>
  <si>
    <t>华侨事务</t>
  </si>
  <si>
    <t>2012550</t>
  </si>
  <si>
    <t xml:space="preserve">      其他港澳台侨事务支出</t>
  </si>
  <si>
    <t>2012599</t>
  </si>
  <si>
    <t>其他港澳台侨事务支出</t>
  </si>
  <si>
    <t xml:space="preserve">    档案事务</t>
  </si>
  <si>
    <t>20126</t>
  </si>
  <si>
    <t>档案事务</t>
  </si>
  <si>
    <t>2012601</t>
  </si>
  <si>
    <t>2012602</t>
  </si>
  <si>
    <t>2012603</t>
  </si>
  <si>
    <t xml:space="preserve">      档案馆</t>
  </si>
  <si>
    <t>2012604</t>
  </si>
  <si>
    <t>档案馆</t>
  </si>
  <si>
    <t xml:space="preserve">      其他档案事务支出</t>
  </si>
  <si>
    <t>2012699</t>
  </si>
  <si>
    <t>其他档案事务支出</t>
  </si>
  <si>
    <t xml:space="preserve">    民主党派及工商联事务</t>
  </si>
  <si>
    <t>20128</t>
  </si>
  <si>
    <t>民主党派及工商联事务</t>
  </si>
  <si>
    <t>2012801</t>
  </si>
  <si>
    <t>2012802</t>
  </si>
  <si>
    <t>2012803</t>
  </si>
  <si>
    <t>2012804</t>
  </si>
  <si>
    <t>2012850</t>
  </si>
  <si>
    <t xml:space="preserve">      其他民主党派及工商联事务支出</t>
  </si>
  <si>
    <t>2012899</t>
  </si>
  <si>
    <t>其他民主党派及工商联事务支出</t>
  </si>
  <si>
    <t xml:space="preserve">    群众团体事务</t>
  </si>
  <si>
    <t>20129</t>
  </si>
  <si>
    <t>群众团体事务</t>
  </si>
  <si>
    <t>2012901</t>
  </si>
  <si>
    <t>2012902</t>
  </si>
  <si>
    <t>2012903</t>
  </si>
  <si>
    <t xml:space="preserve">      厂务公开</t>
  </si>
  <si>
    <t>2012904</t>
  </si>
  <si>
    <t>厂务公开</t>
  </si>
  <si>
    <t xml:space="preserve">      工会疗养休养</t>
  </si>
  <si>
    <t>2012905</t>
  </si>
  <si>
    <t>工会疗养休养</t>
  </si>
  <si>
    <t>2012950</t>
  </si>
  <si>
    <t xml:space="preserve">      其他群众团体事务支出</t>
  </si>
  <si>
    <t>2012999</t>
  </si>
  <si>
    <t>其他群众团体事务支出</t>
  </si>
  <si>
    <t xml:space="preserve">    党委办公厅（室）及相关机构事务</t>
  </si>
  <si>
    <t>20131</t>
  </si>
  <si>
    <t>党委办公厅（室）及相关机构事务</t>
  </si>
  <si>
    <t>2013101</t>
  </si>
  <si>
    <t>2013102</t>
  </si>
  <si>
    <t>2013103</t>
  </si>
  <si>
    <t xml:space="preserve">      专项业务</t>
  </si>
  <si>
    <t>2013105</t>
  </si>
  <si>
    <t>专项业务</t>
  </si>
  <si>
    <t>2013150</t>
  </si>
  <si>
    <t xml:space="preserve">      其他党委办公厅（室）及相关机构事务支出</t>
  </si>
  <si>
    <t>2013199</t>
  </si>
  <si>
    <t>其他党委办公厅（室）及相关机构事务支出</t>
  </si>
  <si>
    <t xml:space="preserve">    组织事务</t>
  </si>
  <si>
    <t>20132</t>
  </si>
  <si>
    <t>组织事务</t>
  </si>
  <si>
    <t>2013201</t>
  </si>
  <si>
    <t>2013202</t>
  </si>
  <si>
    <t>2013203</t>
  </si>
  <si>
    <t>2013250</t>
  </si>
  <si>
    <t xml:space="preserve">      其他组织事务支出</t>
  </si>
  <si>
    <t>2013299</t>
  </si>
  <si>
    <t>其他组织事务支出</t>
  </si>
  <si>
    <t xml:space="preserve">    宣传事务</t>
  </si>
  <si>
    <t>20133</t>
  </si>
  <si>
    <t>宣传事务</t>
  </si>
  <si>
    <t>2013301</t>
  </si>
  <si>
    <t>2013302</t>
  </si>
  <si>
    <t>2013303</t>
  </si>
  <si>
    <t>2013350</t>
  </si>
  <si>
    <t xml:space="preserve">      其他宣传事务支出</t>
  </si>
  <si>
    <t>2013399</t>
  </si>
  <si>
    <t>其他宣传事务支出</t>
  </si>
  <si>
    <t xml:space="preserve">    统战事务</t>
  </si>
  <si>
    <t>20134</t>
  </si>
  <si>
    <t>统战事务</t>
  </si>
  <si>
    <t>2013401</t>
  </si>
  <si>
    <t>2013402</t>
  </si>
  <si>
    <t>2013403</t>
  </si>
  <si>
    <t>2013450</t>
  </si>
  <si>
    <t xml:space="preserve">      其他统战事务支出</t>
  </si>
  <si>
    <t>2013499</t>
  </si>
  <si>
    <t>其他统战事务支出</t>
  </si>
  <si>
    <t xml:space="preserve">    对外联络事务</t>
  </si>
  <si>
    <t>20135</t>
  </si>
  <si>
    <t>对外联络事务</t>
  </si>
  <si>
    <t>2013501</t>
  </si>
  <si>
    <t>2013502</t>
  </si>
  <si>
    <t>2013503</t>
  </si>
  <si>
    <t>2013550</t>
  </si>
  <si>
    <t xml:space="preserve">      其他对外联络事务支出</t>
  </si>
  <si>
    <t>2013599</t>
  </si>
  <si>
    <t>其他对外联络事务支出</t>
  </si>
  <si>
    <t xml:space="preserve">    其他共产党事务支出</t>
  </si>
  <si>
    <t>20136</t>
  </si>
  <si>
    <t>其他共产党事务支出</t>
  </si>
  <si>
    <t>2013601</t>
  </si>
  <si>
    <t>2013602</t>
  </si>
  <si>
    <t>2013603</t>
  </si>
  <si>
    <t>2013650</t>
  </si>
  <si>
    <t xml:space="preserve">      其他共产党事务支出</t>
  </si>
  <si>
    <t>2013699</t>
  </si>
  <si>
    <t xml:space="preserve">    其他一般公共服务支出</t>
  </si>
  <si>
    <t>20199</t>
  </si>
  <si>
    <t>其他一般公共服务支出</t>
  </si>
  <si>
    <t xml:space="preserve">      国家赔偿费用支出</t>
  </si>
  <si>
    <t>2019901</t>
  </si>
  <si>
    <t>国家赔偿费用支出</t>
  </si>
  <si>
    <t xml:space="preserve">      其他一般公共服务支出</t>
  </si>
  <si>
    <t>2019999</t>
  </si>
  <si>
    <t>二、外交支出</t>
  </si>
  <si>
    <t>20299</t>
  </si>
  <si>
    <t>20201</t>
  </si>
  <si>
    <t>外交管理事务</t>
  </si>
  <si>
    <t>20202</t>
  </si>
  <si>
    <t>驻外机构</t>
  </si>
  <si>
    <t>20203</t>
  </si>
  <si>
    <t>对外援助</t>
  </si>
  <si>
    <t>20204</t>
  </si>
  <si>
    <t>国际组织</t>
  </si>
  <si>
    <t xml:space="preserve">    对外合作与交流</t>
  </si>
  <si>
    <t>20205</t>
  </si>
  <si>
    <t>对外合作与交流</t>
  </si>
  <si>
    <t>20206</t>
  </si>
  <si>
    <t>对外宣传</t>
  </si>
  <si>
    <t>20207</t>
  </si>
  <si>
    <t>边界勘界联检</t>
  </si>
  <si>
    <t xml:space="preserve">    其他外交支出</t>
  </si>
  <si>
    <t>其他外交支出</t>
  </si>
  <si>
    <t>三、国防支出</t>
  </si>
  <si>
    <t>20399</t>
  </si>
  <si>
    <t>20301</t>
  </si>
  <si>
    <t>现役部队</t>
  </si>
  <si>
    <t xml:space="preserve">    国防动员</t>
  </si>
  <si>
    <t>20306</t>
  </si>
  <si>
    <t>国防动员</t>
  </si>
  <si>
    <t xml:space="preserve">      兵役征集</t>
  </si>
  <si>
    <t>2030601</t>
  </si>
  <si>
    <t>兵役征集</t>
  </si>
  <si>
    <t xml:space="preserve">      经济动员</t>
  </si>
  <si>
    <t>2030602</t>
  </si>
  <si>
    <t>经济动员</t>
  </si>
  <si>
    <t xml:space="preserve">      人民防空</t>
  </si>
  <si>
    <t>2030603</t>
  </si>
  <si>
    <t>人民防空</t>
  </si>
  <si>
    <t xml:space="preserve">      交通战备</t>
  </si>
  <si>
    <t>2030604</t>
  </si>
  <si>
    <t>交通战备</t>
  </si>
  <si>
    <t xml:space="preserve">      国防教育</t>
  </si>
  <si>
    <t>2030605</t>
  </si>
  <si>
    <t>国防教育</t>
  </si>
  <si>
    <t xml:space="preserve">      预备役部队</t>
  </si>
  <si>
    <t>2030606</t>
  </si>
  <si>
    <t>20302</t>
  </si>
  <si>
    <t>预备役部队</t>
  </si>
  <si>
    <t xml:space="preserve">      民兵</t>
  </si>
  <si>
    <t>2030607</t>
  </si>
  <si>
    <t>20303</t>
  </si>
  <si>
    <t>民兵</t>
  </si>
  <si>
    <t xml:space="preserve">      其他国防动员支出</t>
  </si>
  <si>
    <t>2030699</t>
  </si>
  <si>
    <t>其他国防动员支出</t>
  </si>
  <si>
    <t>20304</t>
  </si>
  <si>
    <t>国防科研事业</t>
  </si>
  <si>
    <t>20305</t>
  </si>
  <si>
    <t>专项工程</t>
  </si>
  <si>
    <t xml:space="preserve">    其他国防支出</t>
  </si>
  <si>
    <t>其他国防支出</t>
  </si>
  <si>
    <t>四、公共安全支出</t>
  </si>
  <si>
    <t xml:space="preserve">    武装警察</t>
  </si>
  <si>
    <t>20401</t>
  </si>
  <si>
    <t>武装警察</t>
  </si>
  <si>
    <t xml:space="preserve">      内卫</t>
  </si>
  <si>
    <t>2040101</t>
  </si>
  <si>
    <t>内卫</t>
  </si>
  <si>
    <t xml:space="preserve">      边防</t>
  </si>
  <si>
    <t>2040102</t>
  </si>
  <si>
    <t>边防</t>
  </si>
  <si>
    <t xml:space="preserve">      消防</t>
  </si>
  <si>
    <t>2040103</t>
  </si>
  <si>
    <t>消防</t>
  </si>
  <si>
    <t xml:space="preserve">      警卫</t>
  </si>
  <si>
    <t>2040104</t>
  </si>
  <si>
    <t>警卫</t>
  </si>
  <si>
    <t xml:space="preserve">      黄金</t>
  </si>
  <si>
    <t>2040105</t>
  </si>
  <si>
    <t>黄金</t>
  </si>
  <si>
    <t xml:space="preserve">      森林</t>
  </si>
  <si>
    <t>2040106</t>
  </si>
  <si>
    <t>森林</t>
  </si>
  <si>
    <t xml:space="preserve">      水电</t>
  </si>
  <si>
    <t>2040107</t>
  </si>
  <si>
    <t>水电</t>
  </si>
  <si>
    <t xml:space="preserve">      交通</t>
  </si>
  <si>
    <t>2040108</t>
  </si>
  <si>
    <t>交通</t>
  </si>
  <si>
    <t xml:space="preserve">      海警</t>
  </si>
  <si>
    <t>2040109</t>
  </si>
  <si>
    <t>海警</t>
  </si>
  <si>
    <t xml:space="preserve">      其他武装警察支出</t>
  </si>
  <si>
    <t>2040199</t>
  </si>
  <si>
    <t>其他武装警察支出</t>
  </si>
  <si>
    <t xml:space="preserve">    公安</t>
  </si>
  <si>
    <t>20402</t>
  </si>
  <si>
    <t>公安</t>
  </si>
  <si>
    <t>2040201</t>
  </si>
  <si>
    <t>2040202</t>
  </si>
  <si>
    <t>2040203</t>
  </si>
  <si>
    <t xml:space="preserve">      治安管理</t>
  </si>
  <si>
    <t>2040204</t>
  </si>
  <si>
    <t>治安管理</t>
  </si>
  <si>
    <t xml:space="preserve">      国内安全保卫</t>
  </si>
  <si>
    <t>2040205</t>
  </si>
  <si>
    <t>国内安全保卫</t>
  </si>
  <si>
    <t xml:space="preserve">      刑事侦查</t>
  </si>
  <si>
    <t>2040206</t>
  </si>
  <si>
    <t>刑事侦查</t>
  </si>
  <si>
    <t xml:space="preserve">      经济犯罪侦查</t>
  </si>
  <si>
    <t>2040207</t>
  </si>
  <si>
    <t>经济犯罪侦查</t>
  </si>
  <si>
    <t xml:space="preserve">      出入境管理</t>
  </si>
  <si>
    <t>2040208</t>
  </si>
  <si>
    <t>出入境管理</t>
  </si>
  <si>
    <t xml:space="preserve">      行动技术管理</t>
  </si>
  <si>
    <t>2040209</t>
  </si>
  <si>
    <t>行动技术管理</t>
  </si>
  <si>
    <t xml:space="preserve">      防范和处理邪教犯罪</t>
  </si>
  <si>
    <t>2040210</t>
  </si>
  <si>
    <t>防范和处理邪教犯罪</t>
  </si>
  <si>
    <t xml:space="preserve">      禁毒管理</t>
  </si>
  <si>
    <t>2040211</t>
  </si>
  <si>
    <t>禁毒管理</t>
  </si>
  <si>
    <t xml:space="preserve">      道路交通管理</t>
  </si>
  <si>
    <t>2040212</t>
  </si>
  <si>
    <t>道路交通管理</t>
  </si>
  <si>
    <t xml:space="preserve">      网络侦控管理</t>
  </si>
  <si>
    <t>2040213</t>
  </si>
  <si>
    <t>网络侦控管理</t>
  </si>
  <si>
    <t xml:space="preserve">      反恐怖</t>
  </si>
  <si>
    <t>2040214</t>
  </si>
  <si>
    <t>反恐怖</t>
  </si>
  <si>
    <t xml:space="preserve">      居民身份证管理</t>
  </si>
  <si>
    <t>2040215</t>
  </si>
  <si>
    <t>居民身份证管理</t>
  </si>
  <si>
    <t xml:space="preserve">      网络运行及维护</t>
  </si>
  <si>
    <t>2040216</t>
  </si>
  <si>
    <t>网络运行及维护</t>
  </si>
  <si>
    <t xml:space="preserve">      拘押收教场所管理</t>
  </si>
  <si>
    <t>2040217</t>
  </si>
  <si>
    <t>拘押收教场所管理</t>
  </si>
  <si>
    <t xml:space="preserve">      警犬繁育及训养</t>
  </si>
  <si>
    <t>2040218</t>
  </si>
  <si>
    <t>警犬繁育及训养</t>
  </si>
  <si>
    <t>2040219</t>
  </si>
  <si>
    <t>2040250</t>
  </si>
  <si>
    <t xml:space="preserve">      其他公安支出</t>
  </si>
  <si>
    <t>2040299</t>
  </si>
  <si>
    <t>其他公安支出</t>
  </si>
  <si>
    <t xml:space="preserve">    国家安全</t>
  </si>
  <si>
    <t>20403</t>
  </si>
  <si>
    <t>国家安全</t>
  </si>
  <si>
    <t>2040301</t>
  </si>
  <si>
    <t>2040302</t>
  </si>
  <si>
    <t>2040303</t>
  </si>
  <si>
    <t xml:space="preserve">      安全业务</t>
  </si>
  <si>
    <t>2040304</t>
  </si>
  <si>
    <t>安全业务</t>
  </si>
  <si>
    <t>2040350</t>
  </si>
  <si>
    <t xml:space="preserve">      其他国家安全支出</t>
  </si>
  <si>
    <t>2040399</t>
  </si>
  <si>
    <t>其他国家安全支出</t>
  </si>
  <si>
    <t xml:space="preserve">    检察</t>
  </si>
  <si>
    <t>20404</t>
  </si>
  <si>
    <t>检察</t>
  </si>
  <si>
    <t>2040401</t>
  </si>
  <si>
    <t>2040402</t>
  </si>
  <si>
    <t>2040403</t>
  </si>
  <si>
    <t xml:space="preserve">      查办和预防职务犯罪</t>
  </si>
  <si>
    <t>2040404</t>
  </si>
  <si>
    <t>查办和预防职务犯罪</t>
  </si>
  <si>
    <t xml:space="preserve">      公诉和审判监督</t>
  </si>
  <si>
    <t>2040405</t>
  </si>
  <si>
    <t>公诉和审判监督</t>
  </si>
  <si>
    <t xml:space="preserve">      侦查监督</t>
  </si>
  <si>
    <t>2040406</t>
  </si>
  <si>
    <t>侦查监督</t>
  </si>
  <si>
    <t xml:space="preserve">      执行监督</t>
  </si>
  <si>
    <t>2040407</t>
  </si>
  <si>
    <t>执行监督</t>
  </si>
  <si>
    <t xml:space="preserve">      控告申诉</t>
  </si>
  <si>
    <t>2040408</t>
  </si>
  <si>
    <t>控告申诉</t>
  </si>
  <si>
    <t xml:space="preserve">      “两房”建设</t>
  </si>
  <si>
    <t>2040409</t>
  </si>
  <si>
    <t>“两房”建设</t>
  </si>
  <si>
    <t>2040450</t>
  </si>
  <si>
    <t xml:space="preserve">      其他检察支出</t>
  </si>
  <si>
    <t>2040499</t>
  </si>
  <si>
    <t>其他检察支出</t>
  </si>
  <si>
    <t xml:space="preserve">    法院</t>
  </si>
  <si>
    <t>20405</t>
  </si>
  <si>
    <t>法院</t>
  </si>
  <si>
    <t>2040501</t>
  </si>
  <si>
    <t>2040502</t>
  </si>
  <si>
    <t>2040503</t>
  </si>
  <si>
    <t xml:space="preserve">      案件审判</t>
  </si>
  <si>
    <t>2040504</t>
  </si>
  <si>
    <t>案件审判</t>
  </si>
  <si>
    <t xml:space="preserve">      案件执行</t>
  </si>
  <si>
    <t>2040505</t>
  </si>
  <si>
    <t>案件执行</t>
  </si>
  <si>
    <t xml:space="preserve">      “两庭”建设</t>
  </si>
  <si>
    <t>2040506</t>
  </si>
  <si>
    <t>“两庭”建设</t>
  </si>
  <si>
    <t>2040550</t>
  </si>
  <si>
    <t xml:space="preserve">      其他法院支出</t>
  </si>
  <si>
    <t>2040599</t>
  </si>
  <si>
    <t>其他法院支出</t>
  </si>
  <si>
    <t xml:space="preserve">    司法</t>
  </si>
  <si>
    <t>20406</t>
  </si>
  <si>
    <t>司法</t>
  </si>
  <si>
    <t>2040601</t>
  </si>
  <si>
    <t>2040602</t>
  </si>
  <si>
    <t>2040603</t>
  </si>
  <si>
    <t xml:space="preserve">      基层司法业务</t>
  </si>
  <si>
    <t>2040604</t>
  </si>
  <si>
    <t>基层司法业务</t>
  </si>
  <si>
    <t xml:space="preserve">      普法宣传</t>
  </si>
  <si>
    <t>2040605</t>
  </si>
  <si>
    <t>普法宣传</t>
  </si>
  <si>
    <t xml:space="preserve">      律师公证管理</t>
  </si>
  <si>
    <t>2040606</t>
  </si>
  <si>
    <t>律师公证管理</t>
  </si>
  <si>
    <t xml:space="preserve">      法律援助</t>
  </si>
  <si>
    <t>2040607</t>
  </si>
  <si>
    <t>法律援助</t>
  </si>
  <si>
    <t xml:space="preserve">      司法统一考试</t>
  </si>
  <si>
    <t>2040608</t>
  </si>
  <si>
    <t>司法统一考试</t>
  </si>
  <si>
    <t xml:space="preserve">      仲裁</t>
  </si>
  <si>
    <t>2040609</t>
  </si>
  <si>
    <t>仲裁</t>
  </si>
  <si>
    <t>2040650</t>
  </si>
  <si>
    <t xml:space="preserve">      其他司法支出</t>
  </si>
  <si>
    <t>2040699</t>
  </si>
  <si>
    <t>其他司法支出</t>
  </si>
  <si>
    <t xml:space="preserve">    监狱</t>
  </si>
  <si>
    <t>20407</t>
  </si>
  <si>
    <t>监狱</t>
  </si>
  <si>
    <t>2040701</t>
  </si>
  <si>
    <t>2040702</t>
  </si>
  <si>
    <t>2040703</t>
  </si>
  <si>
    <t xml:space="preserve">      犯人生活</t>
  </si>
  <si>
    <t>2040704</t>
  </si>
  <si>
    <t>犯人生活</t>
  </si>
  <si>
    <t xml:space="preserve">      犯人改造</t>
  </si>
  <si>
    <t>2040705</t>
  </si>
  <si>
    <t>犯人改造</t>
  </si>
  <si>
    <t xml:space="preserve">      狱政设施建设</t>
  </si>
  <si>
    <t>2040706</t>
  </si>
  <si>
    <t>狱政设施建设</t>
  </si>
  <si>
    <t>2040750</t>
  </si>
  <si>
    <t xml:space="preserve">      其他监狱支出</t>
  </si>
  <si>
    <t>2040799</t>
  </si>
  <si>
    <t>其他监狱支出</t>
  </si>
  <si>
    <t xml:space="preserve">    强制隔离戒毒</t>
  </si>
  <si>
    <t>20408</t>
  </si>
  <si>
    <t>劳教</t>
  </si>
  <si>
    <t>2040801</t>
  </si>
  <si>
    <t>2040802</t>
  </si>
  <si>
    <t>2040803</t>
  </si>
  <si>
    <t xml:space="preserve">      强制隔离戒毒人员生活</t>
  </si>
  <si>
    <t>2040804</t>
  </si>
  <si>
    <t>劳教人员生活</t>
  </si>
  <si>
    <t xml:space="preserve">      强制隔离戒毒人员教育</t>
  </si>
  <si>
    <t>2040805</t>
  </si>
  <si>
    <t>劳教人员教育</t>
  </si>
  <si>
    <t xml:space="preserve">      所政设施建设</t>
  </si>
  <si>
    <t>2040806</t>
  </si>
  <si>
    <t>所政设施建设</t>
  </si>
  <si>
    <t>2040850</t>
  </si>
  <si>
    <t xml:space="preserve">      其他强制隔离戒毒支出</t>
  </si>
  <si>
    <t>2040899</t>
  </si>
  <si>
    <t>其他劳教支出</t>
  </si>
  <si>
    <t xml:space="preserve">    国家保密</t>
  </si>
  <si>
    <t>20409</t>
  </si>
  <si>
    <t>国家保密</t>
  </si>
  <si>
    <t>2040901</t>
  </si>
  <si>
    <t>2040902</t>
  </si>
  <si>
    <t>2040903</t>
  </si>
  <si>
    <t xml:space="preserve">      保密技术</t>
  </si>
  <si>
    <t>2040904</t>
  </si>
  <si>
    <t>保密技术</t>
  </si>
  <si>
    <t xml:space="preserve">      保密管理</t>
  </si>
  <si>
    <t>2040905</t>
  </si>
  <si>
    <t>保密管理</t>
  </si>
  <si>
    <t>2040950</t>
  </si>
  <si>
    <t xml:space="preserve">      其他国家保密支出</t>
  </si>
  <si>
    <t>2040999</t>
  </si>
  <si>
    <t>其他国家保密支出</t>
  </si>
  <si>
    <t xml:space="preserve">    缉私警察</t>
  </si>
  <si>
    <t>20410</t>
  </si>
  <si>
    <t>缉私警察</t>
  </si>
  <si>
    <t>2041001</t>
  </si>
  <si>
    <t>2041002</t>
  </si>
  <si>
    <t xml:space="preserve">      专项缉私活动支出</t>
  </si>
  <si>
    <t>2041003</t>
  </si>
  <si>
    <t>专项缉私活动支出</t>
  </si>
  <si>
    <t xml:space="preserve">      缉私情报</t>
  </si>
  <si>
    <t>2041004</t>
  </si>
  <si>
    <t>缉私情报</t>
  </si>
  <si>
    <t xml:space="preserve">      禁毒及缉毒</t>
  </si>
  <si>
    <t>2041005</t>
  </si>
  <si>
    <t>禁毒及缉毒</t>
  </si>
  <si>
    <t>2041006</t>
  </si>
  <si>
    <t xml:space="preserve">      其他缉私警察支出</t>
  </si>
  <si>
    <t>2041099</t>
  </si>
  <si>
    <t>其他缉私警察支出</t>
  </si>
  <si>
    <t xml:space="preserve">    其他公共安全支出</t>
  </si>
  <si>
    <t>20499</t>
  </si>
  <si>
    <t>其他公共安全支出</t>
  </si>
  <si>
    <t>五、教育支出</t>
  </si>
  <si>
    <t xml:space="preserve">    教育管理事务</t>
  </si>
  <si>
    <t>20501</t>
  </si>
  <si>
    <t>教育管理事务</t>
  </si>
  <si>
    <t>2050101</t>
  </si>
  <si>
    <t>2050102</t>
  </si>
  <si>
    <t>2050103</t>
  </si>
  <si>
    <t xml:space="preserve">      其他教育管理事务支出</t>
  </si>
  <si>
    <t>2050199</t>
  </si>
  <si>
    <t>其他教育管理事务支出</t>
  </si>
  <si>
    <t xml:space="preserve">    普通教育</t>
  </si>
  <si>
    <t>20502</t>
  </si>
  <si>
    <t>普通教育</t>
  </si>
  <si>
    <t xml:space="preserve">      学前教育</t>
  </si>
  <si>
    <t>2050201</t>
  </si>
  <si>
    <t>学前教育</t>
  </si>
  <si>
    <t xml:space="preserve">      小学教育</t>
  </si>
  <si>
    <t>2050202</t>
  </si>
  <si>
    <t>小学教育</t>
  </si>
  <si>
    <t xml:space="preserve">      初中教育</t>
  </si>
  <si>
    <t>2050203</t>
  </si>
  <si>
    <t>初中教育</t>
  </si>
  <si>
    <t xml:space="preserve">      高中教育</t>
  </si>
  <si>
    <t>2050204</t>
  </si>
  <si>
    <t>高中教育</t>
  </si>
  <si>
    <t xml:space="preserve">      高等教育</t>
  </si>
  <si>
    <t>2050205</t>
  </si>
  <si>
    <t>高等教育</t>
  </si>
  <si>
    <t xml:space="preserve">      化解农村义务教育债务支出</t>
  </si>
  <si>
    <t>2050206</t>
  </si>
  <si>
    <t>化解农村义务教育债务支出</t>
  </si>
  <si>
    <t xml:space="preserve">      化解普通高中债务支出</t>
  </si>
  <si>
    <t>2050207</t>
  </si>
  <si>
    <t>化解普通高中债务支出</t>
  </si>
  <si>
    <t xml:space="preserve">      其他普通教育支出</t>
  </si>
  <si>
    <t>2050299</t>
  </si>
  <si>
    <t>其他普通教育支出</t>
  </si>
  <si>
    <t xml:space="preserve">    职业教育</t>
  </si>
  <si>
    <t>20503</t>
  </si>
  <si>
    <t>职业教育</t>
  </si>
  <si>
    <t xml:space="preserve">      初等职业教育</t>
  </si>
  <si>
    <t>2050301</t>
  </si>
  <si>
    <t>初等职业教育</t>
  </si>
  <si>
    <t xml:space="preserve">      中专教育</t>
  </si>
  <si>
    <t>2050302</t>
  </si>
  <si>
    <t>中专教育</t>
  </si>
  <si>
    <t xml:space="preserve">      技校教育</t>
  </si>
  <si>
    <t>2050303</t>
  </si>
  <si>
    <t>技校教育</t>
  </si>
  <si>
    <t xml:space="preserve">      职业高中教育</t>
  </si>
  <si>
    <t>2050304</t>
  </si>
  <si>
    <t>职业高中教育</t>
  </si>
  <si>
    <t xml:space="preserve">      高等职业教育</t>
  </si>
  <si>
    <t>2050305</t>
  </si>
  <si>
    <t>高等职业教育</t>
  </si>
  <si>
    <t xml:space="preserve">      其他职业教育支出</t>
  </si>
  <si>
    <t>2050399</t>
  </si>
  <si>
    <t>其他职业教育支出</t>
  </si>
  <si>
    <t xml:space="preserve">    成人教育</t>
  </si>
  <si>
    <t>20504</t>
  </si>
  <si>
    <t>成人教育</t>
  </si>
  <si>
    <t xml:space="preserve">      成人初等教育</t>
  </si>
  <si>
    <t>2050401</t>
  </si>
  <si>
    <t>成人初等教育</t>
  </si>
  <si>
    <t xml:space="preserve">      成人中等教育</t>
  </si>
  <si>
    <t>2050402</t>
  </si>
  <si>
    <t>成人中等教育</t>
  </si>
  <si>
    <t xml:space="preserve">      成人高等教育</t>
  </si>
  <si>
    <t>2050403</t>
  </si>
  <si>
    <t>成人高等教育</t>
  </si>
  <si>
    <t xml:space="preserve">      成人广播电视教育</t>
  </si>
  <si>
    <t>2050404</t>
  </si>
  <si>
    <t>成人广播电视教育</t>
  </si>
  <si>
    <t xml:space="preserve">      其他成人教育支出</t>
  </si>
  <si>
    <t>2050499</t>
  </si>
  <si>
    <t>其他成人教育支出</t>
  </si>
  <si>
    <t xml:space="preserve">    广播电视教育</t>
  </si>
  <si>
    <t>20505</t>
  </si>
  <si>
    <t>广播电视教育</t>
  </si>
  <si>
    <t xml:space="preserve">      广播电视学校</t>
  </si>
  <si>
    <t>2050501</t>
  </si>
  <si>
    <t>广播电视学校</t>
  </si>
  <si>
    <t xml:space="preserve">      教育电视台</t>
  </si>
  <si>
    <t>2050502</t>
  </si>
  <si>
    <t>教育电视台</t>
  </si>
  <si>
    <t xml:space="preserve">      其他广播电视教育支出</t>
  </si>
  <si>
    <t>2050599</t>
  </si>
  <si>
    <t>其他广播电视教育支出</t>
  </si>
  <si>
    <t xml:space="preserve">    留学教育</t>
  </si>
  <si>
    <t>20506</t>
  </si>
  <si>
    <t>留学教育</t>
  </si>
  <si>
    <t xml:space="preserve">      出国留学教育</t>
  </si>
  <si>
    <t>2050601</t>
  </si>
  <si>
    <t>出国留学教育</t>
  </si>
  <si>
    <t xml:space="preserve">      来华留学教育</t>
  </si>
  <si>
    <t>2050602</t>
  </si>
  <si>
    <t>来华留学教育</t>
  </si>
  <si>
    <t xml:space="preserve">      其他留学教育支出</t>
  </si>
  <si>
    <t>2050699</t>
  </si>
  <si>
    <t>其他留学教育支出</t>
  </si>
  <si>
    <t xml:space="preserve">    特殊教育</t>
  </si>
  <si>
    <t>20507</t>
  </si>
  <si>
    <t>特殊教育</t>
  </si>
  <si>
    <t xml:space="preserve">      特殊学校教育</t>
  </si>
  <si>
    <t>2050701</t>
  </si>
  <si>
    <t>特殊学校教育</t>
  </si>
  <si>
    <t xml:space="preserve">      工读学校教育</t>
  </si>
  <si>
    <t>2050702</t>
  </si>
  <si>
    <t>工读学校教育</t>
  </si>
  <si>
    <t xml:space="preserve">      其他特殊教育支出</t>
  </si>
  <si>
    <t>2050799</t>
  </si>
  <si>
    <t>其他特殊教育支出</t>
  </si>
  <si>
    <t xml:space="preserve">    进修及培训</t>
  </si>
  <si>
    <t>20508</t>
  </si>
  <si>
    <t>教师进修及干部继续教育</t>
  </si>
  <si>
    <t xml:space="preserve">      教师进修</t>
  </si>
  <si>
    <t>2050801</t>
  </si>
  <si>
    <t>教师进修</t>
  </si>
  <si>
    <t xml:space="preserve">      干部教育</t>
  </si>
  <si>
    <t>2050802</t>
  </si>
  <si>
    <t>干部教育</t>
  </si>
  <si>
    <t xml:space="preserve">      培训支出</t>
  </si>
  <si>
    <t>2050803</t>
  </si>
  <si>
    <t>培训支出</t>
  </si>
  <si>
    <t xml:space="preserve">      退役士兵能力提升</t>
  </si>
  <si>
    <t>2050804</t>
  </si>
  <si>
    <t>退役士兵能力提升</t>
  </si>
  <si>
    <t xml:space="preserve">      其他进修及培训</t>
  </si>
  <si>
    <t>2050899</t>
  </si>
  <si>
    <t>其他教师进修及干部继续教育支出</t>
  </si>
  <si>
    <t xml:space="preserve">    教育费附加安排的支出</t>
  </si>
  <si>
    <t>20509</t>
  </si>
  <si>
    <t>教育费附加安排的支出</t>
  </si>
  <si>
    <t xml:space="preserve">      农村中小学校舍建设</t>
  </si>
  <si>
    <t>2050901</t>
  </si>
  <si>
    <t>农村中小学校舍建设</t>
  </si>
  <si>
    <t xml:space="preserve">      农村中小学教学设施</t>
  </si>
  <si>
    <t>2050902</t>
  </si>
  <si>
    <t>农村中小学教学设施</t>
  </si>
  <si>
    <t xml:space="preserve">      城市中小学校舍建设</t>
  </si>
  <si>
    <t>2050903</t>
  </si>
  <si>
    <t>城市中小学校舍建设</t>
  </si>
  <si>
    <t xml:space="preserve">      城市中小学教学设施</t>
  </si>
  <si>
    <t>2050904</t>
  </si>
  <si>
    <t>城市中小学教学设施</t>
  </si>
  <si>
    <t xml:space="preserve">      中等职业学校教学设施</t>
  </si>
  <si>
    <t>2050905</t>
  </si>
  <si>
    <t>中等职业学校教学设施</t>
  </si>
  <si>
    <t xml:space="preserve">      其他教育费附加安排的支出</t>
  </si>
  <si>
    <t>2050999</t>
  </si>
  <si>
    <t>其他教育费附加安排的支出</t>
  </si>
  <si>
    <t xml:space="preserve">    其他教育支出</t>
  </si>
  <si>
    <t>20599</t>
  </si>
  <si>
    <t>其他教育支出</t>
  </si>
  <si>
    <t>六、科学技术支出</t>
  </si>
  <si>
    <t xml:space="preserve">    科学技术管理事务</t>
  </si>
  <si>
    <t>20601</t>
  </si>
  <si>
    <t>科学技术管理事务</t>
  </si>
  <si>
    <t>2060101</t>
  </si>
  <si>
    <t>2060102</t>
  </si>
  <si>
    <t>2060103</t>
  </si>
  <si>
    <t xml:space="preserve">      其他科学技术管理事务支出</t>
  </si>
  <si>
    <t>2060199</t>
  </si>
  <si>
    <t>其他科学技术管理事务支出</t>
  </si>
  <si>
    <t xml:space="preserve">    基础研究</t>
  </si>
  <si>
    <t>20602</t>
  </si>
  <si>
    <t>基础研究</t>
  </si>
  <si>
    <t xml:space="preserve">      机构运行</t>
  </si>
  <si>
    <t>2060201</t>
  </si>
  <si>
    <t>机构运行</t>
  </si>
  <si>
    <t xml:space="preserve">      重点基础研究规划</t>
  </si>
  <si>
    <t>2060202</t>
  </si>
  <si>
    <t>重点基础研究规划</t>
  </si>
  <si>
    <t xml:space="preserve">      自然科学基金</t>
  </si>
  <si>
    <t>2060203</t>
  </si>
  <si>
    <t>自然科学基金</t>
  </si>
  <si>
    <t xml:space="preserve">      重点实验室及相关设施</t>
  </si>
  <si>
    <t>2060204</t>
  </si>
  <si>
    <t>重点实验室及相关设施</t>
  </si>
  <si>
    <t xml:space="preserve">      重大科学工程</t>
  </si>
  <si>
    <t>2060205</t>
  </si>
  <si>
    <t>重大科学工程</t>
  </si>
  <si>
    <t xml:space="preserve">      专项基础科研</t>
  </si>
  <si>
    <t>2060206</t>
  </si>
  <si>
    <t>专项基础科研</t>
  </si>
  <si>
    <t xml:space="preserve">      专项技术基础</t>
  </si>
  <si>
    <t>2060207</t>
  </si>
  <si>
    <t>专项技术基础</t>
  </si>
  <si>
    <t xml:space="preserve">      其他基础研究支出</t>
  </si>
  <si>
    <t>2060299</t>
  </si>
  <si>
    <t>其他基础研究支出</t>
  </si>
  <si>
    <t xml:space="preserve">    应用研究</t>
  </si>
  <si>
    <t>20603</t>
  </si>
  <si>
    <t>应用研究</t>
  </si>
  <si>
    <t>2060301</t>
  </si>
  <si>
    <t xml:space="preserve">      社会公益研究</t>
  </si>
  <si>
    <t>2060302</t>
  </si>
  <si>
    <t>社会公益研究</t>
  </si>
  <si>
    <t xml:space="preserve">      高技术研究</t>
  </si>
  <si>
    <t>2060303</t>
  </si>
  <si>
    <t>高技术研究</t>
  </si>
  <si>
    <t xml:space="preserve">      专项科研试制</t>
  </si>
  <si>
    <t>2060304</t>
  </si>
  <si>
    <t>专项科研试制</t>
  </si>
  <si>
    <t xml:space="preserve">      其他应用研究支出</t>
  </si>
  <si>
    <t>2060399</t>
  </si>
  <si>
    <t>其他应用研究支出</t>
  </si>
  <si>
    <t xml:space="preserve">    技术研究与开发</t>
  </si>
  <si>
    <t>20604</t>
  </si>
  <si>
    <t>技术研究与开发</t>
  </si>
  <si>
    <t>2060401</t>
  </si>
  <si>
    <t xml:space="preserve">      应用技术研究与开发</t>
  </si>
  <si>
    <t>2060402</t>
  </si>
  <si>
    <t>应用技术研究与开发</t>
  </si>
  <si>
    <t xml:space="preserve">      产业技术研究与开发</t>
  </si>
  <si>
    <t>2060403</t>
  </si>
  <si>
    <t>产业技术研究与开发</t>
  </si>
  <si>
    <t xml:space="preserve">      科技成果转化与扩散</t>
  </si>
  <si>
    <t>2060404</t>
  </si>
  <si>
    <t>科技成果转化与扩散</t>
  </si>
  <si>
    <t xml:space="preserve">      其他技术研究与开发支出</t>
  </si>
  <si>
    <t>2060499</t>
  </si>
  <si>
    <t>其他技术研究与开发支出</t>
  </si>
  <si>
    <t xml:space="preserve">    科技条件与服务</t>
  </si>
  <si>
    <t>20605</t>
  </si>
  <si>
    <t>科技条件与服务</t>
  </si>
  <si>
    <t>2060501</t>
  </si>
  <si>
    <t xml:space="preserve">      技术创新服务体系</t>
  </si>
  <si>
    <t>2060502</t>
  </si>
  <si>
    <t>技术创新服务体系</t>
  </si>
  <si>
    <t xml:space="preserve">      科技条件专项</t>
  </si>
  <si>
    <t>2060503</t>
  </si>
  <si>
    <t>科技条件专项</t>
  </si>
  <si>
    <t xml:space="preserve">      其他科技条件与服务支出</t>
  </si>
  <si>
    <t>2060599</t>
  </si>
  <si>
    <t>其他科技条件与服务支出</t>
  </si>
  <si>
    <t xml:space="preserve">    社会科学</t>
  </si>
  <si>
    <t>20606</t>
  </si>
  <si>
    <t>社会科学</t>
  </si>
  <si>
    <t xml:space="preserve">      社会科学研究机构</t>
  </si>
  <si>
    <t>2060601</t>
  </si>
  <si>
    <t>社会科学研究机构</t>
  </si>
  <si>
    <t xml:space="preserve">      社会科学研究</t>
  </si>
  <si>
    <t>2060602</t>
  </si>
  <si>
    <t>社会科学研究</t>
  </si>
  <si>
    <t xml:space="preserve">      社科基金支出</t>
  </si>
  <si>
    <t>2060603</t>
  </si>
  <si>
    <t>社科基金支出</t>
  </si>
  <si>
    <t xml:space="preserve">      其他社会科学支出</t>
  </si>
  <si>
    <t>2060699</t>
  </si>
  <si>
    <t>其他社会科学支出</t>
  </si>
  <si>
    <t xml:space="preserve">    科学技术普及</t>
  </si>
  <si>
    <t>20607</t>
  </si>
  <si>
    <t>科学技术普及</t>
  </si>
  <si>
    <t>2060701</t>
  </si>
  <si>
    <t xml:space="preserve">      科普活动</t>
  </si>
  <si>
    <t>2060702</t>
  </si>
  <si>
    <t>科普活动</t>
  </si>
  <si>
    <t xml:space="preserve">      青少年科技活动</t>
  </si>
  <si>
    <t>2060703</t>
  </si>
  <si>
    <t>青少年科技活动</t>
  </si>
  <si>
    <t xml:space="preserve">      学术交流活动</t>
  </si>
  <si>
    <t>2060704</t>
  </si>
  <si>
    <t>学术交流活动</t>
  </si>
  <si>
    <t xml:space="preserve">      科技馆站</t>
  </si>
  <si>
    <t>2060705</t>
  </si>
  <si>
    <t>科技馆站</t>
  </si>
  <si>
    <t xml:space="preserve">      其他科学技术普及支出</t>
  </si>
  <si>
    <t>2060799</t>
  </si>
  <si>
    <t>其他科学技术普及支出</t>
  </si>
  <si>
    <t xml:space="preserve">    科技交流与合作</t>
  </si>
  <si>
    <t>20608</t>
  </si>
  <si>
    <t>科技交流与合作</t>
  </si>
  <si>
    <t xml:space="preserve">      国际交流与合作</t>
  </si>
  <si>
    <t>2060801</t>
  </si>
  <si>
    <t>国际交流与合作</t>
  </si>
  <si>
    <t xml:space="preserve">      重大科技合作项目</t>
  </si>
  <si>
    <t>2060802</t>
  </si>
  <si>
    <t>重大科技合作项目</t>
  </si>
  <si>
    <t xml:space="preserve">      其他科技交流与合作支出</t>
  </si>
  <si>
    <t>2060899</t>
  </si>
  <si>
    <t>其他科技交流与合作支出</t>
  </si>
  <si>
    <t xml:space="preserve">    科技重大专项</t>
  </si>
  <si>
    <t>20609</t>
  </si>
  <si>
    <t>科技重大专项</t>
  </si>
  <si>
    <t xml:space="preserve">    其他科学技术支出</t>
  </si>
  <si>
    <t>20699</t>
  </si>
  <si>
    <t>其他科学技术支出</t>
  </si>
  <si>
    <t xml:space="preserve">      科技奖励</t>
  </si>
  <si>
    <t>2069901</t>
  </si>
  <si>
    <t>科技奖励</t>
  </si>
  <si>
    <t xml:space="preserve">      核应急</t>
  </si>
  <si>
    <t>2069902</t>
  </si>
  <si>
    <t>核应急</t>
  </si>
  <si>
    <t xml:space="preserve">      转制科研机构</t>
  </si>
  <si>
    <t>2069903</t>
  </si>
  <si>
    <t>转制科研机构</t>
  </si>
  <si>
    <t xml:space="preserve">      其他科学技术支出</t>
  </si>
  <si>
    <t>2069999</t>
  </si>
  <si>
    <t>七、文化体育与传媒支出</t>
  </si>
  <si>
    <t xml:space="preserve">    文化</t>
  </si>
  <si>
    <t>20701</t>
  </si>
  <si>
    <t>文化</t>
  </si>
  <si>
    <t>2070101</t>
  </si>
  <si>
    <t>2070102</t>
  </si>
  <si>
    <t>2070103</t>
  </si>
  <si>
    <t xml:space="preserve">      图书馆</t>
  </si>
  <si>
    <t>2070104</t>
  </si>
  <si>
    <t>图书馆</t>
  </si>
  <si>
    <t xml:space="preserve">      文化展示及纪念机构</t>
  </si>
  <si>
    <t>2070105</t>
  </si>
  <si>
    <t>文化展示及纪念机构</t>
  </si>
  <si>
    <t xml:space="preserve">      艺术表演场所</t>
  </si>
  <si>
    <t>2070106</t>
  </si>
  <si>
    <t>艺术表演场所</t>
  </si>
  <si>
    <t xml:space="preserve">      艺术表演团体</t>
  </si>
  <si>
    <t>2070107</t>
  </si>
  <si>
    <t>艺术表演团体</t>
  </si>
  <si>
    <t xml:space="preserve">      文化活动</t>
  </si>
  <si>
    <t>2070108</t>
  </si>
  <si>
    <t>文化活动</t>
  </si>
  <si>
    <t xml:space="preserve">      群众文化</t>
  </si>
  <si>
    <t>2070109</t>
  </si>
  <si>
    <t>群众文化</t>
  </si>
  <si>
    <t xml:space="preserve">      文化交流与合作</t>
  </si>
  <si>
    <t>2070110</t>
  </si>
  <si>
    <t>文化交流与合作</t>
  </si>
  <si>
    <t xml:space="preserve">      文化创作与保护</t>
  </si>
  <si>
    <t>2070111</t>
  </si>
  <si>
    <t>文化创作与保护</t>
  </si>
  <si>
    <t xml:space="preserve">      文化市场管理</t>
  </si>
  <si>
    <t>2070112</t>
  </si>
  <si>
    <t>文化市场管理</t>
  </si>
  <si>
    <t xml:space="preserve">      其他文化支出</t>
  </si>
  <si>
    <t>2070199</t>
  </si>
  <si>
    <t>其他文化支出</t>
  </si>
  <si>
    <t xml:space="preserve">    文物</t>
  </si>
  <si>
    <t>20702</t>
  </si>
  <si>
    <t>文物</t>
  </si>
  <si>
    <t>2070201</t>
  </si>
  <si>
    <t>2070202</t>
  </si>
  <si>
    <t>2070203</t>
  </si>
  <si>
    <t xml:space="preserve">      文物保护</t>
  </si>
  <si>
    <t>2070204</t>
  </si>
  <si>
    <t>文物保护</t>
  </si>
  <si>
    <t xml:space="preserve">      博物馆</t>
  </si>
  <si>
    <t>2070205</t>
  </si>
  <si>
    <t>博物馆</t>
  </si>
  <si>
    <t xml:space="preserve">      历史名城与古迹</t>
  </si>
  <si>
    <t>2070206</t>
  </si>
  <si>
    <t>历史名城与古迹</t>
  </si>
  <si>
    <t xml:space="preserve">      其他文物支出</t>
  </si>
  <si>
    <t>2070299</t>
  </si>
  <si>
    <t>其他文物支出</t>
  </si>
  <si>
    <t xml:space="preserve">    体育</t>
  </si>
  <si>
    <t>20703</t>
  </si>
  <si>
    <t>体育</t>
  </si>
  <si>
    <t>2070301</t>
  </si>
  <si>
    <t>2070302</t>
  </si>
  <si>
    <t>2070303</t>
  </si>
  <si>
    <t xml:space="preserve">      运动项目管理</t>
  </si>
  <si>
    <t>2070304</t>
  </si>
  <si>
    <t>运动项目管理</t>
  </si>
  <si>
    <t xml:space="preserve">      体育竞赛</t>
  </si>
  <si>
    <t>2070305</t>
  </si>
  <si>
    <t>体育竞赛</t>
  </si>
  <si>
    <t xml:space="preserve">      体育训练</t>
  </si>
  <si>
    <t>2070306</t>
  </si>
  <si>
    <t>体育训练</t>
  </si>
  <si>
    <t xml:space="preserve">      体育场馆</t>
  </si>
  <si>
    <t>2070307</t>
  </si>
  <si>
    <t>体育场馆</t>
  </si>
  <si>
    <t xml:space="preserve">      群众体育</t>
  </si>
  <si>
    <t>2070308</t>
  </si>
  <si>
    <t>群众体育</t>
  </si>
  <si>
    <t xml:space="preserve">      体育交流与合作</t>
  </si>
  <si>
    <t>2070309</t>
  </si>
  <si>
    <t>体育交流与合作</t>
  </si>
  <si>
    <t xml:space="preserve">      其他体育支出</t>
  </si>
  <si>
    <t>2070399</t>
  </si>
  <si>
    <t>其他体育支出</t>
  </si>
  <si>
    <t xml:space="preserve">    广播影视</t>
  </si>
  <si>
    <t>20704</t>
  </si>
  <si>
    <t>广播影视</t>
  </si>
  <si>
    <t>2070401</t>
  </si>
  <si>
    <t>2070402</t>
  </si>
  <si>
    <t>2070403</t>
  </si>
  <si>
    <t xml:space="preserve">      广播</t>
  </si>
  <si>
    <t>2070404</t>
  </si>
  <si>
    <t>广播</t>
  </si>
  <si>
    <t xml:space="preserve">      电视</t>
  </si>
  <si>
    <t>2070405</t>
  </si>
  <si>
    <t>电视</t>
  </si>
  <si>
    <t xml:space="preserve">      电影</t>
  </si>
  <si>
    <t>2070406</t>
  </si>
  <si>
    <t>电影</t>
  </si>
  <si>
    <t>2070499</t>
  </si>
  <si>
    <t>2070407</t>
  </si>
  <si>
    <t>广播电视监控</t>
  </si>
  <si>
    <t xml:space="preserve">      其他广播影视支出</t>
  </si>
  <si>
    <t>其他广播影视支出</t>
  </si>
  <si>
    <t xml:space="preserve">    新闻出版</t>
  </si>
  <si>
    <t>20705</t>
  </si>
  <si>
    <t>新闻出版</t>
  </si>
  <si>
    <t>2070501</t>
  </si>
  <si>
    <t>2070502</t>
  </si>
  <si>
    <t>2070503</t>
  </si>
  <si>
    <t xml:space="preserve">      新闻通讯</t>
  </si>
  <si>
    <t>2070504</t>
  </si>
  <si>
    <t>新闻通讯</t>
  </si>
  <si>
    <t xml:space="preserve">      出版发行</t>
  </si>
  <si>
    <t>2070505</t>
  </si>
  <si>
    <t>出版发行</t>
  </si>
  <si>
    <t xml:space="preserve">      版权管理</t>
  </si>
  <si>
    <t>2070506</t>
  </si>
  <si>
    <t>版权管理</t>
  </si>
  <si>
    <t xml:space="preserve">      出版市场管理</t>
  </si>
  <si>
    <t>2070507</t>
  </si>
  <si>
    <t>出版市场管理</t>
  </si>
  <si>
    <t xml:space="preserve">      其他新闻出版支出</t>
  </si>
  <si>
    <t>2070599</t>
  </si>
  <si>
    <t>其他新闻出版支出</t>
  </si>
  <si>
    <t xml:space="preserve">    其他文化体育与传媒支出</t>
  </si>
  <si>
    <t>20799</t>
  </si>
  <si>
    <t>其他文化体育与传媒支出</t>
  </si>
  <si>
    <t xml:space="preserve">      宣传文化发展专项支出</t>
  </si>
  <si>
    <t>2079902</t>
  </si>
  <si>
    <t>宣传文化发展专项支出</t>
  </si>
  <si>
    <t xml:space="preserve">      文化产业发展专项支出</t>
  </si>
  <si>
    <t>2079903</t>
  </si>
  <si>
    <t>文化产业发展专项支出</t>
  </si>
  <si>
    <t xml:space="preserve">      其他文化体育与传媒支出</t>
  </si>
  <si>
    <t>2079999</t>
  </si>
  <si>
    <t>八、社会保障和就业</t>
  </si>
  <si>
    <t xml:space="preserve">    人力资源和社会保障管理事务</t>
  </si>
  <si>
    <t>20801</t>
  </si>
  <si>
    <t>人力资源和社会保障管理事务</t>
  </si>
  <si>
    <t>2080101</t>
  </si>
  <si>
    <t>2080102</t>
  </si>
  <si>
    <t>2080103</t>
  </si>
  <si>
    <t xml:space="preserve">      综合业务管理</t>
  </si>
  <si>
    <t>2080104</t>
  </si>
  <si>
    <t>综合业务管理</t>
  </si>
  <si>
    <t xml:space="preserve">      劳动保障监察</t>
  </si>
  <si>
    <t>2080105</t>
  </si>
  <si>
    <t>劳动保障监察</t>
  </si>
  <si>
    <t xml:space="preserve">      就业管理事务</t>
  </si>
  <si>
    <t>2080106</t>
  </si>
  <si>
    <t>就业管理事务</t>
  </si>
  <si>
    <t xml:space="preserve">      社会保险业务管理事务</t>
  </si>
  <si>
    <t>2080107</t>
  </si>
  <si>
    <t>社会保险业务管理事务</t>
  </si>
  <si>
    <t>2080108</t>
  </si>
  <si>
    <t>金保工程</t>
  </si>
  <si>
    <t xml:space="preserve">      社会保险经办机构</t>
  </si>
  <si>
    <t>2080109</t>
  </si>
  <si>
    <t>社会保险经办机构</t>
  </si>
  <si>
    <t xml:space="preserve">      劳动关系和维权</t>
  </si>
  <si>
    <t>2080110</t>
  </si>
  <si>
    <t>劳动关系和维权</t>
  </si>
  <si>
    <t xml:space="preserve">      公共就业服务和职业技能鉴定机构</t>
  </si>
  <si>
    <t>2080111</t>
  </si>
  <si>
    <t>公共就业服务和职业技能鉴定机构</t>
  </si>
  <si>
    <t xml:space="preserve">      劳动人事争议调解仲裁</t>
  </si>
  <si>
    <t>2080112</t>
  </si>
  <si>
    <t>劳动人事争议调解仲裁</t>
  </si>
  <si>
    <t xml:space="preserve">      其他人力资源和社会保障管理事务支出</t>
  </si>
  <si>
    <t>2080199</t>
  </si>
  <si>
    <t>其他人力资源和社会保障管理事务支出</t>
  </si>
  <si>
    <t xml:space="preserve">    民政管理事务</t>
  </si>
  <si>
    <t>20802</t>
  </si>
  <si>
    <t>民政管理事务</t>
  </si>
  <si>
    <t>2080201</t>
  </si>
  <si>
    <t>2080202</t>
  </si>
  <si>
    <t>2080203</t>
  </si>
  <si>
    <t xml:space="preserve">      拥军优属</t>
  </si>
  <si>
    <t>2080204</t>
  </si>
  <si>
    <t>拥军优属</t>
  </si>
  <si>
    <t xml:space="preserve">      老龄事务</t>
  </si>
  <si>
    <t>2080205</t>
  </si>
  <si>
    <t>老龄事务</t>
  </si>
  <si>
    <t xml:space="preserve">      民间组织管理</t>
  </si>
  <si>
    <t>2080206</t>
  </si>
  <si>
    <t>民间组织管理</t>
  </si>
  <si>
    <t xml:space="preserve">      行政区划和地名管理</t>
  </si>
  <si>
    <t>2080207</t>
  </si>
  <si>
    <t>行政区划和地名管理</t>
  </si>
  <si>
    <t xml:space="preserve">      基层政权和社区建设</t>
  </si>
  <si>
    <t>2080208</t>
  </si>
  <si>
    <t>基层政权和社区建设</t>
  </si>
  <si>
    <t xml:space="preserve">      部队供应</t>
  </si>
  <si>
    <t>2080209</t>
  </si>
  <si>
    <t>部队供应</t>
  </si>
  <si>
    <t xml:space="preserve">      其他民政管理事务支出</t>
  </si>
  <si>
    <t>2080299</t>
  </si>
  <si>
    <t>其他民政管理事务支出</t>
  </si>
  <si>
    <t xml:space="preserve">    财政对社会保险基金的补助</t>
  </si>
  <si>
    <t>20803</t>
  </si>
  <si>
    <t>财政对社会保险基金的补助</t>
  </si>
  <si>
    <t xml:space="preserve">      财政对基本养老保险基金的补助</t>
  </si>
  <si>
    <t>2080301</t>
  </si>
  <si>
    <t>财政对基本养老保险基金的补助</t>
  </si>
  <si>
    <t xml:space="preserve">      财政对失业保险基金的补助</t>
  </si>
  <si>
    <t>2080302</t>
  </si>
  <si>
    <t>财政对失业保险基金的补助</t>
  </si>
  <si>
    <t xml:space="preserve">      财政对基本医疗保险基金的补助</t>
  </si>
  <si>
    <t>2080303</t>
  </si>
  <si>
    <t>财政对基本医疗保险基金的补助</t>
  </si>
  <si>
    <t xml:space="preserve">      财政对工伤保险基金的补助</t>
  </si>
  <si>
    <t>2080304</t>
  </si>
  <si>
    <t>财政对工伤保险基金的补助</t>
  </si>
  <si>
    <t xml:space="preserve">      财政对生育保险基金的补助</t>
  </si>
  <si>
    <t>2080305</t>
  </si>
  <si>
    <t>财政对生育保险基金的补助</t>
  </si>
  <si>
    <t xml:space="preserve">      财政对城乡居民基本养老保险基金的补助</t>
  </si>
  <si>
    <t>2080308</t>
  </si>
  <si>
    <t>财政对城乡居民社会养老保险基金的补助</t>
  </si>
  <si>
    <t xml:space="preserve">      财政对其他社会保险基金的补助</t>
  </si>
  <si>
    <t>2080399</t>
  </si>
  <si>
    <t>财政对其他社会保险基金的补助</t>
  </si>
  <si>
    <t xml:space="preserve">    </t>
  </si>
  <si>
    <t>20899</t>
  </si>
  <si>
    <t>20804</t>
  </si>
  <si>
    <t>补充全国社会保障基金</t>
  </si>
  <si>
    <t xml:space="preserve">    行政事业单位离退休</t>
  </si>
  <si>
    <t>20805</t>
  </si>
  <si>
    <t>行政事业单位离退休</t>
  </si>
  <si>
    <t xml:space="preserve">      归口管理的行政单位离退休</t>
  </si>
  <si>
    <t>2080501</t>
  </si>
  <si>
    <t>归口管理的行政单位离退休</t>
  </si>
  <si>
    <t xml:space="preserve">      事业单位离退休</t>
  </si>
  <si>
    <t>2080502</t>
  </si>
  <si>
    <t>事业单位离退休</t>
  </si>
  <si>
    <t xml:space="preserve">      离退休人员管理机构</t>
  </si>
  <si>
    <t>2080503</t>
  </si>
  <si>
    <t>离退休人员管理机构</t>
  </si>
  <si>
    <t xml:space="preserve">      未归口管理的行政单位离退休</t>
  </si>
  <si>
    <t>2080504</t>
  </si>
  <si>
    <t>未归口管理的行政单位离退休</t>
  </si>
  <si>
    <t xml:space="preserve">      其他行政事业单位离退休支出</t>
  </si>
  <si>
    <t>2080599</t>
  </si>
  <si>
    <t>其他行政事业单位离退休支出</t>
  </si>
  <si>
    <t xml:space="preserve">    企业改革补助</t>
  </si>
  <si>
    <t>20806</t>
  </si>
  <si>
    <t>企业改革补助</t>
  </si>
  <si>
    <t xml:space="preserve">      企业关闭破产补助</t>
  </si>
  <si>
    <t>2080601</t>
  </si>
  <si>
    <t>企业关闭破产补助</t>
  </si>
  <si>
    <t xml:space="preserve">      厂办大集体改革补助</t>
  </si>
  <si>
    <t>2080602</t>
  </si>
  <si>
    <t>厂办大集体改革补助</t>
  </si>
  <si>
    <t xml:space="preserve">      其他企业改革发展补助</t>
  </si>
  <si>
    <t>2080699</t>
  </si>
  <si>
    <t>其他企业改革发展补助</t>
  </si>
  <si>
    <t xml:space="preserve">    就业补助</t>
  </si>
  <si>
    <t>20807</t>
  </si>
  <si>
    <t>就业补助</t>
  </si>
  <si>
    <t xml:space="preserve">      扶持公共就业服务</t>
  </si>
  <si>
    <t>2080701</t>
  </si>
  <si>
    <t>扶持公共就业服务</t>
  </si>
  <si>
    <t xml:space="preserve">      职业培训补贴</t>
  </si>
  <si>
    <t>2080702</t>
  </si>
  <si>
    <t>职业培训补贴</t>
  </si>
  <si>
    <t xml:space="preserve">      职业介绍补贴</t>
  </si>
  <si>
    <t>2080703</t>
  </si>
  <si>
    <t>职业介绍补贴</t>
  </si>
  <si>
    <t xml:space="preserve">      社会保险补贴</t>
  </si>
  <si>
    <t>2080704</t>
  </si>
  <si>
    <t>社会保险补贴</t>
  </si>
  <si>
    <t xml:space="preserve">      公益性岗位补贴</t>
  </si>
  <si>
    <t>2080705</t>
  </si>
  <si>
    <t>公益性岗位补贴</t>
  </si>
  <si>
    <t xml:space="preserve">      小额担保贷款贴息</t>
  </si>
  <si>
    <t>2080706</t>
  </si>
  <si>
    <t>小额担保贷款贴息</t>
  </si>
  <si>
    <t xml:space="preserve">      补充小额贷款担保基金</t>
  </si>
  <si>
    <t>2080707</t>
  </si>
  <si>
    <t>补充小额贷款担保基金</t>
  </si>
  <si>
    <t xml:space="preserve">      职业技能鉴定补贴</t>
  </si>
  <si>
    <t>2080709</t>
  </si>
  <si>
    <t>职业技能鉴定补贴</t>
  </si>
  <si>
    <t xml:space="preserve">      特定就业政策支出</t>
  </si>
  <si>
    <t>2080710</t>
  </si>
  <si>
    <t>特定就业政策支出</t>
  </si>
  <si>
    <t xml:space="preserve">      就业见习补贴</t>
  </si>
  <si>
    <t>2080711</t>
  </si>
  <si>
    <t>就业见习补贴</t>
  </si>
  <si>
    <t xml:space="preserve">      高技能人才培养补助</t>
  </si>
  <si>
    <t>2080712</t>
  </si>
  <si>
    <t>高技能人才培养补助</t>
  </si>
  <si>
    <t xml:space="preserve">      求职补贴</t>
  </si>
  <si>
    <t>2080713</t>
  </si>
  <si>
    <t>求职补贴</t>
  </si>
  <si>
    <t xml:space="preserve">      其他就业补助支出</t>
  </si>
  <si>
    <t>2080799</t>
  </si>
  <si>
    <t>其他就业补助支出</t>
  </si>
  <si>
    <t xml:space="preserve">    抚恤</t>
  </si>
  <si>
    <t>20808</t>
  </si>
  <si>
    <t>抚恤</t>
  </si>
  <si>
    <t xml:space="preserve">      死亡抚恤</t>
  </si>
  <si>
    <t>2080801</t>
  </si>
  <si>
    <t>死亡抚恤</t>
  </si>
  <si>
    <t xml:space="preserve">      伤残抚恤</t>
  </si>
  <si>
    <t>2080802</t>
  </si>
  <si>
    <t>伤残抚恤</t>
  </si>
  <si>
    <t xml:space="preserve">      在乡复员、退伍军人生活补助</t>
  </si>
  <si>
    <t>2080803</t>
  </si>
  <si>
    <t>在乡复员、退伍军人生活补助</t>
  </si>
  <si>
    <t xml:space="preserve">      优抚事业单位支出</t>
  </si>
  <si>
    <t>2080804</t>
  </si>
  <si>
    <t>优抚事业单位</t>
  </si>
  <si>
    <t xml:space="preserve">      义务兵优待</t>
  </si>
  <si>
    <t>2080805</t>
  </si>
  <si>
    <t>义务兵优待</t>
  </si>
  <si>
    <t xml:space="preserve">      农村籍退役士兵老年生活补助</t>
  </si>
  <si>
    <t>2080806</t>
  </si>
  <si>
    <t>农村籍退役士兵老年生活补助</t>
  </si>
  <si>
    <t xml:space="preserve">      其他优抚支出</t>
  </si>
  <si>
    <t>2080899</t>
  </si>
  <si>
    <t>其他优抚支出</t>
  </si>
  <si>
    <t xml:space="preserve">    退役安置</t>
  </si>
  <si>
    <t>20809</t>
  </si>
  <si>
    <t>退役安置</t>
  </si>
  <si>
    <t xml:space="preserve">      退役士兵安置</t>
  </si>
  <si>
    <t>2080901</t>
  </si>
  <si>
    <t>退役士兵安置</t>
  </si>
  <si>
    <t xml:space="preserve">      军队移交政府的离退休人员安置</t>
  </si>
  <si>
    <t>2080902</t>
  </si>
  <si>
    <t>军队移交政府的离退休人员安置</t>
  </si>
  <si>
    <t xml:space="preserve">      军队移交政府离退休干部管理机构</t>
  </si>
  <si>
    <t>2080903</t>
  </si>
  <si>
    <t>军队移交政府离退休干部管理机构</t>
  </si>
  <si>
    <t xml:space="preserve">      退役士兵管理教育</t>
  </si>
  <si>
    <t>2080904</t>
  </si>
  <si>
    <t>退役士兵教育培训</t>
  </si>
  <si>
    <t xml:space="preserve">      其他退役安置支出</t>
  </si>
  <si>
    <t>2080999</t>
  </si>
  <si>
    <t>其他退役安置支出</t>
  </si>
  <si>
    <t xml:space="preserve">    社会福利</t>
  </si>
  <si>
    <t>20810</t>
  </si>
  <si>
    <t>社会福利</t>
  </si>
  <si>
    <t xml:space="preserve">      儿童福利</t>
  </si>
  <si>
    <t>2081001</t>
  </si>
  <si>
    <t>儿童福利</t>
  </si>
  <si>
    <t xml:space="preserve">      老年福利</t>
  </si>
  <si>
    <t>2081002</t>
  </si>
  <si>
    <t>老年福利</t>
  </si>
  <si>
    <t xml:space="preserve">      假肢矫形</t>
  </si>
  <si>
    <t>2081003</t>
  </si>
  <si>
    <t>假肢矫形</t>
  </si>
  <si>
    <t xml:space="preserve">      殡葬</t>
  </si>
  <si>
    <t>2081004</t>
  </si>
  <si>
    <t>殡葬</t>
  </si>
  <si>
    <t xml:space="preserve">      社会福利事业单位</t>
  </si>
  <si>
    <t>2081005</t>
  </si>
  <si>
    <t>社会福利事业单位</t>
  </si>
  <si>
    <t xml:space="preserve">      其他社会福利支出</t>
  </si>
  <si>
    <t>2081099</t>
  </si>
  <si>
    <t>其他社会福利支出</t>
  </si>
  <si>
    <t xml:space="preserve">    残疾人事业</t>
  </si>
  <si>
    <t>20811</t>
  </si>
  <si>
    <t>残疾人事业</t>
  </si>
  <si>
    <t>2081101</t>
  </si>
  <si>
    <t>2081102</t>
  </si>
  <si>
    <t>2081103</t>
  </si>
  <si>
    <t xml:space="preserve">      残疾人康复</t>
  </si>
  <si>
    <t>2081104</t>
  </si>
  <si>
    <t>残疾人康复</t>
  </si>
  <si>
    <t xml:space="preserve">      残疾人就业和扶贫</t>
  </si>
  <si>
    <t>2081105</t>
  </si>
  <si>
    <t>残疾人就业和扶贫</t>
  </si>
  <si>
    <t xml:space="preserve">      残疾人体育</t>
  </si>
  <si>
    <t>2081106</t>
  </si>
  <si>
    <t>残疾人体育</t>
  </si>
  <si>
    <t xml:space="preserve">      其他残疾人事业支出</t>
  </si>
  <si>
    <t>2081199</t>
  </si>
  <si>
    <t>其他残疾人事业支出</t>
  </si>
  <si>
    <t>2081901</t>
  </si>
  <si>
    <t>20812</t>
  </si>
  <si>
    <t>城市居民最低生活保障</t>
  </si>
  <si>
    <t>2081201</t>
  </si>
  <si>
    <t>城市居民最低生活保障金支出</t>
  </si>
  <si>
    <t>2081202</t>
  </si>
  <si>
    <t>城市居民最低生活保障对象临时补助</t>
  </si>
  <si>
    <r>
      <rPr>
        <sz val="11"/>
        <rFont val="宋体"/>
        <charset val="134"/>
      </rPr>
      <t>208</t>
    </r>
    <r>
      <rPr>
        <sz val="11"/>
        <rFont val="宋体"/>
        <charset val="134"/>
      </rPr>
      <t>2501</t>
    </r>
  </si>
  <si>
    <t>20813</t>
  </si>
  <si>
    <t>其他城镇社会救济</t>
  </si>
  <si>
    <t>2081301</t>
  </si>
  <si>
    <t>流浪乞讨人员救助</t>
  </si>
  <si>
    <t>2081399</t>
  </si>
  <si>
    <t>其他城镇社会救济支出</t>
  </si>
  <si>
    <t xml:space="preserve">    自然灾害生活救助</t>
  </si>
  <si>
    <t>20815</t>
  </si>
  <si>
    <t>自然灾害生活救助</t>
  </si>
  <si>
    <t xml:space="preserve">      中央自然灾害生活补助</t>
  </si>
  <si>
    <t>2081501</t>
  </si>
  <si>
    <t>中央自然灾害生活补助</t>
  </si>
  <si>
    <t xml:space="preserve">      地方自然灾害生活补助</t>
  </si>
  <si>
    <t>2081502</t>
  </si>
  <si>
    <t>地方自然灾害生活补助</t>
  </si>
  <si>
    <t xml:space="preserve">      自然灾害灾后重建补助</t>
  </si>
  <si>
    <t>2081503</t>
  </si>
  <si>
    <t>自然灾害灾后重建补助</t>
  </si>
  <si>
    <t xml:space="preserve">      其他自然灾害生活救助支出</t>
  </si>
  <si>
    <t>2081599</t>
  </si>
  <si>
    <t>其他自然灾害生活救助支出</t>
  </si>
  <si>
    <t xml:space="preserve">    红十字事业</t>
  </si>
  <si>
    <t>20816</t>
  </si>
  <si>
    <t>红十字事业</t>
  </si>
  <si>
    <t>2081601</t>
  </si>
  <si>
    <t>2081602</t>
  </si>
  <si>
    <t>2081603</t>
  </si>
  <si>
    <t xml:space="preserve">      其他红十字事业支出</t>
  </si>
  <si>
    <t>2081699</t>
  </si>
  <si>
    <t>其他红十字事业支出</t>
  </si>
  <si>
    <r>
      <rPr>
        <sz val="11"/>
        <rFont val="宋体"/>
        <charset val="134"/>
      </rPr>
      <t>208</t>
    </r>
    <r>
      <rPr>
        <sz val="11"/>
        <rFont val="宋体"/>
        <charset val="134"/>
      </rPr>
      <t>1902</t>
    </r>
  </si>
  <si>
    <t>20817</t>
  </si>
  <si>
    <t>农村最低生活保障</t>
  </si>
  <si>
    <t>2081701</t>
  </si>
  <si>
    <t>农村最低生活保障金支出</t>
  </si>
  <si>
    <t>2081702</t>
  </si>
  <si>
    <t>农村最低生活保障对象临时补助</t>
  </si>
  <si>
    <r>
      <rPr>
        <sz val="11"/>
        <rFont val="宋体"/>
        <charset val="134"/>
      </rPr>
      <t>208</t>
    </r>
    <r>
      <rPr>
        <sz val="11"/>
        <rFont val="宋体"/>
        <charset val="134"/>
      </rPr>
      <t>2502</t>
    </r>
  </si>
  <si>
    <t>20818</t>
  </si>
  <si>
    <t>其他农村社会救济</t>
  </si>
  <si>
    <t>2081801</t>
  </si>
  <si>
    <t>五保供养</t>
  </si>
  <si>
    <t>2081899</t>
  </si>
  <si>
    <t>其他农村社会救济支出</t>
  </si>
  <si>
    <t xml:space="preserve">    最低生活保障</t>
  </si>
  <si>
    <r>
      <rPr>
        <sz val="11"/>
        <rFont val="宋体"/>
        <charset val="134"/>
      </rPr>
      <t>2081</t>
    </r>
    <r>
      <rPr>
        <sz val="11"/>
        <rFont val="宋体"/>
        <charset val="134"/>
      </rPr>
      <t>9</t>
    </r>
  </si>
  <si>
    <t>20819</t>
  </si>
  <si>
    <t>最低生活保障</t>
  </si>
  <si>
    <t xml:space="preserve">      城市最低生活保障金支出</t>
  </si>
  <si>
    <r>
      <rPr>
        <sz val="11"/>
        <rFont val="宋体"/>
        <charset val="134"/>
      </rPr>
      <t>2081</t>
    </r>
    <r>
      <rPr>
        <sz val="11"/>
        <rFont val="宋体"/>
        <charset val="134"/>
      </rPr>
      <t>9</t>
    </r>
    <r>
      <rPr>
        <sz val="11"/>
        <rFont val="宋体"/>
        <charset val="134"/>
      </rPr>
      <t>01</t>
    </r>
  </si>
  <si>
    <t>城市最低生活保障金支出</t>
  </si>
  <si>
    <t xml:space="preserve">      农村最低生活保障金支出</t>
  </si>
  <si>
    <r>
      <rPr>
        <sz val="11"/>
        <rFont val="宋体"/>
        <charset val="134"/>
      </rPr>
      <t>2081</t>
    </r>
    <r>
      <rPr>
        <sz val="11"/>
        <rFont val="宋体"/>
        <charset val="134"/>
      </rPr>
      <t>9</t>
    </r>
    <r>
      <rPr>
        <sz val="11"/>
        <rFont val="宋体"/>
        <charset val="134"/>
      </rPr>
      <t>02</t>
    </r>
  </si>
  <si>
    <t>2081902</t>
  </si>
  <si>
    <t xml:space="preserve">    临时救助</t>
  </si>
  <si>
    <r>
      <rPr>
        <sz val="11"/>
        <rFont val="宋体"/>
        <charset val="134"/>
      </rPr>
      <t>208</t>
    </r>
    <r>
      <rPr>
        <sz val="11"/>
        <rFont val="宋体"/>
        <charset val="134"/>
      </rPr>
      <t>20</t>
    </r>
  </si>
  <si>
    <t>20820</t>
  </si>
  <si>
    <t>临时救助</t>
  </si>
  <si>
    <t xml:space="preserve">      临时救助支出</t>
  </si>
  <si>
    <r>
      <rPr>
        <sz val="11"/>
        <rFont val="宋体"/>
        <charset val="134"/>
      </rPr>
      <t>208</t>
    </r>
    <r>
      <rPr>
        <sz val="11"/>
        <rFont val="宋体"/>
        <charset val="134"/>
      </rPr>
      <t>20</t>
    </r>
    <r>
      <rPr>
        <sz val="11"/>
        <rFont val="宋体"/>
        <charset val="134"/>
      </rPr>
      <t>01</t>
    </r>
  </si>
  <si>
    <t>2082001</t>
  </si>
  <si>
    <t>临时救助支出</t>
  </si>
  <si>
    <t xml:space="preserve">      流浪乞讨人员救助支出</t>
  </si>
  <si>
    <r>
      <rPr>
        <sz val="11"/>
        <rFont val="宋体"/>
        <charset val="134"/>
      </rPr>
      <t>208</t>
    </r>
    <r>
      <rPr>
        <sz val="11"/>
        <rFont val="宋体"/>
        <charset val="134"/>
      </rPr>
      <t>20</t>
    </r>
    <r>
      <rPr>
        <sz val="11"/>
        <rFont val="宋体"/>
        <charset val="134"/>
      </rPr>
      <t>02</t>
    </r>
  </si>
  <si>
    <t>2082002</t>
  </si>
  <si>
    <t>流浪乞讨人员救助支出</t>
  </si>
  <si>
    <t xml:space="preserve">    特困人员供养</t>
  </si>
  <si>
    <r>
      <rPr>
        <sz val="11"/>
        <rFont val="宋体"/>
        <charset val="134"/>
      </rPr>
      <t>208</t>
    </r>
    <r>
      <rPr>
        <sz val="11"/>
        <rFont val="宋体"/>
        <charset val="134"/>
      </rPr>
      <t>21</t>
    </r>
  </si>
  <si>
    <t>20821</t>
  </si>
  <si>
    <t>特困人员供养</t>
  </si>
  <si>
    <t xml:space="preserve">      城市特困人员供养支出</t>
  </si>
  <si>
    <r>
      <rPr>
        <sz val="11"/>
        <rFont val="宋体"/>
        <charset val="134"/>
      </rPr>
      <t>208</t>
    </r>
    <r>
      <rPr>
        <sz val="11"/>
        <rFont val="宋体"/>
        <charset val="134"/>
      </rPr>
      <t>21</t>
    </r>
    <r>
      <rPr>
        <sz val="11"/>
        <rFont val="宋体"/>
        <charset val="134"/>
      </rPr>
      <t>01</t>
    </r>
  </si>
  <si>
    <t>2082101</t>
  </si>
  <si>
    <t>城市特困人员供养支出</t>
  </si>
  <si>
    <t xml:space="preserve">      农村五保供养支出</t>
  </si>
  <si>
    <r>
      <rPr>
        <sz val="11"/>
        <rFont val="宋体"/>
        <charset val="134"/>
      </rPr>
      <t>208</t>
    </r>
    <r>
      <rPr>
        <sz val="11"/>
        <rFont val="宋体"/>
        <charset val="134"/>
      </rPr>
      <t>21</t>
    </r>
    <r>
      <rPr>
        <sz val="11"/>
        <rFont val="宋体"/>
        <charset val="134"/>
      </rPr>
      <t>02</t>
    </r>
  </si>
  <si>
    <t>2082102</t>
  </si>
  <si>
    <t>农村五保供养支出</t>
  </si>
  <si>
    <t xml:space="preserve">    补充道路交通事故社会救助基金</t>
  </si>
  <si>
    <t>20824</t>
  </si>
  <si>
    <t>补充道路交通事故社会救助基金</t>
  </si>
  <si>
    <t xml:space="preserve">      交强险营业税补助基金支出</t>
  </si>
  <si>
    <t>2082401</t>
  </si>
  <si>
    <t>交强险营业税补助基金支出</t>
  </si>
  <si>
    <t xml:space="preserve">      交强险罚款收入补助基金支出</t>
  </si>
  <si>
    <t>2082402</t>
  </si>
  <si>
    <t>交强险罚款收入补助基金支出</t>
  </si>
  <si>
    <t xml:space="preserve">    其他生活救助</t>
  </si>
  <si>
    <r>
      <rPr>
        <sz val="11"/>
        <rFont val="宋体"/>
        <charset val="134"/>
      </rPr>
      <t>2082</t>
    </r>
    <r>
      <rPr>
        <sz val="11"/>
        <rFont val="宋体"/>
        <charset val="134"/>
      </rPr>
      <t>5</t>
    </r>
  </si>
  <si>
    <t>20825</t>
  </si>
  <si>
    <t>其他生活救助</t>
  </si>
  <si>
    <t xml:space="preserve">      其他城市生活救助</t>
  </si>
  <si>
    <r>
      <rPr>
        <sz val="11"/>
        <rFont val="宋体"/>
        <charset val="134"/>
      </rPr>
      <t>2082</t>
    </r>
    <r>
      <rPr>
        <sz val="11"/>
        <rFont val="宋体"/>
        <charset val="134"/>
      </rPr>
      <t>5</t>
    </r>
    <r>
      <rPr>
        <sz val="11"/>
        <rFont val="宋体"/>
        <charset val="134"/>
      </rPr>
      <t>01</t>
    </r>
  </si>
  <si>
    <t>2082501</t>
  </si>
  <si>
    <t>其他城市生活救助</t>
  </si>
  <si>
    <t xml:space="preserve">      其他农村生活救助</t>
  </si>
  <si>
    <r>
      <rPr>
        <sz val="11"/>
        <rFont val="宋体"/>
        <charset val="134"/>
      </rPr>
      <t>2082</t>
    </r>
    <r>
      <rPr>
        <sz val="11"/>
        <rFont val="宋体"/>
        <charset val="134"/>
      </rPr>
      <t>5</t>
    </r>
    <r>
      <rPr>
        <sz val="11"/>
        <rFont val="宋体"/>
        <charset val="134"/>
      </rPr>
      <t>02</t>
    </r>
  </si>
  <si>
    <t>2082502</t>
  </si>
  <si>
    <t>其他农村生活救助</t>
  </si>
  <si>
    <t xml:space="preserve">    其他社会保障和就业支出</t>
  </si>
  <si>
    <t>其他社会保障和就业支出</t>
  </si>
  <si>
    <t xml:space="preserve">      其他社会保障和就业支出</t>
  </si>
  <si>
    <r>
      <rPr>
        <sz val="11"/>
        <rFont val="宋体"/>
        <charset val="134"/>
      </rPr>
      <t>20899</t>
    </r>
    <r>
      <rPr>
        <sz val="11"/>
        <rFont val="宋体"/>
        <charset val="134"/>
      </rPr>
      <t>01</t>
    </r>
  </si>
  <si>
    <t>2089901</t>
  </si>
  <si>
    <t>九、医疗卫生与计划生育支出</t>
  </si>
  <si>
    <t xml:space="preserve">    医疗卫生与计划生育管理事务</t>
  </si>
  <si>
    <t>21001</t>
  </si>
  <si>
    <t>医疗卫生管理事务</t>
  </si>
  <si>
    <t>2100101</t>
  </si>
  <si>
    <t>2100102</t>
  </si>
  <si>
    <t>2100103</t>
  </si>
  <si>
    <t xml:space="preserve">      其他医疗卫生与计划生育管理事务支出</t>
  </si>
  <si>
    <t>2100199</t>
  </si>
  <si>
    <t>其他医疗卫生管理事务支出</t>
  </si>
  <si>
    <t xml:space="preserve">    公立医院</t>
  </si>
  <si>
    <t>21002</t>
  </si>
  <si>
    <t>公立医院</t>
  </si>
  <si>
    <t xml:space="preserve">      综合医院</t>
  </si>
  <si>
    <t>2100201</t>
  </si>
  <si>
    <t>综合医院</t>
  </si>
  <si>
    <t xml:space="preserve">      中医（民族）医院</t>
  </si>
  <si>
    <t>2100202</t>
  </si>
  <si>
    <t>中医（民族）医院</t>
  </si>
  <si>
    <t xml:space="preserve">      传染病医院</t>
  </si>
  <si>
    <t>2100203</t>
  </si>
  <si>
    <t>传染病医院</t>
  </si>
  <si>
    <t xml:space="preserve">      职业病防治医院</t>
  </si>
  <si>
    <t>2100204</t>
  </si>
  <si>
    <t>职业病防治医院</t>
  </si>
  <si>
    <t xml:space="preserve">      精神病医院</t>
  </si>
  <si>
    <t>2100205</t>
  </si>
  <si>
    <t>精神病医院</t>
  </si>
  <si>
    <t xml:space="preserve">      妇产医院</t>
  </si>
  <si>
    <t>2100206</t>
  </si>
  <si>
    <t>妇产医院</t>
  </si>
  <si>
    <t xml:space="preserve">      儿童医院</t>
  </si>
  <si>
    <t>2100207</t>
  </si>
  <si>
    <t>儿童医院</t>
  </si>
  <si>
    <t xml:space="preserve">      其他专科医院</t>
  </si>
  <si>
    <t>2100208</t>
  </si>
  <si>
    <t>其他专科医院</t>
  </si>
  <si>
    <t xml:space="preserve">      福利医院</t>
  </si>
  <si>
    <t>2100209</t>
  </si>
  <si>
    <t>福利医院</t>
  </si>
  <si>
    <t xml:space="preserve">      行业医院</t>
  </si>
  <si>
    <t>2100210</t>
  </si>
  <si>
    <t>行业医院</t>
  </si>
  <si>
    <t xml:space="preserve">      处理医疗欠费</t>
  </si>
  <si>
    <t>2100211</t>
  </si>
  <si>
    <t>处理医疗欠费</t>
  </si>
  <si>
    <t xml:space="preserve">      其他公立医院支出</t>
  </si>
  <si>
    <t>2100299</t>
  </si>
  <si>
    <t>其他公立医院支出</t>
  </si>
  <si>
    <t xml:space="preserve">    基层医疗卫生机构</t>
  </si>
  <si>
    <t>21003</t>
  </si>
  <si>
    <t>基层医疗卫生机构</t>
  </si>
  <si>
    <t xml:space="preserve">      城市社区卫生机构</t>
  </si>
  <si>
    <t>2100301</t>
  </si>
  <si>
    <t>城市社区卫生机构</t>
  </si>
  <si>
    <t xml:space="preserve">      乡镇卫生院</t>
  </si>
  <si>
    <t>2100302</t>
  </si>
  <si>
    <t>乡镇卫生院</t>
  </si>
  <si>
    <t xml:space="preserve">      其他基层医疗卫生机构支出</t>
  </si>
  <si>
    <t>2100399</t>
  </si>
  <si>
    <t>其他基层医疗卫生机构支出</t>
  </si>
  <si>
    <t xml:space="preserve">    公共卫生</t>
  </si>
  <si>
    <t>21004</t>
  </si>
  <si>
    <t>公共卫生</t>
  </si>
  <si>
    <t xml:space="preserve">      疾病预防控制机构</t>
  </si>
  <si>
    <t>2100401</t>
  </si>
  <si>
    <t>疾病预防控制机构</t>
  </si>
  <si>
    <t xml:space="preserve">      卫生监督机构</t>
  </si>
  <si>
    <t>2100402</t>
  </si>
  <si>
    <t>卫生监督机构</t>
  </si>
  <si>
    <t xml:space="preserve">      妇幼保健机构</t>
  </si>
  <si>
    <t>2100403</t>
  </si>
  <si>
    <t>妇幼保健机构</t>
  </si>
  <si>
    <t xml:space="preserve">      精神卫生机构</t>
  </si>
  <si>
    <t>2100404</t>
  </si>
  <si>
    <t>精神卫生机构</t>
  </si>
  <si>
    <t xml:space="preserve">      应急救治机构</t>
  </si>
  <si>
    <t>2100405</t>
  </si>
  <si>
    <t>应急救治机构</t>
  </si>
  <si>
    <t xml:space="preserve">      采供血机构</t>
  </si>
  <si>
    <t>2100406</t>
  </si>
  <si>
    <t>采供血机构</t>
  </si>
  <si>
    <t xml:space="preserve">      其他专业公共卫生机构</t>
  </si>
  <si>
    <t>2100407</t>
  </si>
  <si>
    <t>其他专业公共卫生机构</t>
  </si>
  <si>
    <t xml:space="preserve">      基本公共卫生服务</t>
  </si>
  <si>
    <t>2100408</t>
  </si>
  <si>
    <t>基本公共卫生服务</t>
  </si>
  <si>
    <t xml:space="preserve">      重大公共卫生专项</t>
  </si>
  <si>
    <t>2100409</t>
  </si>
  <si>
    <t>重大公共卫生专项</t>
  </si>
  <si>
    <t xml:space="preserve">      突发公共卫生事件应急处理</t>
  </si>
  <si>
    <t>2100410</t>
  </si>
  <si>
    <t>突发公共卫生事件应急处理</t>
  </si>
  <si>
    <t xml:space="preserve">      其他公共卫生支出</t>
  </si>
  <si>
    <t>2100499</t>
  </si>
  <si>
    <t>其他公共卫生支出</t>
  </si>
  <si>
    <t xml:space="preserve">    医疗保障</t>
  </si>
  <si>
    <t>21005</t>
  </si>
  <si>
    <t>医疗保障</t>
  </si>
  <si>
    <t xml:space="preserve">      行政单位医疗</t>
  </si>
  <si>
    <t>2100501</t>
  </si>
  <si>
    <t>行政单位医疗</t>
  </si>
  <si>
    <t xml:space="preserve">      事业单位医疗</t>
  </si>
  <si>
    <t>2100502</t>
  </si>
  <si>
    <t>事业单位医疗</t>
  </si>
  <si>
    <t xml:space="preserve">      公务员医疗补助</t>
  </si>
  <si>
    <t>2100503</t>
  </si>
  <si>
    <t>公务员医疗补助</t>
  </si>
  <si>
    <t xml:space="preserve">      优抚对象医疗补助</t>
  </si>
  <si>
    <t>2100504</t>
  </si>
  <si>
    <t>优抚对象医疗补助</t>
  </si>
  <si>
    <t xml:space="preserve">      新型农村合作医疗</t>
  </si>
  <si>
    <t>2100506</t>
  </si>
  <si>
    <t>新型农村合作医疗</t>
  </si>
  <si>
    <t xml:space="preserve">      城镇居民基本医疗保险</t>
  </si>
  <si>
    <t>2100508</t>
  </si>
  <si>
    <t>城镇居民基本医疗保险</t>
  </si>
  <si>
    <t xml:space="preserve">      城乡医疗救助</t>
  </si>
  <si>
    <t>2100509</t>
  </si>
  <si>
    <t>城乡医疗救助</t>
  </si>
  <si>
    <t xml:space="preserve">      疾病应急救助</t>
  </si>
  <si>
    <t>2100510</t>
  </si>
  <si>
    <t>疾病应急救助</t>
  </si>
  <si>
    <t xml:space="preserve">      其他医疗保障支出</t>
  </si>
  <si>
    <t>2100599</t>
  </si>
  <si>
    <t>其他医疗保障支出</t>
  </si>
  <si>
    <t xml:space="preserve">    中医药</t>
  </si>
  <si>
    <t>21006</t>
  </si>
  <si>
    <t>中医药</t>
  </si>
  <si>
    <t xml:space="preserve">      中医（民族医）药专项</t>
  </si>
  <si>
    <t>2100601</t>
  </si>
  <si>
    <t>中医（民族医）药专项</t>
  </si>
  <si>
    <t xml:space="preserve">      其他中医药支出</t>
  </si>
  <si>
    <t>2100699</t>
  </si>
  <si>
    <t>其他中医药支出</t>
  </si>
  <si>
    <t xml:space="preserve">    计划生育事务</t>
  </si>
  <si>
    <r>
      <rPr>
        <sz val="11"/>
        <rFont val="宋体"/>
        <charset val="134"/>
      </rPr>
      <t>210</t>
    </r>
    <r>
      <rPr>
        <sz val="11"/>
        <rFont val="宋体"/>
        <charset val="134"/>
      </rPr>
      <t>07</t>
    </r>
  </si>
  <si>
    <t>21007</t>
  </si>
  <si>
    <t>计划生育事务</t>
  </si>
  <si>
    <t xml:space="preserve">      计划生育机构</t>
  </si>
  <si>
    <r>
      <rPr>
        <sz val="11"/>
        <rFont val="宋体"/>
        <charset val="134"/>
      </rPr>
      <t>210</t>
    </r>
    <r>
      <rPr>
        <sz val="11"/>
        <rFont val="宋体"/>
        <charset val="134"/>
      </rPr>
      <t>0716</t>
    </r>
  </si>
  <si>
    <t>2100701</t>
  </si>
  <si>
    <r>
      <rPr>
        <sz val="11"/>
        <rFont val="宋体"/>
        <charset val="134"/>
      </rPr>
      <t>210</t>
    </r>
    <r>
      <rPr>
        <sz val="11"/>
        <rFont val="宋体"/>
        <charset val="134"/>
      </rPr>
      <t>0717</t>
    </r>
  </si>
  <si>
    <t>2100702</t>
  </si>
  <si>
    <t>2100703</t>
  </si>
  <si>
    <t>2100704</t>
  </si>
  <si>
    <t>2100705</t>
  </si>
  <si>
    <t>2100706</t>
  </si>
  <si>
    <t>2100707</t>
  </si>
  <si>
    <t>2100708</t>
  </si>
  <si>
    <t>2100709</t>
  </si>
  <si>
    <t>2100710</t>
  </si>
  <si>
    <t>2100711</t>
  </si>
  <si>
    <t>2100712</t>
  </si>
  <si>
    <t>2100713</t>
  </si>
  <si>
    <t>2100714</t>
  </si>
  <si>
    <t xml:space="preserve">      计划生育服务</t>
  </si>
  <si>
    <t>2100715</t>
  </si>
  <si>
    <t xml:space="preserve">      其他计划生育事务支出</t>
  </si>
  <si>
    <r>
      <rPr>
        <sz val="11"/>
        <rFont val="宋体"/>
        <charset val="134"/>
      </rPr>
      <t>210</t>
    </r>
    <r>
      <rPr>
        <sz val="11"/>
        <rFont val="宋体"/>
        <charset val="134"/>
      </rPr>
      <t>0799</t>
    </r>
  </si>
  <si>
    <t>2100799</t>
  </si>
  <si>
    <t>其他计划生育事务支出</t>
  </si>
  <si>
    <t xml:space="preserve">    食品和药品监督管理事务</t>
  </si>
  <si>
    <t>21010</t>
  </si>
  <si>
    <t>食品和药品监督管理事务</t>
  </si>
  <si>
    <t>2101001</t>
  </si>
  <si>
    <t>2101002</t>
  </si>
  <si>
    <t>2101003</t>
  </si>
  <si>
    <t xml:space="preserve">      药品事务</t>
  </si>
  <si>
    <t>2101012</t>
  </si>
  <si>
    <t>药品事务</t>
  </si>
  <si>
    <t xml:space="preserve">      化妆品事务</t>
  </si>
  <si>
    <t>2101014</t>
  </si>
  <si>
    <t>化妆品事务</t>
  </si>
  <si>
    <t xml:space="preserve">      医疗器械事务</t>
  </si>
  <si>
    <t>2101015</t>
  </si>
  <si>
    <t>医疗器械事务</t>
  </si>
  <si>
    <t xml:space="preserve">      食品安全事务</t>
  </si>
  <si>
    <t>2101016</t>
  </si>
  <si>
    <t>食品安全事务</t>
  </si>
  <si>
    <t>2101050</t>
  </si>
  <si>
    <t xml:space="preserve">      其他食品和药品监督管理事务支出</t>
  </si>
  <si>
    <t>2101099</t>
  </si>
  <si>
    <t>其他食品和药品监督管理事务支出</t>
  </si>
  <si>
    <t xml:space="preserve">    其他医疗卫生与计划生育支出</t>
  </si>
  <si>
    <t>21099</t>
  </si>
  <si>
    <t>其他医疗卫生支出</t>
  </si>
  <si>
    <t xml:space="preserve">      其他医疗卫生与计划生育支出</t>
  </si>
  <si>
    <r>
      <rPr>
        <sz val="11"/>
        <rFont val="宋体"/>
        <charset val="134"/>
      </rPr>
      <t>21099</t>
    </r>
    <r>
      <rPr>
        <sz val="11"/>
        <rFont val="宋体"/>
        <charset val="134"/>
      </rPr>
      <t>01</t>
    </r>
  </si>
  <si>
    <t>2109901</t>
  </si>
  <si>
    <t>十、节能环保支出</t>
  </si>
  <si>
    <t xml:space="preserve">    环境保护管理事务</t>
  </si>
  <si>
    <t>21101</t>
  </si>
  <si>
    <t>环境保护管理事务</t>
  </si>
  <si>
    <t>2110101</t>
  </si>
  <si>
    <t>2110102</t>
  </si>
  <si>
    <t>2110103</t>
  </si>
  <si>
    <t xml:space="preserve">      环境保护宣传</t>
  </si>
  <si>
    <t>2110104</t>
  </si>
  <si>
    <t>环境保护宣传</t>
  </si>
  <si>
    <t xml:space="preserve">      环境保护法规、规划及标准</t>
  </si>
  <si>
    <t>2110105</t>
  </si>
  <si>
    <t>环境保护法规、规划及标准</t>
  </si>
  <si>
    <t xml:space="preserve">      环境国际合作及履约</t>
  </si>
  <si>
    <t>2110106</t>
  </si>
  <si>
    <t>环境国际合作及履约</t>
  </si>
  <si>
    <t xml:space="preserve">      环境保护行政许可</t>
  </si>
  <si>
    <t>2110107</t>
  </si>
  <si>
    <t>环境保护行政许可</t>
  </si>
  <si>
    <t xml:space="preserve">      其他环境保护管理事务支出</t>
  </si>
  <si>
    <t>2110199</t>
  </si>
  <si>
    <t>其他环境保护管理事务支出</t>
  </si>
  <si>
    <t xml:space="preserve">    环境监测与监察</t>
  </si>
  <si>
    <t>21102</t>
  </si>
  <si>
    <t>环境监测与监察</t>
  </si>
  <si>
    <t xml:space="preserve">      建设项目环评审查与监督</t>
  </si>
  <si>
    <t>2110203</t>
  </si>
  <si>
    <t>建设项目环评审查与监督</t>
  </si>
  <si>
    <t xml:space="preserve">      核与辐射安全监督</t>
  </si>
  <si>
    <t>2110204</t>
  </si>
  <si>
    <t>核与辐射安全监督</t>
  </si>
  <si>
    <t xml:space="preserve">      其他环境监测与监察支出</t>
  </si>
  <si>
    <t>2110299</t>
  </si>
  <si>
    <t>其他环境监测与监察支出</t>
  </si>
  <si>
    <t xml:space="preserve">    污染防治</t>
  </si>
  <si>
    <t>21103</t>
  </si>
  <si>
    <t>污染防治</t>
  </si>
  <si>
    <t xml:space="preserve">      大气</t>
  </si>
  <si>
    <t>2110301</t>
  </si>
  <si>
    <t>大气</t>
  </si>
  <si>
    <t xml:space="preserve">      水体</t>
  </si>
  <si>
    <t>2110302</t>
  </si>
  <si>
    <t>水体</t>
  </si>
  <si>
    <t xml:space="preserve">      噪声</t>
  </si>
  <si>
    <t>2110303</t>
  </si>
  <si>
    <t>噪声</t>
  </si>
  <si>
    <t xml:space="preserve">      固体废弃物与化学品</t>
  </si>
  <si>
    <t>2110304</t>
  </si>
  <si>
    <t>固体废弃物与化学品</t>
  </si>
  <si>
    <t xml:space="preserve">      放射源和放射性废物监管</t>
  </si>
  <si>
    <t>2110305</t>
  </si>
  <si>
    <t>放射源和放射性废物监管</t>
  </si>
  <si>
    <t xml:space="preserve">      辐射</t>
  </si>
  <si>
    <t>2110306</t>
  </si>
  <si>
    <t>辐射</t>
  </si>
  <si>
    <t xml:space="preserve">      排污费安排的支出</t>
  </si>
  <si>
    <t>2110307</t>
  </si>
  <si>
    <t>排污费安排的支出</t>
  </si>
  <si>
    <t xml:space="preserve">      其他污染防治支出</t>
  </si>
  <si>
    <t>2110399</t>
  </si>
  <si>
    <t>其他污染防治支出</t>
  </si>
  <si>
    <t xml:space="preserve">    自然生态保护</t>
  </si>
  <si>
    <t>21104</t>
  </si>
  <si>
    <t>自然生态保护</t>
  </si>
  <si>
    <t xml:space="preserve">      生态保护</t>
  </si>
  <si>
    <t>2110401</t>
  </si>
  <si>
    <t>生态保护</t>
  </si>
  <si>
    <t xml:space="preserve">      农村环境保护</t>
  </si>
  <si>
    <t>2110402</t>
  </si>
  <si>
    <t>农村环境保护</t>
  </si>
  <si>
    <t xml:space="preserve">      自然保护区</t>
  </si>
  <si>
    <t>2110403</t>
  </si>
  <si>
    <t>自然保护区</t>
  </si>
  <si>
    <t xml:space="preserve">      生物及物种资源保护</t>
  </si>
  <si>
    <t>2110404</t>
  </si>
  <si>
    <t>生物及物种资源保护</t>
  </si>
  <si>
    <t>2110499</t>
  </si>
  <si>
    <t>2110405</t>
  </si>
  <si>
    <t>湖泊生态环境保护</t>
  </si>
  <si>
    <t xml:space="preserve">      其他自然生态保护支出</t>
  </si>
  <si>
    <t>其他自然生态保护支出</t>
  </si>
  <si>
    <t xml:space="preserve">    天然林保护</t>
  </si>
  <si>
    <t>21105</t>
  </si>
  <si>
    <t>天然林保护</t>
  </si>
  <si>
    <t xml:space="preserve">      森林管护</t>
  </si>
  <si>
    <t>2110501</t>
  </si>
  <si>
    <t>森林管护</t>
  </si>
  <si>
    <t xml:space="preserve">      社会保险补助</t>
  </si>
  <si>
    <t>2110502</t>
  </si>
  <si>
    <t>社会保险补助</t>
  </si>
  <si>
    <t xml:space="preserve">      政策性社会性支出补助</t>
  </si>
  <si>
    <t>2110503</t>
  </si>
  <si>
    <t>政策性社会性支出补助</t>
  </si>
  <si>
    <t xml:space="preserve">      天然林保护工程建设</t>
  </si>
  <si>
    <t>2110506</t>
  </si>
  <si>
    <t>天然林保护工程建设</t>
  </si>
  <si>
    <t xml:space="preserve">      其他天然林保护支出</t>
  </si>
  <si>
    <t>2110599</t>
  </si>
  <si>
    <t>其他天然林保护支出</t>
  </si>
  <si>
    <t xml:space="preserve">    退耕还林</t>
  </si>
  <si>
    <t>21106</t>
  </si>
  <si>
    <t>退耕还林</t>
  </si>
  <si>
    <t xml:space="preserve">      退耕现金</t>
  </si>
  <si>
    <t>2110602</t>
  </si>
  <si>
    <t>退耕现金</t>
  </si>
  <si>
    <t xml:space="preserve">      退耕还林粮食折现补贴</t>
  </si>
  <si>
    <t>2110603</t>
  </si>
  <si>
    <t>退耕还林粮食折现补贴</t>
  </si>
  <si>
    <t xml:space="preserve">      退耕还林粮食费用补贴</t>
  </si>
  <si>
    <t>2110604</t>
  </si>
  <si>
    <t>退耕还林粮食费用补贴</t>
  </si>
  <si>
    <t xml:space="preserve">      退耕还林工程建设</t>
  </si>
  <si>
    <t>2110605</t>
  </si>
  <si>
    <t>退耕还林工程建设</t>
  </si>
  <si>
    <t xml:space="preserve">      其他退耕还林支出</t>
  </si>
  <si>
    <t>2110699</t>
  </si>
  <si>
    <t>其他退耕还林支出</t>
  </si>
  <si>
    <t xml:space="preserve">    风沙荒漠治理</t>
  </si>
  <si>
    <t>21107</t>
  </si>
  <si>
    <t>风沙荒漠治理</t>
  </si>
  <si>
    <t xml:space="preserve">      京津风沙源治理工程建设</t>
  </si>
  <si>
    <t>2110704</t>
  </si>
  <si>
    <t>京津风沙源治理工程建设</t>
  </si>
  <si>
    <t xml:space="preserve">      其他风沙荒漠治理支出</t>
  </si>
  <si>
    <t>2110799</t>
  </si>
  <si>
    <t>其他风沙荒漠治理支出</t>
  </si>
  <si>
    <t xml:space="preserve">    退牧还草</t>
  </si>
  <si>
    <t>21108</t>
  </si>
  <si>
    <t>退牧还草</t>
  </si>
  <si>
    <t xml:space="preserve">      退牧还草工程建设</t>
  </si>
  <si>
    <t>2110804</t>
  </si>
  <si>
    <t>退牧还草工程建设</t>
  </si>
  <si>
    <t xml:space="preserve">      其他退牧还草支出</t>
  </si>
  <si>
    <t>2110899</t>
  </si>
  <si>
    <t>其他退牧还草支出</t>
  </si>
  <si>
    <t xml:space="preserve">    已垦草原退耕还草</t>
  </si>
  <si>
    <t>21109</t>
  </si>
  <si>
    <t>已垦草原退耕还草</t>
  </si>
  <si>
    <t xml:space="preserve">    能源节约利用</t>
  </si>
  <si>
    <t>21110</t>
  </si>
  <si>
    <t>能源节约利用</t>
  </si>
  <si>
    <t xml:space="preserve">    污染减排</t>
  </si>
  <si>
    <t>21111</t>
  </si>
  <si>
    <t>污染减排</t>
  </si>
  <si>
    <t xml:space="preserve">      环境监测与信息</t>
  </si>
  <si>
    <t>2111101</t>
  </si>
  <si>
    <t>环境监测与信息</t>
  </si>
  <si>
    <t xml:space="preserve">      环境执法监察</t>
  </si>
  <si>
    <t>2111102</t>
  </si>
  <si>
    <t>环境执法监察</t>
  </si>
  <si>
    <t xml:space="preserve">      减排专项支出</t>
  </si>
  <si>
    <t>2111103</t>
  </si>
  <si>
    <t>减排专项支出</t>
  </si>
  <si>
    <t xml:space="preserve">      清洁生产专项支出</t>
  </si>
  <si>
    <t>2111104</t>
  </si>
  <si>
    <t>清洁生产专项支出</t>
  </si>
  <si>
    <t xml:space="preserve">      其他污染减排支出</t>
  </si>
  <si>
    <t>2111199</t>
  </si>
  <si>
    <t>其他污染减排支出</t>
  </si>
  <si>
    <t xml:space="preserve">    可再生能源</t>
  </si>
  <si>
    <t>21112</t>
  </si>
  <si>
    <t>可再生能源</t>
  </si>
  <si>
    <t xml:space="preserve">    循环经济</t>
  </si>
  <si>
    <t>21113</t>
  </si>
  <si>
    <t>资源综合利用</t>
  </si>
  <si>
    <t xml:space="preserve">    能源管理事务</t>
  </si>
  <si>
    <t>21114</t>
  </si>
  <si>
    <t>能源管理事务</t>
  </si>
  <si>
    <t>2111401</t>
  </si>
  <si>
    <t>2111402</t>
  </si>
  <si>
    <t>2111403</t>
  </si>
  <si>
    <t xml:space="preserve">      能源预测预警</t>
  </si>
  <si>
    <t>2111404</t>
  </si>
  <si>
    <t>能源预测预警</t>
  </si>
  <si>
    <t xml:space="preserve">      能源战略规划与实施</t>
  </si>
  <si>
    <t>2111405</t>
  </si>
  <si>
    <t>能源战略规划与实施</t>
  </si>
  <si>
    <t xml:space="preserve">      能源科技装备</t>
  </si>
  <si>
    <t>2111406</t>
  </si>
  <si>
    <t>能源科技装备</t>
  </si>
  <si>
    <t xml:space="preserve">      能源行业管理</t>
  </si>
  <si>
    <t>2111407</t>
  </si>
  <si>
    <t>能源行业管理</t>
  </si>
  <si>
    <t xml:space="preserve">      能源管理</t>
  </si>
  <si>
    <t>2111408</t>
  </si>
  <si>
    <t>能源管理</t>
  </si>
  <si>
    <t xml:space="preserve">      石油储备发展管理</t>
  </si>
  <si>
    <t>2111409</t>
  </si>
  <si>
    <t>石油储备发展管理</t>
  </si>
  <si>
    <t xml:space="preserve">      能源调查</t>
  </si>
  <si>
    <t>2111410</t>
  </si>
  <si>
    <t>能源调查</t>
  </si>
  <si>
    <t>2111411</t>
  </si>
  <si>
    <t xml:space="preserve">      三峡库区移民专项支出</t>
  </si>
  <si>
    <t>2111412</t>
  </si>
  <si>
    <t>三峡库区移民专项支出</t>
  </si>
  <si>
    <t xml:space="preserve">      农村电网建设</t>
  </si>
  <si>
    <t>2111413</t>
  </si>
  <si>
    <t>农村电网建设</t>
  </si>
  <si>
    <t>2111450</t>
  </si>
  <si>
    <t xml:space="preserve">      其他能源管理事务支出</t>
  </si>
  <si>
    <t>2111499</t>
  </si>
  <si>
    <t>其他能源管理事务支出</t>
  </si>
  <si>
    <t xml:space="preserve">    江河湖库流域治理与保护</t>
  </si>
  <si>
    <r>
      <rPr>
        <sz val="11"/>
        <rFont val="宋体"/>
        <charset val="134"/>
      </rPr>
      <t>2111</t>
    </r>
    <r>
      <rPr>
        <sz val="11"/>
        <rFont val="宋体"/>
        <charset val="134"/>
      </rPr>
      <t>5</t>
    </r>
  </si>
  <si>
    <t>21115</t>
  </si>
  <si>
    <t>江河湖库流域治理与保护</t>
  </si>
  <si>
    <t xml:space="preserve">      水源地建设与保护</t>
  </si>
  <si>
    <r>
      <rPr>
        <sz val="11"/>
        <rFont val="宋体"/>
        <charset val="134"/>
      </rPr>
      <t>21115</t>
    </r>
    <r>
      <rPr>
        <sz val="11"/>
        <rFont val="宋体"/>
        <charset val="134"/>
      </rPr>
      <t>0</t>
    </r>
    <r>
      <rPr>
        <sz val="11"/>
        <rFont val="宋体"/>
        <charset val="134"/>
      </rPr>
      <t>1</t>
    </r>
  </si>
  <si>
    <t>2111501</t>
  </si>
  <si>
    <t>水源地建设与保护</t>
  </si>
  <si>
    <t xml:space="preserve">      河流治理与保护</t>
  </si>
  <si>
    <r>
      <rPr>
        <sz val="11"/>
        <rFont val="宋体"/>
        <charset val="134"/>
      </rPr>
      <t>21115</t>
    </r>
    <r>
      <rPr>
        <sz val="11"/>
        <rFont val="宋体"/>
        <charset val="134"/>
      </rPr>
      <t>0</t>
    </r>
    <r>
      <rPr>
        <sz val="11"/>
        <rFont val="宋体"/>
        <charset val="134"/>
      </rPr>
      <t>2</t>
    </r>
  </si>
  <si>
    <t>2111502</t>
  </si>
  <si>
    <t>河流治理与保护</t>
  </si>
  <si>
    <t xml:space="preserve">      湖库生态环境保护</t>
  </si>
  <si>
    <t>湖库生态环境保护</t>
  </si>
  <si>
    <t xml:space="preserve">      地下水修复与保护</t>
  </si>
  <si>
    <r>
      <rPr>
        <sz val="11"/>
        <rFont val="宋体"/>
        <charset val="134"/>
      </rPr>
      <t>2111</t>
    </r>
    <r>
      <rPr>
        <sz val="11"/>
        <rFont val="宋体"/>
        <charset val="134"/>
      </rPr>
      <t>5</t>
    </r>
    <r>
      <rPr>
        <sz val="11"/>
        <rFont val="宋体"/>
        <charset val="134"/>
      </rPr>
      <t>04</t>
    </r>
  </si>
  <si>
    <t>2111504</t>
  </si>
  <si>
    <t>地下水修复与保护</t>
  </si>
  <si>
    <t xml:space="preserve">      其他江河湖库流域治理与保护</t>
  </si>
  <si>
    <r>
      <rPr>
        <sz val="11"/>
        <rFont val="宋体"/>
        <charset val="134"/>
      </rPr>
      <t>2111</t>
    </r>
    <r>
      <rPr>
        <sz val="11"/>
        <rFont val="宋体"/>
        <charset val="134"/>
      </rPr>
      <t>599</t>
    </r>
  </si>
  <si>
    <t>2111599</t>
  </si>
  <si>
    <t>其他江河湖库流域治理与保护</t>
  </si>
  <si>
    <t xml:space="preserve">    其他节能环保支出</t>
  </si>
  <si>
    <t>21199</t>
  </si>
  <si>
    <t>其他节能环保支出</t>
  </si>
  <si>
    <t>十一、城乡社区支出</t>
  </si>
  <si>
    <t xml:space="preserve">      城乡社区管理事务</t>
  </si>
  <si>
    <t>21201</t>
  </si>
  <si>
    <t>城乡社区管理事务</t>
  </si>
  <si>
    <t xml:space="preserve">        行政运行</t>
  </si>
  <si>
    <t>2120101</t>
  </si>
  <si>
    <t xml:space="preserve">        一般行政管理事务</t>
  </si>
  <si>
    <t>2120102</t>
  </si>
  <si>
    <t xml:space="preserve">        机关服务</t>
  </si>
  <si>
    <t>2120103</t>
  </si>
  <si>
    <t xml:space="preserve">        城管执法</t>
  </si>
  <si>
    <t>2120104</t>
  </si>
  <si>
    <t>城管执法</t>
  </si>
  <si>
    <t xml:space="preserve">        工程建设标准规范编制与监管</t>
  </si>
  <si>
    <t>2120105</t>
  </si>
  <si>
    <t>工程建设标准规范编制与监管</t>
  </si>
  <si>
    <t xml:space="preserve">        工程建设管理</t>
  </si>
  <si>
    <t>2120106</t>
  </si>
  <si>
    <t>工程建设管理</t>
  </si>
  <si>
    <t xml:space="preserve">        市政公用行业市场监管</t>
  </si>
  <si>
    <t>2120107</t>
  </si>
  <si>
    <t>市政公用行业市场监管</t>
  </si>
  <si>
    <t xml:space="preserve">        国家重点风景区规划与保护</t>
  </si>
  <si>
    <t>2120108</t>
  </si>
  <si>
    <t>国家重点风景区规划与保护</t>
  </si>
  <si>
    <t xml:space="preserve">        住宅建设与房地产市场监管</t>
  </si>
  <si>
    <t>2120109</t>
  </si>
  <si>
    <t>住宅建设与房地产市场监管</t>
  </si>
  <si>
    <t xml:space="preserve">        执业资格注册、资质审查</t>
  </si>
  <si>
    <t>2120110</t>
  </si>
  <si>
    <t>执业资格注册、资质审查</t>
  </si>
  <si>
    <t xml:space="preserve">        其他城乡社区管理事务支出</t>
  </si>
  <si>
    <t>2120199</t>
  </si>
  <si>
    <t>其他城乡社区管理事务支出</t>
  </si>
  <si>
    <t xml:space="preserve">      城乡社区规划与管理</t>
  </si>
  <si>
    <t>21202</t>
  </si>
  <si>
    <t>城乡社区规划与管理</t>
  </si>
  <si>
    <t xml:space="preserve">      城乡社区公共设施</t>
  </si>
  <si>
    <t>21203</t>
  </si>
  <si>
    <t>城乡社区公共设施</t>
  </si>
  <si>
    <t xml:space="preserve">        小城镇基础设施建设</t>
  </si>
  <si>
    <t>2120303</t>
  </si>
  <si>
    <t>小城镇基础设施建设</t>
  </si>
  <si>
    <t xml:space="preserve">        其他城乡社区公共设施支出</t>
  </si>
  <si>
    <t>2120399</t>
  </si>
  <si>
    <t>其他城乡社区公共设施支出</t>
  </si>
  <si>
    <t xml:space="preserve">      城乡社区环境卫生</t>
  </si>
  <si>
    <t>21205</t>
  </si>
  <si>
    <t>城乡社区环境卫生</t>
  </si>
  <si>
    <t xml:space="preserve">      建设市场管理与监督</t>
  </si>
  <si>
    <t>21206</t>
  </si>
  <si>
    <t>建设市场管理与监督</t>
  </si>
  <si>
    <t xml:space="preserve">      其他城乡社区支出</t>
  </si>
  <si>
    <t>21299</t>
  </si>
  <si>
    <t>其他城乡社区事务支出</t>
  </si>
  <si>
    <t>十二、农林水支出</t>
  </si>
  <si>
    <t xml:space="preserve">      农业</t>
  </si>
  <si>
    <t>21301</t>
  </si>
  <si>
    <t>农业</t>
  </si>
  <si>
    <t>2130101</t>
  </si>
  <si>
    <t>2130102</t>
  </si>
  <si>
    <t>2130103</t>
  </si>
  <si>
    <t xml:space="preserve">        事业运行</t>
  </si>
  <si>
    <t>2130104</t>
  </si>
  <si>
    <t xml:space="preserve">        农垦运行</t>
  </si>
  <si>
    <t>2130105</t>
  </si>
  <si>
    <t>农垦运行</t>
  </si>
  <si>
    <t xml:space="preserve">        科技转化与推广服务</t>
  </si>
  <si>
    <t>2130106</t>
  </si>
  <si>
    <t>技术推广与培训</t>
  </si>
  <si>
    <t xml:space="preserve">        病虫害控制</t>
  </si>
  <si>
    <t>2130108</t>
  </si>
  <si>
    <t>病虫害控制</t>
  </si>
  <si>
    <t xml:space="preserve">        农产品质量安全</t>
  </si>
  <si>
    <t>2130109</t>
  </si>
  <si>
    <t>农产品质量安全</t>
  </si>
  <si>
    <t xml:space="preserve">        执法监管</t>
  </si>
  <si>
    <t>2130110</t>
  </si>
  <si>
    <t>执法监管</t>
  </si>
  <si>
    <t xml:space="preserve">        统计监测与信息服务</t>
  </si>
  <si>
    <t>2130111</t>
  </si>
  <si>
    <t>统计监测与信息服务</t>
  </si>
  <si>
    <t xml:space="preserve">        农业行业业务管理</t>
  </si>
  <si>
    <t>2130112</t>
  </si>
  <si>
    <t>农业行业业务管理</t>
  </si>
  <si>
    <t xml:space="preserve">        对外交流与合作</t>
  </si>
  <si>
    <t>2130114</t>
  </si>
  <si>
    <t>对外交流与合作</t>
  </si>
  <si>
    <t xml:space="preserve">        防灾救灾</t>
  </si>
  <si>
    <t>2130119</t>
  </si>
  <si>
    <t>灾害救助</t>
  </si>
  <si>
    <t xml:space="preserve">        稳定农民收入补贴</t>
  </si>
  <si>
    <t>2130120</t>
  </si>
  <si>
    <t>稳定农民收入补贴</t>
  </si>
  <si>
    <t xml:space="preserve">        农业结构调整补贴</t>
  </si>
  <si>
    <t>2130121</t>
  </si>
  <si>
    <t>农业结构调整补贴</t>
  </si>
  <si>
    <t xml:space="preserve">        农业生产资料与技术补贴</t>
  </si>
  <si>
    <t>2130122</t>
  </si>
  <si>
    <t>农业生产资料与技术补贴</t>
  </si>
  <si>
    <t xml:space="preserve">        农业生产保险补贴</t>
  </si>
  <si>
    <t>2130123</t>
  </si>
  <si>
    <t>农业生产保险补贴</t>
  </si>
  <si>
    <t xml:space="preserve">        农业组织化与产业化经营</t>
  </si>
  <si>
    <t>2130124</t>
  </si>
  <si>
    <t>农业组织化与产业化经营</t>
  </si>
  <si>
    <t xml:space="preserve">        农产品加工与促销</t>
  </si>
  <si>
    <t>2130125</t>
  </si>
  <si>
    <t>农产品加工与促销</t>
  </si>
  <si>
    <t xml:space="preserve">        农村公益事业</t>
  </si>
  <si>
    <t>2130126</t>
  </si>
  <si>
    <t>农村公益事业</t>
  </si>
  <si>
    <t xml:space="preserve">        综合财力补助</t>
  </si>
  <si>
    <t>2130129</t>
  </si>
  <si>
    <t>综合财力补助</t>
  </si>
  <si>
    <t xml:space="preserve">        农业资源保护修复与利用</t>
  </si>
  <si>
    <t>2130135</t>
  </si>
  <si>
    <t>农业资源保护与利用</t>
  </si>
  <si>
    <t xml:space="preserve">        农村道路建设</t>
  </si>
  <si>
    <t>2130142</t>
  </si>
  <si>
    <t>农村道路建设</t>
  </si>
  <si>
    <t xml:space="preserve">        农资综合补贴</t>
  </si>
  <si>
    <t>2130147</t>
  </si>
  <si>
    <t>农资综合补贴</t>
  </si>
  <si>
    <t xml:space="preserve">        石油价格改革对渔业的补贴</t>
  </si>
  <si>
    <t>2130148</t>
  </si>
  <si>
    <t>石油价格改革对渔业的补贴</t>
  </si>
  <si>
    <t xml:space="preserve">        对高校毕业生到基层任职补助</t>
  </si>
  <si>
    <t>2130152</t>
  </si>
  <si>
    <t>对高校毕业生到基层任职补助</t>
  </si>
  <si>
    <t xml:space="preserve">        草原植被恢复费安排的支出</t>
  </si>
  <si>
    <t>2130153</t>
  </si>
  <si>
    <t>草原植被恢复费安排的支出</t>
  </si>
  <si>
    <t xml:space="preserve">        其他农业支出</t>
  </si>
  <si>
    <t>2130199</t>
  </si>
  <si>
    <t>其他农业支出</t>
  </si>
  <si>
    <t xml:space="preserve">      林业</t>
  </si>
  <si>
    <t>21302</t>
  </si>
  <si>
    <t>林业</t>
  </si>
  <si>
    <t>2130201</t>
  </si>
  <si>
    <t>2130202</t>
  </si>
  <si>
    <t>2130203</t>
  </si>
  <si>
    <t xml:space="preserve">        林业事业机构</t>
  </si>
  <si>
    <t>2130204</t>
  </si>
  <si>
    <t>林业事业机构</t>
  </si>
  <si>
    <t xml:space="preserve">        森林培育</t>
  </si>
  <si>
    <t>2130205</t>
  </si>
  <si>
    <t>森林培育</t>
  </si>
  <si>
    <t xml:space="preserve">        林业技术推广</t>
  </si>
  <si>
    <t>2130206</t>
  </si>
  <si>
    <t>林业技术推广</t>
  </si>
  <si>
    <t xml:space="preserve">        森林资源管理</t>
  </si>
  <si>
    <t>2130207</t>
  </si>
  <si>
    <t>森林资源管理</t>
  </si>
  <si>
    <t xml:space="preserve">        森林资源监测</t>
  </si>
  <si>
    <t>2130208</t>
  </si>
  <si>
    <t>森林资源监测</t>
  </si>
  <si>
    <t xml:space="preserve">        森林生态效益补偿</t>
  </si>
  <si>
    <t>2130209</t>
  </si>
  <si>
    <t>森林生态效益补偿</t>
  </si>
  <si>
    <t xml:space="preserve">        林业自然保护区</t>
  </si>
  <si>
    <t>2130210</t>
  </si>
  <si>
    <t>林业自然保护区</t>
  </si>
  <si>
    <t xml:space="preserve">        动植物保护</t>
  </si>
  <si>
    <t>2130211</t>
  </si>
  <si>
    <t>动植物保护</t>
  </si>
  <si>
    <t xml:space="preserve">        湿地保护</t>
  </si>
  <si>
    <t>2130212</t>
  </si>
  <si>
    <t>湿地保护</t>
  </si>
  <si>
    <t xml:space="preserve">        林业执法与监督</t>
  </si>
  <si>
    <t>2130213</t>
  </si>
  <si>
    <t>林业执法与监督</t>
  </si>
  <si>
    <t xml:space="preserve">        林业检疫检测</t>
  </si>
  <si>
    <t>2130216</t>
  </si>
  <si>
    <t>林业检疫检测</t>
  </si>
  <si>
    <t xml:space="preserve">        防沙治沙</t>
  </si>
  <si>
    <t>2130217</t>
  </si>
  <si>
    <t>防沙治沙</t>
  </si>
  <si>
    <t xml:space="preserve">        林业质量安全</t>
  </si>
  <si>
    <t>2130218</t>
  </si>
  <si>
    <t>林业质量安全</t>
  </si>
  <si>
    <t xml:space="preserve">        林业工程与项目管理</t>
  </si>
  <si>
    <t>2130219</t>
  </si>
  <si>
    <t>林业工程与项目管理</t>
  </si>
  <si>
    <t xml:space="preserve">        林业对外合作与交流</t>
  </si>
  <si>
    <t>2130220</t>
  </si>
  <si>
    <t>林业对外合作与交流</t>
  </si>
  <si>
    <t xml:space="preserve">        林业产业化</t>
  </si>
  <si>
    <t>2130221</t>
  </si>
  <si>
    <t>林业产业化</t>
  </si>
  <si>
    <t xml:space="preserve">        信息管理</t>
  </si>
  <si>
    <t>2130223</t>
  </si>
  <si>
    <t>信息管理</t>
  </si>
  <si>
    <t xml:space="preserve">        林业政策制定与宣传</t>
  </si>
  <si>
    <t>2130224</t>
  </si>
  <si>
    <t>林业政策制定与宣传</t>
  </si>
  <si>
    <t xml:space="preserve">        林业资金审计稽查</t>
  </si>
  <si>
    <t>2130225</t>
  </si>
  <si>
    <t>林业资金审计稽查</t>
  </si>
  <si>
    <t xml:space="preserve">        林区公共支出</t>
  </si>
  <si>
    <t>2130226</t>
  </si>
  <si>
    <t>林区公共支出</t>
  </si>
  <si>
    <t xml:space="preserve">        林业贷款贴息</t>
  </si>
  <si>
    <t>2130227</t>
  </si>
  <si>
    <t>林业贷款贴息</t>
  </si>
  <si>
    <t xml:space="preserve">        石油价格改革对林业的补贴</t>
  </si>
  <si>
    <t>2130232</t>
  </si>
  <si>
    <t>石油价格改革对林业的补贴</t>
  </si>
  <si>
    <t xml:space="preserve">        森林保险保费补贴</t>
  </si>
  <si>
    <t>2130233</t>
  </si>
  <si>
    <t>森林保险保费补贴</t>
  </si>
  <si>
    <t xml:space="preserve">        林业防灾减灾</t>
  </si>
  <si>
    <t>2130234</t>
  </si>
  <si>
    <t>林业防灾减灾</t>
  </si>
  <si>
    <t xml:space="preserve">        其他林业支出</t>
  </si>
  <si>
    <t>2130299</t>
  </si>
  <si>
    <t>其他林业支出</t>
  </si>
  <si>
    <t xml:space="preserve">      水利</t>
  </si>
  <si>
    <t>21303</t>
  </si>
  <si>
    <t>水利</t>
  </si>
  <si>
    <t>2130301</t>
  </si>
  <si>
    <t>2130302</t>
  </si>
  <si>
    <t>2130303</t>
  </si>
  <si>
    <t xml:space="preserve">        水利行业业务管理</t>
  </si>
  <si>
    <t>2130304</t>
  </si>
  <si>
    <t>水利行业业务管理</t>
  </si>
  <si>
    <t xml:space="preserve">        水利工程建设</t>
  </si>
  <si>
    <t>2130305</t>
  </si>
  <si>
    <t>水利工程建设</t>
  </si>
  <si>
    <t xml:space="preserve">        水利工程运行与维护</t>
  </si>
  <si>
    <t>2130306</t>
  </si>
  <si>
    <t>水利工程运行与维护</t>
  </si>
  <si>
    <t xml:space="preserve">        长江黄河等流域管理</t>
  </si>
  <si>
    <t>2130307</t>
  </si>
  <si>
    <t>长江黄河等流域管理</t>
  </si>
  <si>
    <t xml:space="preserve">        水利前期工作</t>
  </si>
  <si>
    <t>2130308</t>
  </si>
  <si>
    <t>水利前期工作</t>
  </si>
  <si>
    <t xml:space="preserve">        水利执法监督</t>
  </si>
  <si>
    <t>2130309</t>
  </si>
  <si>
    <t>水利执法监督</t>
  </si>
  <si>
    <t xml:space="preserve">        水土保持</t>
  </si>
  <si>
    <t>2130310</t>
  </si>
  <si>
    <t>水土保持</t>
  </si>
  <si>
    <t xml:space="preserve">        水资源节约管理与保护</t>
  </si>
  <si>
    <t>2130311</t>
  </si>
  <si>
    <t>水资源管理与保护</t>
  </si>
  <si>
    <t xml:space="preserve">        水质监测</t>
  </si>
  <si>
    <t>2130312</t>
  </si>
  <si>
    <t>水质监测</t>
  </si>
  <si>
    <t xml:space="preserve">        水文测报</t>
  </si>
  <si>
    <t>2130313</t>
  </si>
  <si>
    <t>水文测报</t>
  </si>
  <si>
    <t xml:space="preserve">        防汛</t>
  </si>
  <si>
    <t>2130314</t>
  </si>
  <si>
    <t>防汛</t>
  </si>
  <si>
    <t xml:space="preserve">        抗旱</t>
  </si>
  <si>
    <t>2130315</t>
  </si>
  <si>
    <t>抗旱</t>
  </si>
  <si>
    <t xml:space="preserve">        农田水利</t>
  </si>
  <si>
    <t>2130316</t>
  </si>
  <si>
    <t>农田水利</t>
  </si>
  <si>
    <t xml:space="preserve">        水利技术推广</t>
  </si>
  <si>
    <t>2130317</t>
  </si>
  <si>
    <t>水利技术推广和培训</t>
  </si>
  <si>
    <t xml:space="preserve">        国际河流治理与管理</t>
  </si>
  <si>
    <t>2130318</t>
  </si>
  <si>
    <t>国际河流治理与管理</t>
  </si>
  <si>
    <t xml:space="preserve">        大中型水库移民后期扶持专项支出</t>
  </si>
  <si>
    <t>2130321</t>
  </si>
  <si>
    <t>大中型水库移民后期扶持专项支出</t>
  </si>
  <si>
    <t xml:space="preserve">        水利安全监督</t>
  </si>
  <si>
    <t>2130322</t>
  </si>
  <si>
    <t>水利安全监督</t>
  </si>
  <si>
    <t xml:space="preserve">        水资源费安排的支出</t>
  </si>
  <si>
    <t>2130331</t>
  </si>
  <si>
    <t>水资源费安排的支出</t>
  </si>
  <si>
    <t xml:space="preserve">        砂石资源费支出</t>
  </si>
  <si>
    <t>2130332</t>
  </si>
  <si>
    <t>砂石资源费支出</t>
  </si>
  <si>
    <t>2130333</t>
  </si>
  <si>
    <t xml:space="preserve">        水利建设移民支出</t>
  </si>
  <si>
    <t>2130334</t>
  </si>
  <si>
    <t>水利建设移民支出</t>
  </si>
  <si>
    <t xml:space="preserve">        农村人畜饮水</t>
  </si>
  <si>
    <t>2130335</t>
  </si>
  <si>
    <t>农村人畜饮水</t>
  </si>
  <si>
    <t xml:space="preserve">        其他水利支出</t>
  </si>
  <si>
    <t>2130399</t>
  </si>
  <si>
    <t>其他水利支出</t>
  </si>
  <si>
    <t xml:space="preserve">      南水北调</t>
  </si>
  <si>
    <t>21304</t>
  </si>
  <si>
    <t>南水北调</t>
  </si>
  <si>
    <t>2130401</t>
  </si>
  <si>
    <t>2130402</t>
  </si>
  <si>
    <t>2130403</t>
  </si>
  <si>
    <t xml:space="preserve">        南水北调工程建设</t>
  </si>
  <si>
    <t>2130404</t>
  </si>
  <si>
    <t>南水北调工程建设</t>
  </si>
  <si>
    <t xml:space="preserve">        政策研究与信息管理</t>
  </si>
  <si>
    <t>2130405</t>
  </si>
  <si>
    <t>政策研究与信息管理</t>
  </si>
  <si>
    <t xml:space="preserve">        工程稽查</t>
  </si>
  <si>
    <t>2130406</t>
  </si>
  <si>
    <t>工程稽查</t>
  </si>
  <si>
    <t xml:space="preserve">        前期工作</t>
  </si>
  <si>
    <t>2130407</t>
  </si>
  <si>
    <t>前期工作</t>
  </si>
  <si>
    <t xml:space="preserve">        南水北调技术推广</t>
  </si>
  <si>
    <t>2130408</t>
  </si>
  <si>
    <t>南水北调技术推广和培训</t>
  </si>
  <si>
    <t xml:space="preserve">        环境、移民及水资源管理与保护</t>
  </si>
  <si>
    <t>2130409</t>
  </si>
  <si>
    <t>环境、移民及水资源管理与保护</t>
  </si>
  <si>
    <t xml:space="preserve">        其他南水北调支出</t>
  </si>
  <si>
    <t>2130499</t>
  </si>
  <si>
    <t>其他南水北调支出</t>
  </si>
  <si>
    <t xml:space="preserve">      扶贫</t>
  </si>
  <si>
    <t>21305</t>
  </si>
  <si>
    <t>扶贫</t>
  </si>
  <si>
    <t>2130501</t>
  </si>
  <si>
    <t>2130502</t>
  </si>
  <si>
    <t>2130503</t>
  </si>
  <si>
    <t xml:space="preserve">        农村基础设施建设</t>
  </si>
  <si>
    <t>2130504</t>
  </si>
  <si>
    <t>农村基础设施建设</t>
  </si>
  <si>
    <t xml:space="preserve">        生产发展</t>
  </si>
  <si>
    <t>2130505</t>
  </si>
  <si>
    <t>生产发展</t>
  </si>
  <si>
    <t xml:space="preserve">        社会发展</t>
  </si>
  <si>
    <t>2130506</t>
  </si>
  <si>
    <t>社会发展</t>
  </si>
  <si>
    <t xml:space="preserve">        扶贫贷款奖补和贴息</t>
  </si>
  <si>
    <t>2130507</t>
  </si>
  <si>
    <t>扶贫贷款奖补和贴息</t>
  </si>
  <si>
    <t xml:space="preserve">       “三西”农业建设专项补助</t>
  </si>
  <si>
    <t>2130508</t>
  </si>
  <si>
    <t>“三西”农业建设专项补助</t>
  </si>
  <si>
    <t xml:space="preserve">        扶贫事业机构</t>
  </si>
  <si>
    <t>2130550</t>
  </si>
  <si>
    <t>扶贫事业机构</t>
  </si>
  <si>
    <t xml:space="preserve">        其他扶贫支出</t>
  </si>
  <si>
    <t>2130599</t>
  </si>
  <si>
    <t>其他扶贫支出</t>
  </si>
  <si>
    <t xml:space="preserve">      农业综合开发</t>
  </si>
  <si>
    <t>21306</t>
  </si>
  <si>
    <t>农业综合开发</t>
  </si>
  <si>
    <t xml:space="preserve">        机构运行</t>
  </si>
  <si>
    <t>2130601</t>
  </si>
  <si>
    <t xml:space="preserve">        土地治理</t>
  </si>
  <si>
    <t>2130602</t>
  </si>
  <si>
    <t>土地治理</t>
  </si>
  <si>
    <t xml:space="preserve">        产业化经营</t>
  </si>
  <si>
    <t>2130603</t>
  </si>
  <si>
    <t>产业化经营</t>
  </si>
  <si>
    <t xml:space="preserve">        科技示范</t>
  </si>
  <si>
    <t>2130604</t>
  </si>
  <si>
    <t>科技示范</t>
  </si>
  <si>
    <t xml:space="preserve">        其他农业综合开发支出</t>
  </si>
  <si>
    <t>2130699</t>
  </si>
  <si>
    <t>其他农业综合开发支出</t>
  </si>
  <si>
    <t xml:space="preserve">      农村综合改革</t>
  </si>
  <si>
    <t>21307</t>
  </si>
  <si>
    <t>农村综合改革</t>
  </si>
  <si>
    <t xml:space="preserve">        对村级一事一议的补助</t>
  </si>
  <si>
    <t>2130701</t>
  </si>
  <si>
    <t>对村级一事一议的补助</t>
  </si>
  <si>
    <t xml:space="preserve">        国有农场办社会职能改革补助</t>
  </si>
  <si>
    <t>2130704</t>
  </si>
  <si>
    <t>国有农场分离办社会职能改革补助</t>
  </si>
  <si>
    <t xml:space="preserve">        对村民委员会和村党支部的补助</t>
  </si>
  <si>
    <t>2130705</t>
  </si>
  <si>
    <t>对村民委员会和村党支部的补助</t>
  </si>
  <si>
    <t xml:space="preserve">        对村集体经济组织的补助</t>
  </si>
  <si>
    <t>2130706</t>
  </si>
  <si>
    <t>对村集体经济组织的补助</t>
  </si>
  <si>
    <t xml:space="preserve">        农村综合改革示范试点补助</t>
  </si>
  <si>
    <t>2130707</t>
  </si>
  <si>
    <t>农村综合改革示范试点补助</t>
  </si>
  <si>
    <t xml:space="preserve">        其他农村综合改革支出</t>
  </si>
  <si>
    <t>2130799</t>
  </si>
  <si>
    <t>其他农村综合改革支出</t>
  </si>
  <si>
    <t xml:space="preserve">      促进金融支农支出</t>
  </si>
  <si>
    <t>21308</t>
  </si>
  <si>
    <t>促进金融支农支出</t>
  </si>
  <si>
    <t xml:space="preserve">        支持农村金融机构</t>
  </si>
  <si>
    <t>2130801</t>
  </si>
  <si>
    <t>支持农村金融机构</t>
  </si>
  <si>
    <t xml:space="preserve">        涉农贷款增量奖励</t>
  </si>
  <si>
    <t>2130802</t>
  </si>
  <si>
    <t>涉农贷款增量奖励</t>
  </si>
  <si>
    <t xml:space="preserve">        其他金融支农支持</t>
  </si>
  <si>
    <t>2130899</t>
  </si>
  <si>
    <t>其他金融支农支持</t>
  </si>
  <si>
    <t xml:space="preserve">      目标价格补贴</t>
  </si>
  <si>
    <t>21309</t>
  </si>
  <si>
    <t>目标价格补贴</t>
  </si>
  <si>
    <t xml:space="preserve">        棉花目标价格补贴</t>
  </si>
  <si>
    <t>2130901</t>
  </si>
  <si>
    <t>棉花目标价格补贴</t>
  </si>
  <si>
    <t xml:space="preserve">        大豆目标价格补贴</t>
  </si>
  <si>
    <t>2130902</t>
  </si>
  <si>
    <t>大豆目标价格补贴</t>
  </si>
  <si>
    <t xml:space="preserve">        其他目标价格补贴</t>
  </si>
  <si>
    <t>2130999</t>
  </si>
  <si>
    <t>其他目标价格补贴</t>
  </si>
  <si>
    <t xml:space="preserve">      其他农林水事务支出</t>
  </si>
  <si>
    <t>21399</t>
  </si>
  <si>
    <t>其他农林水事务支出</t>
  </si>
  <si>
    <t xml:space="preserve">        化解其他公益性乡村债务支出</t>
  </si>
  <si>
    <t>2139901</t>
  </si>
  <si>
    <t>化解乡镇其他公益性债务支出</t>
  </si>
  <si>
    <t xml:space="preserve">        其他农林水事务支出</t>
  </si>
  <si>
    <t>2139999</t>
  </si>
  <si>
    <t>十三、交通运输支出</t>
  </si>
  <si>
    <t xml:space="preserve">      公路水路运输</t>
  </si>
  <si>
    <t>21401</t>
  </si>
  <si>
    <t>公路水路运输</t>
  </si>
  <si>
    <t>2140101</t>
  </si>
  <si>
    <t>2140102</t>
  </si>
  <si>
    <t>2140103</t>
  </si>
  <si>
    <t xml:space="preserve">        公路新建</t>
  </si>
  <si>
    <t>2140104</t>
  </si>
  <si>
    <t>公路新建</t>
  </si>
  <si>
    <t xml:space="preserve">        公路改建</t>
  </si>
  <si>
    <t>2140105</t>
  </si>
  <si>
    <t>公路改建</t>
  </si>
  <si>
    <t xml:space="preserve">        公路养护</t>
  </si>
  <si>
    <t>2140106</t>
  </si>
  <si>
    <t>公路养护</t>
  </si>
  <si>
    <t xml:space="preserve">        特大型桥梁建设</t>
  </si>
  <si>
    <t>2140107</t>
  </si>
  <si>
    <t>特大型桥梁建设</t>
  </si>
  <si>
    <t xml:space="preserve">        公路路政管理</t>
  </si>
  <si>
    <t>2140108</t>
  </si>
  <si>
    <t>公路路政管理</t>
  </si>
  <si>
    <t xml:space="preserve">        公路和运输信息化建设</t>
  </si>
  <si>
    <t>2140109</t>
  </si>
  <si>
    <t>公路和运输信息化建设</t>
  </si>
  <si>
    <t xml:space="preserve">        公路和运输安全</t>
  </si>
  <si>
    <t>2140110</t>
  </si>
  <si>
    <t>公路和运输安全</t>
  </si>
  <si>
    <t xml:space="preserve">        公路还贷专项</t>
  </si>
  <si>
    <t>2140111</t>
  </si>
  <si>
    <t>公路还贷专项</t>
  </si>
  <si>
    <t xml:space="preserve">        公路运输管理</t>
  </si>
  <si>
    <t>2140112</t>
  </si>
  <si>
    <t>公路运输管理</t>
  </si>
  <si>
    <t xml:space="preserve">        公路客货运站（场）建设</t>
  </si>
  <si>
    <t>2140113</t>
  </si>
  <si>
    <t>公路客货运站（场）建设</t>
  </si>
  <si>
    <t xml:space="preserve">        公路和运输技术标准化建设</t>
  </si>
  <si>
    <t>2140114</t>
  </si>
  <si>
    <t>公路和运输技术标准化建设</t>
  </si>
  <si>
    <t xml:space="preserve">        港口设施</t>
  </si>
  <si>
    <t>2140122</t>
  </si>
  <si>
    <t>港口设施</t>
  </si>
  <si>
    <t xml:space="preserve">        航道维护</t>
  </si>
  <si>
    <t>2140123</t>
  </si>
  <si>
    <t>航道维护</t>
  </si>
  <si>
    <t xml:space="preserve">        安全通信</t>
  </si>
  <si>
    <t>2140124</t>
  </si>
  <si>
    <t>安全通信</t>
  </si>
  <si>
    <t xml:space="preserve">        三峡库区通航管理</t>
  </si>
  <si>
    <t>2140125</t>
  </si>
  <si>
    <t>三峡库区通航管理</t>
  </si>
  <si>
    <t xml:space="preserve">        航务管理</t>
  </si>
  <si>
    <t>2140126</t>
  </si>
  <si>
    <t>航务管理</t>
  </si>
  <si>
    <t xml:space="preserve">        船舶检验</t>
  </si>
  <si>
    <t>2140127</t>
  </si>
  <si>
    <t>船舶检验</t>
  </si>
  <si>
    <t xml:space="preserve">        救助打捞</t>
  </si>
  <si>
    <t>2140128</t>
  </si>
  <si>
    <t>救助打捞</t>
  </si>
  <si>
    <t xml:space="preserve">        内河运输</t>
  </si>
  <si>
    <t>2140129</t>
  </si>
  <si>
    <t>内河运输</t>
  </si>
  <si>
    <t xml:space="preserve">        远洋运输</t>
  </si>
  <si>
    <t>2140130</t>
  </si>
  <si>
    <t>远洋运输</t>
  </si>
  <si>
    <t xml:space="preserve">        海事管理</t>
  </si>
  <si>
    <t>2140131</t>
  </si>
  <si>
    <t>海事管理</t>
  </si>
  <si>
    <t xml:space="preserve">        航标事业发展支出</t>
  </si>
  <si>
    <t>2140133</t>
  </si>
  <si>
    <t>航标事业发展支出</t>
  </si>
  <si>
    <t xml:space="preserve">        水路运输管理支出</t>
  </si>
  <si>
    <t>2140136</t>
  </si>
  <si>
    <t>水路运输管理支出</t>
  </si>
  <si>
    <t xml:space="preserve">        口岸建设</t>
  </si>
  <si>
    <t>2140138</t>
  </si>
  <si>
    <t>口岸建设</t>
  </si>
  <si>
    <t xml:space="preserve">        取消政府还贷二级公路收费专项支出</t>
  </si>
  <si>
    <t>2140139</t>
  </si>
  <si>
    <t>取消政府还贷二级公路收费专项支出</t>
  </si>
  <si>
    <t xml:space="preserve">        其他公路水路运输支出</t>
  </si>
  <si>
    <t>2140199</t>
  </si>
  <si>
    <t>其他公路水路运输支出</t>
  </si>
  <si>
    <t xml:space="preserve">      铁路运输</t>
  </si>
  <si>
    <t>21402</t>
  </si>
  <si>
    <t>铁路运输</t>
  </si>
  <si>
    <t>2140201</t>
  </si>
  <si>
    <t>2140202</t>
  </si>
  <si>
    <t>2140203</t>
  </si>
  <si>
    <t xml:space="preserve">        铁路路网建设</t>
  </si>
  <si>
    <t>2140204</t>
  </si>
  <si>
    <t>铁路路网建设</t>
  </si>
  <si>
    <t xml:space="preserve">        铁路还贷专项</t>
  </si>
  <si>
    <t>2140205</t>
  </si>
  <si>
    <t>铁路还贷专项</t>
  </si>
  <si>
    <t xml:space="preserve">        铁路安全</t>
  </si>
  <si>
    <t>2140206</t>
  </si>
  <si>
    <t>铁路安全</t>
  </si>
  <si>
    <t xml:space="preserve">        铁路专项运输</t>
  </si>
  <si>
    <t>2140207</t>
  </si>
  <si>
    <t>铁路专项运输</t>
  </si>
  <si>
    <t xml:space="preserve">        行业监管</t>
  </si>
  <si>
    <r>
      <rPr>
        <sz val="11"/>
        <rFont val="宋体"/>
        <charset val="134"/>
      </rPr>
      <t>214020</t>
    </r>
    <r>
      <rPr>
        <sz val="11"/>
        <rFont val="宋体"/>
        <charset val="134"/>
      </rPr>
      <t>8</t>
    </r>
  </si>
  <si>
    <t>2140208</t>
  </si>
  <si>
    <t>行业监管</t>
  </si>
  <si>
    <t xml:space="preserve">        其他铁路运输支出</t>
  </si>
  <si>
    <t>2140299</t>
  </si>
  <si>
    <t>其他铁路运输支出</t>
  </si>
  <si>
    <t xml:space="preserve">      民用航空运输</t>
  </si>
  <si>
    <t>21403</t>
  </si>
  <si>
    <t>民用航空运输</t>
  </si>
  <si>
    <t>2140301</t>
  </si>
  <si>
    <t>2140302</t>
  </si>
  <si>
    <t>2140303</t>
  </si>
  <si>
    <t xml:space="preserve">        机场建设</t>
  </si>
  <si>
    <t>2140304</t>
  </si>
  <si>
    <t>机场建设</t>
  </si>
  <si>
    <t xml:space="preserve">        空管系统建设</t>
  </si>
  <si>
    <t>2140305</t>
  </si>
  <si>
    <t>空管系统建设</t>
  </si>
  <si>
    <t xml:space="preserve">        民航还贷专项支出</t>
  </si>
  <si>
    <t>2140306</t>
  </si>
  <si>
    <t>民航还贷专项支出</t>
  </si>
  <si>
    <t xml:space="preserve">        民用航空安全</t>
  </si>
  <si>
    <t>2140307</t>
  </si>
  <si>
    <t>民用航空安全</t>
  </si>
  <si>
    <t xml:space="preserve">        民航专项运输</t>
  </si>
  <si>
    <t>2140308</t>
  </si>
  <si>
    <t>民航专项运输</t>
  </si>
  <si>
    <t>2140399</t>
  </si>
  <si>
    <t>2140309</t>
  </si>
  <si>
    <t>民航政策性购机专项支出</t>
  </si>
  <si>
    <t xml:space="preserve">        其他民用航空运输支出</t>
  </si>
  <si>
    <t>其他民用航空运输支出</t>
  </si>
  <si>
    <t xml:space="preserve">      石油价格改革对交通运输的补贴</t>
  </si>
  <si>
    <t>21404</t>
  </si>
  <si>
    <t>石油价格改革对交通运输的补贴</t>
  </si>
  <si>
    <t xml:space="preserve">        对城市公交的补贴</t>
  </si>
  <si>
    <t>2140401</t>
  </si>
  <si>
    <t>对城市公交的补贴</t>
  </si>
  <si>
    <t xml:space="preserve">        对农村道路客运的补贴</t>
  </si>
  <si>
    <t>2140402</t>
  </si>
  <si>
    <t>对农村道路客运的补贴</t>
  </si>
  <si>
    <t xml:space="preserve">        对出租车的补贴</t>
  </si>
  <si>
    <t>2140403</t>
  </si>
  <si>
    <t>对出租车的补贴</t>
  </si>
  <si>
    <t xml:space="preserve">        石油价格改革补贴其他支出</t>
  </si>
  <si>
    <t>2140499</t>
  </si>
  <si>
    <t>石油价格改革补贴其他支出</t>
  </si>
  <si>
    <t xml:space="preserve">      邮政业支出</t>
  </si>
  <si>
    <t>21405</t>
  </si>
  <si>
    <t>邮政业支出</t>
  </si>
  <si>
    <t>2140501</t>
  </si>
  <si>
    <t>2140502</t>
  </si>
  <si>
    <t>2140503</t>
  </si>
  <si>
    <t>2140504</t>
  </si>
  <si>
    <t xml:space="preserve">        邮政普遍服务与特殊服务</t>
  </si>
  <si>
    <t>2140505</t>
  </si>
  <si>
    <t>邮政普遍服务与特殊服务</t>
  </si>
  <si>
    <t xml:space="preserve">        其他邮政业支出</t>
  </si>
  <si>
    <t>2140599</t>
  </si>
  <si>
    <t>其他邮政业支出</t>
  </si>
  <si>
    <t xml:space="preserve">      车辆购置税支出</t>
  </si>
  <si>
    <t>21406</t>
  </si>
  <si>
    <t>车辆购置税支出</t>
  </si>
  <si>
    <t xml:space="preserve">        车辆购置税用于公路等基础设施建设支出</t>
  </si>
  <si>
    <t>2140601</t>
  </si>
  <si>
    <t>车辆购置税用于公路等基础设施建设支出</t>
  </si>
  <si>
    <t xml:space="preserve">        车辆购置税用于农村公路建设支出</t>
  </si>
  <si>
    <t>2140602</t>
  </si>
  <si>
    <t>车辆购置税用于农村公路建设支出</t>
  </si>
  <si>
    <t xml:space="preserve">        车辆购置税用于老旧汽车报废更新补贴</t>
  </si>
  <si>
    <t>2140603</t>
  </si>
  <si>
    <t>车辆购置税用于老旧汽车报废更新补贴支出</t>
  </si>
  <si>
    <t xml:space="preserve">        车辆购置税其他支出</t>
  </si>
  <si>
    <t>2140699</t>
  </si>
  <si>
    <t>车辆购置税其他支出</t>
  </si>
  <si>
    <t xml:space="preserve">      其他交通运输支出</t>
  </si>
  <si>
    <t>21499</t>
  </si>
  <si>
    <t>其他交通运输支出</t>
  </si>
  <si>
    <t xml:space="preserve">        公共交通运营补助</t>
  </si>
  <si>
    <t>2149901</t>
  </si>
  <si>
    <t>公共交通运营补助</t>
  </si>
  <si>
    <t xml:space="preserve">        其他交通运输支出</t>
  </si>
  <si>
    <t>2149999</t>
  </si>
  <si>
    <t>十四、资源勘探信息等支出</t>
  </si>
  <si>
    <t xml:space="preserve">      资源勘探开发</t>
  </si>
  <si>
    <t>21501</t>
  </si>
  <si>
    <t>资源勘探开发和服务支出</t>
  </si>
  <si>
    <t>2150101</t>
  </si>
  <si>
    <t>2150102</t>
  </si>
  <si>
    <t>2150103</t>
  </si>
  <si>
    <t xml:space="preserve">        煤炭勘探开采和洗选</t>
  </si>
  <si>
    <t>2150104</t>
  </si>
  <si>
    <t>煤炭勘探开采和洗选</t>
  </si>
  <si>
    <t xml:space="preserve">        石油和天然气勘探开采</t>
  </si>
  <si>
    <t>2150105</t>
  </si>
  <si>
    <t>石油和天然气勘探开采</t>
  </si>
  <si>
    <t xml:space="preserve">        黑色金属矿勘探和采选</t>
  </si>
  <si>
    <t>2150106</t>
  </si>
  <si>
    <t>黑色金属矿勘探和采选</t>
  </si>
  <si>
    <t xml:space="preserve">        有色金属矿勘探和采选</t>
  </si>
  <si>
    <t>2150107</t>
  </si>
  <si>
    <t>有色金属矿勘探和采选</t>
  </si>
  <si>
    <t xml:space="preserve">        非金属矿勘探和采选</t>
  </si>
  <si>
    <t>2150108</t>
  </si>
  <si>
    <t>非金属矿勘探和采选</t>
  </si>
  <si>
    <t xml:space="preserve">        其他资源勘探业支出</t>
  </si>
  <si>
    <t>2150199</t>
  </si>
  <si>
    <t>其他资源勘探业支出</t>
  </si>
  <si>
    <t xml:space="preserve">      制造业</t>
  </si>
  <si>
    <t>21502</t>
  </si>
  <si>
    <t>制造业</t>
  </si>
  <si>
    <t>2150201</t>
  </si>
  <si>
    <t>2150202</t>
  </si>
  <si>
    <t>2150203</t>
  </si>
  <si>
    <t xml:space="preserve">        纺织业</t>
  </si>
  <si>
    <t>2150204</t>
  </si>
  <si>
    <t>纺织业</t>
  </si>
  <si>
    <t xml:space="preserve">        医药制造业</t>
  </si>
  <si>
    <t>2150205</t>
  </si>
  <si>
    <t>医药制造业</t>
  </si>
  <si>
    <t xml:space="preserve">        非金属矿物制品业</t>
  </si>
  <si>
    <t>2150206</t>
  </si>
  <si>
    <t>非金属矿物制品业</t>
  </si>
  <si>
    <t xml:space="preserve">        通信设备、计算机及其他电子设备制造业</t>
  </si>
  <si>
    <t>2150207</t>
  </si>
  <si>
    <t>通信设备、计算机及其他电子设备制造业</t>
  </si>
  <si>
    <t xml:space="preserve">        交通运输设备制造业</t>
  </si>
  <si>
    <t>2150208</t>
  </si>
  <si>
    <t>交通运输设备制造业</t>
  </si>
  <si>
    <t xml:space="preserve">        电气机械及器材制造业</t>
  </si>
  <si>
    <t>2150209</t>
  </si>
  <si>
    <t>电气机械及器材制造业</t>
  </si>
  <si>
    <t xml:space="preserve">        工艺品及其他制造业</t>
  </si>
  <si>
    <t>2150210</t>
  </si>
  <si>
    <t>工艺品及其他制造业</t>
  </si>
  <si>
    <t xml:space="preserve">        石油加工、炼焦及核燃料加工业</t>
  </si>
  <si>
    <t>2150212</t>
  </si>
  <si>
    <t>石油加工、炼焦及核燃料加工业</t>
  </si>
  <si>
    <t xml:space="preserve">        化学原料及化学制品制造业</t>
  </si>
  <si>
    <t>2150213</t>
  </si>
  <si>
    <t>化学原料及化学制品制造业</t>
  </si>
  <si>
    <t xml:space="preserve">        黑色金属冶炼及压延加工业</t>
  </si>
  <si>
    <t>2150214</t>
  </si>
  <si>
    <t>黑色金属冶炼及压延加工业</t>
  </si>
  <si>
    <t xml:space="preserve">        有色金属冶炼及压延加工业</t>
  </si>
  <si>
    <t>2150215</t>
  </si>
  <si>
    <t>有色金属冶炼及压延加工业</t>
  </si>
  <si>
    <t xml:space="preserve">        其他制造业支出</t>
  </si>
  <si>
    <t>2150299</t>
  </si>
  <si>
    <t>其他制造业支出</t>
  </si>
  <si>
    <t xml:space="preserve">      建筑业</t>
  </si>
  <si>
    <t>21503</t>
  </si>
  <si>
    <t>建筑业</t>
  </si>
  <si>
    <t>2150301</t>
  </si>
  <si>
    <t>2150302</t>
  </si>
  <si>
    <t>2150303</t>
  </si>
  <si>
    <t xml:space="preserve">        其他建筑业支出</t>
  </si>
  <si>
    <t>2150399</t>
  </si>
  <si>
    <t>其他建筑业支出</t>
  </si>
  <si>
    <t>21599</t>
  </si>
  <si>
    <t>21504</t>
  </si>
  <si>
    <t>电力监管支出</t>
  </si>
  <si>
    <t>2150401</t>
  </si>
  <si>
    <t>2150402</t>
  </si>
  <si>
    <t>2150403</t>
  </si>
  <si>
    <t>2150404</t>
  </si>
  <si>
    <t>电力监管</t>
  </si>
  <si>
    <t>2150405</t>
  </si>
  <si>
    <t>电力稽查</t>
  </si>
  <si>
    <t>2150406</t>
  </si>
  <si>
    <t>争议调节</t>
  </si>
  <si>
    <t>2150407</t>
  </si>
  <si>
    <t>安全事故调查</t>
  </si>
  <si>
    <t>2150408</t>
  </si>
  <si>
    <t>电力市场建设</t>
  </si>
  <si>
    <t>2150409</t>
  </si>
  <si>
    <t>电力输送改革试点</t>
  </si>
  <si>
    <t>2150410</t>
  </si>
  <si>
    <t>信息系统建设</t>
  </si>
  <si>
    <t>2150416</t>
  </si>
  <si>
    <t>2150418</t>
  </si>
  <si>
    <t>2150450</t>
  </si>
  <si>
    <t>2150499</t>
  </si>
  <si>
    <t>其他电力监管支出</t>
  </si>
  <si>
    <t xml:space="preserve">      工业和信息产业监管</t>
  </si>
  <si>
    <t>21505</t>
  </si>
  <si>
    <t>工业和信息产业监管支出</t>
  </si>
  <si>
    <t>2150501</t>
  </si>
  <si>
    <t>2150502</t>
  </si>
  <si>
    <t>2150503</t>
  </si>
  <si>
    <t xml:space="preserve">        战备应急</t>
  </si>
  <si>
    <t>2150505</t>
  </si>
  <si>
    <t>战备应急</t>
  </si>
  <si>
    <t xml:space="preserve">        信息安全建设</t>
  </si>
  <si>
    <t>2150506</t>
  </si>
  <si>
    <t>信息安全建设</t>
  </si>
  <si>
    <t xml:space="preserve">        专用通信</t>
  </si>
  <si>
    <t>2150507</t>
  </si>
  <si>
    <t>专用通信</t>
  </si>
  <si>
    <t xml:space="preserve">        无线电监管</t>
  </si>
  <si>
    <t>2150508</t>
  </si>
  <si>
    <t>无线电监管</t>
  </si>
  <si>
    <t xml:space="preserve">        工业和信息产业战略研究与标准制定</t>
  </si>
  <si>
    <t>2150509</t>
  </si>
  <si>
    <t>工业和信息产业战略研究与标准制定</t>
  </si>
  <si>
    <t xml:space="preserve">        工业和信息产业支持</t>
  </si>
  <si>
    <t>2150510</t>
  </si>
  <si>
    <t>工业和信息产业支持</t>
  </si>
  <si>
    <t xml:space="preserve">        电子专项工程</t>
  </si>
  <si>
    <t>2150511</t>
  </si>
  <si>
    <t>电子专项工程</t>
  </si>
  <si>
    <t>2150513</t>
  </si>
  <si>
    <t>2150599</t>
  </si>
  <si>
    <t>2150514</t>
  </si>
  <si>
    <t>军工电子</t>
  </si>
  <si>
    <t xml:space="preserve">        技术基础研究</t>
  </si>
  <si>
    <t>2150515</t>
  </si>
  <si>
    <t>技术基础研究</t>
  </si>
  <si>
    <t xml:space="preserve">        其他工业和信息产业监管支出</t>
  </si>
  <si>
    <t>其他工业和信息产业监管支出</t>
  </si>
  <si>
    <t xml:space="preserve">      安全生产监管</t>
  </si>
  <si>
    <t>21506</t>
  </si>
  <si>
    <t>安全生产监管</t>
  </si>
  <si>
    <t>2150601</t>
  </si>
  <si>
    <t>2150602</t>
  </si>
  <si>
    <t>2150603</t>
  </si>
  <si>
    <t>2150699</t>
  </si>
  <si>
    <t>2150604</t>
  </si>
  <si>
    <t>国务院安委会专项</t>
  </si>
  <si>
    <t xml:space="preserve">        安全监管监察专项</t>
  </si>
  <si>
    <t>2150605</t>
  </si>
  <si>
    <t>安全监管监察专项</t>
  </si>
  <si>
    <t xml:space="preserve">        应急救援支出</t>
  </si>
  <si>
    <t>2150606</t>
  </si>
  <si>
    <t>应急救援支出</t>
  </si>
  <si>
    <t xml:space="preserve">        煤炭安全</t>
  </si>
  <si>
    <t>2150607</t>
  </si>
  <si>
    <t>煤炭安全</t>
  </si>
  <si>
    <t xml:space="preserve">        其他安全生产监管支出</t>
  </si>
  <si>
    <t>其他安全生产监管支出</t>
  </si>
  <si>
    <t xml:space="preserve">      国有资产监管</t>
  </si>
  <si>
    <t>21507</t>
  </si>
  <si>
    <t>国有资产监管</t>
  </si>
  <si>
    <t>2150701</t>
  </si>
  <si>
    <t>2150702</t>
  </si>
  <si>
    <t>2150703</t>
  </si>
  <si>
    <t xml:space="preserve">        国有企业监事会专项</t>
  </si>
  <si>
    <t>2150704</t>
  </si>
  <si>
    <t>国有企业监事会专项</t>
  </si>
  <si>
    <t>2150799</t>
  </si>
  <si>
    <t>2150705</t>
  </si>
  <si>
    <t>中央企业专项管理</t>
  </si>
  <si>
    <t xml:space="preserve">        其他国有资产监管支出</t>
  </si>
  <si>
    <t>其他国有资产监管支出</t>
  </si>
  <si>
    <t xml:space="preserve">      支持中小企业发展和管理支出</t>
  </si>
  <si>
    <t>21508</t>
  </si>
  <si>
    <t>支持中小企业发展和管理支出</t>
  </si>
  <si>
    <t>2150801</t>
  </si>
  <si>
    <t>2150802</t>
  </si>
  <si>
    <t>2150803</t>
  </si>
  <si>
    <t xml:space="preserve">        科技型中小企业技术创新基金</t>
  </si>
  <si>
    <t>2150804</t>
  </si>
  <si>
    <t>科技型中小企业技术创新基金</t>
  </si>
  <si>
    <t xml:space="preserve">        中小企业发展专项</t>
  </si>
  <si>
    <t>2150805</t>
  </si>
  <si>
    <t>中小企业发展专项</t>
  </si>
  <si>
    <t xml:space="preserve">        其他支持中小企业发展和管理支出</t>
  </si>
  <si>
    <t>2150899</t>
  </si>
  <si>
    <t>其他支持中小企业发展和管理支出</t>
  </si>
  <si>
    <t xml:space="preserve">      其他资源勘探信息等支出</t>
  </si>
  <si>
    <t>其他资源勘探电力信息等事务支出</t>
  </si>
  <si>
    <t xml:space="preserve">        黄金事务</t>
  </si>
  <si>
    <t>2159901</t>
  </si>
  <si>
    <t>黄金事务</t>
  </si>
  <si>
    <t xml:space="preserve">        建设项目贷款贴息</t>
  </si>
  <si>
    <t>2159902</t>
  </si>
  <si>
    <t>建设项目贷款贴息</t>
  </si>
  <si>
    <t xml:space="preserve">        技术改造支出</t>
  </si>
  <si>
    <t>2159903</t>
  </si>
  <si>
    <t>技术改造支出</t>
  </si>
  <si>
    <t xml:space="preserve">        中药材扶持资金支出</t>
  </si>
  <si>
    <t>2159904</t>
  </si>
  <si>
    <t>中药材扶持资金支出</t>
  </si>
  <si>
    <t xml:space="preserve">        重点产业振兴和技术改造项目贷款贴息</t>
  </si>
  <si>
    <t>2159905</t>
  </si>
  <si>
    <t>重点产业振兴和技术改造项目贷款贴息</t>
  </si>
  <si>
    <t xml:space="preserve">        其他资源勘探信息等支出</t>
  </si>
  <si>
    <t>2159999</t>
  </si>
  <si>
    <t>十五、商业服务业等支出</t>
  </si>
  <si>
    <t xml:space="preserve">      商业流通事务</t>
  </si>
  <si>
    <t>21602</t>
  </si>
  <si>
    <t>商业流通事务</t>
  </si>
  <si>
    <t>2160201</t>
  </si>
  <si>
    <t>2160202</t>
  </si>
  <si>
    <t>2160203</t>
  </si>
  <si>
    <t xml:space="preserve">        食品流通安全补贴</t>
  </si>
  <si>
    <t>2160216</t>
  </si>
  <si>
    <t>食品流通安全补贴</t>
  </si>
  <si>
    <t xml:space="preserve">        市场监测及信息管理</t>
  </si>
  <si>
    <t>2160217</t>
  </si>
  <si>
    <t>市场监测及信息管理</t>
  </si>
  <si>
    <t xml:space="preserve">        民贸企业补贴</t>
  </si>
  <si>
    <t>2160218</t>
  </si>
  <si>
    <t>民贸网点贷款贴息</t>
  </si>
  <si>
    <t xml:space="preserve">        民贸民品贷款贴息</t>
  </si>
  <si>
    <t>2160219</t>
  </si>
  <si>
    <t>民贸民品贷款贴息</t>
  </si>
  <si>
    <t>2160250</t>
  </si>
  <si>
    <t xml:space="preserve">        其他商业流通事务支出</t>
  </si>
  <si>
    <t>2160299</t>
  </si>
  <si>
    <t>其他商业流通事务支出</t>
  </si>
  <si>
    <t xml:space="preserve">      旅游业管理与服务支出</t>
  </si>
  <si>
    <t>21605</t>
  </si>
  <si>
    <t>旅游业管理与服务支出</t>
  </si>
  <si>
    <t>2160501</t>
  </si>
  <si>
    <t>2160502</t>
  </si>
  <si>
    <t>2160503</t>
  </si>
  <si>
    <t xml:space="preserve">        旅游宣传</t>
  </si>
  <si>
    <t>2160504</t>
  </si>
  <si>
    <t>旅游宣传</t>
  </si>
  <si>
    <t xml:space="preserve">        旅游行业业务管理</t>
  </si>
  <si>
    <t>2160505</t>
  </si>
  <si>
    <t>旅游行业业务管理</t>
  </si>
  <si>
    <t xml:space="preserve">        其他旅游业管理与服务支出</t>
  </si>
  <si>
    <t>2160599</t>
  </si>
  <si>
    <t>其他旅游业管理与服务支出</t>
  </si>
  <si>
    <t xml:space="preserve">      涉外发展服务支出</t>
  </si>
  <si>
    <t>21606</t>
  </si>
  <si>
    <t>涉外发展服务支出</t>
  </si>
  <si>
    <t>2160601</t>
  </si>
  <si>
    <t>2160602</t>
  </si>
  <si>
    <t>2160603</t>
  </si>
  <si>
    <t xml:space="preserve">        外商投资环境建设补助资金</t>
  </si>
  <si>
    <t>2160607</t>
  </si>
  <si>
    <t>外商投资环境建设补助资金</t>
  </si>
  <si>
    <t xml:space="preserve">        其他涉外发展服务支出</t>
  </si>
  <si>
    <t>2160699</t>
  </si>
  <si>
    <t>其他涉外发展服务支出</t>
  </si>
  <si>
    <t xml:space="preserve">      其他商业服务业等支出</t>
  </si>
  <si>
    <t>21699</t>
  </si>
  <si>
    <t>其他商业服务业等事务支出</t>
  </si>
  <si>
    <t xml:space="preserve">        服务业基础设施建设</t>
  </si>
  <si>
    <t>2169901</t>
  </si>
  <si>
    <t>服务业基础设施建设</t>
  </si>
  <si>
    <t xml:space="preserve">        其他商业服务业等支出</t>
  </si>
  <si>
    <t>2169999</t>
  </si>
  <si>
    <t>十六、金融支出</t>
  </si>
  <si>
    <t>217</t>
  </si>
  <si>
    <t>金融监管等事务支出</t>
  </si>
  <si>
    <t xml:space="preserve">      金融部门行政支出</t>
  </si>
  <si>
    <r>
      <rPr>
        <sz val="11"/>
        <rFont val="宋体"/>
        <charset val="134"/>
      </rPr>
      <t>217</t>
    </r>
    <r>
      <rPr>
        <sz val="11"/>
        <rFont val="宋体"/>
        <charset val="134"/>
      </rPr>
      <t>01</t>
    </r>
  </si>
  <si>
    <t>21701</t>
  </si>
  <si>
    <t>金融部门行政支出</t>
  </si>
  <si>
    <t>21799</t>
  </si>
  <si>
    <t>21702</t>
  </si>
  <si>
    <t>金融部门监管支出</t>
  </si>
  <si>
    <t xml:space="preserve">      金融发展支出</t>
  </si>
  <si>
    <r>
      <rPr>
        <sz val="11"/>
        <rFont val="宋体"/>
        <charset val="134"/>
      </rPr>
      <t>217</t>
    </r>
    <r>
      <rPr>
        <sz val="11"/>
        <rFont val="宋体"/>
        <charset val="134"/>
      </rPr>
      <t>03</t>
    </r>
  </si>
  <si>
    <t>21703</t>
  </si>
  <si>
    <t>金融发展支出</t>
  </si>
  <si>
    <t>21704</t>
  </si>
  <si>
    <t>金融调控支出</t>
  </si>
  <si>
    <t xml:space="preserve">      其他金融支出</t>
  </si>
  <si>
    <t>其他金融监管等事务支出</t>
  </si>
  <si>
    <t>22999</t>
  </si>
  <si>
    <t>218</t>
  </si>
  <si>
    <t>地震灾后恢复重建支出</t>
  </si>
  <si>
    <t>十七、援助其他地区支出</t>
  </si>
  <si>
    <t>219</t>
  </si>
  <si>
    <t>援助其他地区支出</t>
  </si>
  <si>
    <t>21901</t>
  </si>
  <si>
    <t>21902</t>
  </si>
  <si>
    <t>21903</t>
  </si>
  <si>
    <t>21904</t>
  </si>
  <si>
    <t>21905</t>
  </si>
  <si>
    <t>21906</t>
  </si>
  <si>
    <t>21907</t>
  </si>
  <si>
    <t>21908</t>
  </si>
  <si>
    <t xml:space="preserve">      其他支出</t>
  </si>
  <si>
    <t>21999</t>
  </si>
  <si>
    <t>十八、国土海洋气象等支出</t>
  </si>
  <si>
    <t xml:space="preserve">      国土资源事务</t>
  </si>
  <si>
    <t>22001</t>
  </si>
  <si>
    <t>国土资源事务</t>
  </si>
  <si>
    <t>2200101</t>
  </si>
  <si>
    <t>2200102</t>
  </si>
  <si>
    <t>2200103</t>
  </si>
  <si>
    <t xml:space="preserve">        国土资源规划及管理</t>
  </si>
  <si>
    <t>2200104</t>
  </si>
  <si>
    <t>国土资源规划及管理</t>
  </si>
  <si>
    <t xml:space="preserve">        土地资源调查</t>
  </si>
  <si>
    <t>2200105</t>
  </si>
  <si>
    <t>土地资源调查</t>
  </si>
  <si>
    <t xml:space="preserve">        土地资源利用与保护</t>
  </si>
  <si>
    <t>2200106</t>
  </si>
  <si>
    <t>土地资源利用与保护</t>
  </si>
  <si>
    <t xml:space="preserve">        国土资源社会公益服务</t>
  </si>
  <si>
    <t>2200107</t>
  </si>
  <si>
    <t>国土资源社会公益服务</t>
  </si>
  <si>
    <t xml:space="preserve">        国土资源行业业务管理</t>
  </si>
  <si>
    <t>2200108</t>
  </si>
  <si>
    <t>国土资源行业业务管理</t>
  </si>
  <si>
    <t xml:space="preserve">        国土资源调查</t>
  </si>
  <si>
    <t>2200109</t>
  </si>
  <si>
    <t>国土资源大调查</t>
  </si>
  <si>
    <t xml:space="preserve">        国土整治</t>
  </si>
  <si>
    <t>2200110</t>
  </si>
  <si>
    <t>国土整治</t>
  </si>
  <si>
    <t xml:space="preserve">        地质灾害防治</t>
  </si>
  <si>
    <t>2200111</t>
  </si>
  <si>
    <t>地质灾害防治</t>
  </si>
  <si>
    <t xml:space="preserve">        土地资源储备支出</t>
  </si>
  <si>
    <t>2200112</t>
  </si>
  <si>
    <t>土地资源储备支出</t>
  </si>
  <si>
    <t xml:space="preserve">        地质及矿产资源调查</t>
  </si>
  <si>
    <t>2200113</t>
  </si>
  <si>
    <t>地质及矿产资源调查</t>
  </si>
  <si>
    <t xml:space="preserve">        地质矿产资源利用与保护</t>
  </si>
  <si>
    <t>2200114</t>
  </si>
  <si>
    <t>地质矿产资源利用与保护</t>
  </si>
  <si>
    <t xml:space="preserve">        地质转产项目财政贴息</t>
  </si>
  <si>
    <t>2200115</t>
  </si>
  <si>
    <t>地质转产项目财政贴息</t>
  </si>
  <si>
    <t xml:space="preserve">        国外风险勘查</t>
  </si>
  <si>
    <t>2200116</t>
  </si>
  <si>
    <t>国外风险勘查</t>
  </si>
  <si>
    <t xml:space="preserve">        地质勘查基金（周转金）支出</t>
  </si>
  <si>
    <t>2200119</t>
  </si>
  <si>
    <t>地质勘查基金（周转金）支出</t>
  </si>
  <si>
    <t xml:space="preserve">        矿产资源专项收入安排的支出</t>
  </si>
  <si>
    <t>2200120</t>
  </si>
  <si>
    <t>矿产资源专项收入安排的支出</t>
  </si>
  <si>
    <t>2200150</t>
  </si>
  <si>
    <t xml:space="preserve">        其他国土资源事务支出</t>
  </si>
  <si>
    <t>2200199</t>
  </si>
  <si>
    <t>其他国土资源事务支出</t>
  </si>
  <si>
    <t xml:space="preserve">      海洋管理事务</t>
  </si>
  <si>
    <t>22002</t>
  </si>
  <si>
    <t>海洋管理事务</t>
  </si>
  <si>
    <t>2200201</t>
  </si>
  <si>
    <t>2200202</t>
  </si>
  <si>
    <t>2200203</t>
  </si>
  <si>
    <t xml:space="preserve">        海域使用管理</t>
  </si>
  <si>
    <t>2200204</t>
  </si>
  <si>
    <t>海域使用管理</t>
  </si>
  <si>
    <t xml:space="preserve">        海洋环境保护与监测</t>
  </si>
  <si>
    <t>2200205</t>
  </si>
  <si>
    <t>海洋环境保护与监测</t>
  </si>
  <si>
    <t xml:space="preserve">        海洋调查评价</t>
  </si>
  <si>
    <t>2200206</t>
  </si>
  <si>
    <t>海洋调查评价</t>
  </si>
  <si>
    <t xml:space="preserve">        海洋权益维护</t>
  </si>
  <si>
    <t>2200207</t>
  </si>
  <si>
    <t>海洋权益维护</t>
  </si>
  <si>
    <t xml:space="preserve">        海洋执法监察</t>
  </si>
  <si>
    <t>2200208</t>
  </si>
  <si>
    <t>海洋执法监察</t>
  </si>
  <si>
    <t xml:space="preserve">        海洋防灾减灾</t>
  </si>
  <si>
    <t>2200209</t>
  </si>
  <si>
    <t>海洋防灾减灾</t>
  </si>
  <si>
    <t xml:space="preserve">        海洋卫星</t>
  </si>
  <si>
    <t>2200210</t>
  </si>
  <si>
    <t>海洋卫星</t>
  </si>
  <si>
    <t xml:space="preserve">        极地考察</t>
  </si>
  <si>
    <t>2200211</t>
  </si>
  <si>
    <t>极地考察</t>
  </si>
  <si>
    <t xml:space="preserve">        海洋矿产资源勘探研究</t>
  </si>
  <si>
    <t>2200212</t>
  </si>
  <si>
    <t>海洋矿产资源勘探研究</t>
  </si>
  <si>
    <t xml:space="preserve">        海港航标维护</t>
  </si>
  <si>
    <t>2200213</t>
  </si>
  <si>
    <t>海港航标维护</t>
  </si>
  <si>
    <t xml:space="preserve">        海域使用金支出</t>
  </si>
  <si>
    <t>2200214</t>
  </si>
  <si>
    <t>海域使用金支出</t>
  </si>
  <si>
    <t xml:space="preserve">        海水淡化</t>
  </si>
  <si>
    <t>2200215</t>
  </si>
  <si>
    <t>海水淡化</t>
  </si>
  <si>
    <t xml:space="preserve">        海洋工程排污费支出</t>
  </si>
  <si>
    <t>2200216</t>
  </si>
  <si>
    <t>海洋工程排污费支出</t>
  </si>
  <si>
    <t xml:space="preserve">        无居民海岛使用金支出</t>
  </si>
  <si>
    <t>2200217</t>
  </si>
  <si>
    <t>无居民海岛使用金支出</t>
  </si>
  <si>
    <t>2200250</t>
  </si>
  <si>
    <t xml:space="preserve">        其他海洋管理事务支出</t>
  </si>
  <si>
    <t>2200299</t>
  </si>
  <si>
    <t>其他海洋管理事务支出</t>
  </si>
  <si>
    <t xml:space="preserve">      测绘事务</t>
  </si>
  <si>
    <t>22003</t>
  </si>
  <si>
    <t>测绘事务</t>
  </si>
  <si>
    <t>2200301</t>
  </si>
  <si>
    <t>2200302</t>
  </si>
  <si>
    <t>2200303</t>
  </si>
  <si>
    <t xml:space="preserve">        基础测绘</t>
  </si>
  <si>
    <t>2200304</t>
  </si>
  <si>
    <t>基础测绘</t>
  </si>
  <si>
    <t xml:space="preserve">        航空摄影</t>
  </si>
  <si>
    <t>2200305</t>
  </si>
  <si>
    <t>航空摄影</t>
  </si>
  <si>
    <t xml:space="preserve">        测绘工程建设</t>
  </si>
  <si>
    <t>2200306</t>
  </si>
  <si>
    <t>测绘工程建设</t>
  </si>
  <si>
    <t>2200350</t>
  </si>
  <si>
    <t xml:space="preserve">        其他测绘事务支出</t>
  </si>
  <si>
    <t>2200399</t>
  </si>
  <si>
    <t>其他测绘事务支出</t>
  </si>
  <si>
    <t xml:space="preserve">      地震事务</t>
  </si>
  <si>
    <t>22004</t>
  </si>
  <si>
    <t>地震事务</t>
  </si>
  <si>
    <t>2200401</t>
  </si>
  <si>
    <t>2200402</t>
  </si>
  <si>
    <t>2200403</t>
  </si>
  <si>
    <t xml:space="preserve">        地震监测</t>
  </si>
  <si>
    <t>2200404</t>
  </si>
  <si>
    <t>地震监测</t>
  </si>
  <si>
    <t xml:space="preserve">        地震预测预报</t>
  </si>
  <si>
    <t>2200408</t>
  </si>
  <si>
    <t>地震预测预报</t>
  </si>
  <si>
    <t xml:space="preserve">        地震灾害预防</t>
  </si>
  <si>
    <t>2200409</t>
  </si>
  <si>
    <t>地震灾害预防</t>
  </si>
  <si>
    <t xml:space="preserve">        地震应急救援</t>
  </si>
  <si>
    <t>2200410</t>
  </si>
  <si>
    <t>地震应急救援</t>
  </si>
  <si>
    <t xml:space="preserve">        地震环境探察</t>
  </si>
  <si>
    <t>2200411</t>
  </si>
  <si>
    <t>地震环境探察</t>
  </si>
  <si>
    <t xml:space="preserve">        防震减灾信息管理</t>
  </si>
  <si>
    <t>2200412</t>
  </si>
  <si>
    <t>防震减灾信息管理</t>
  </si>
  <si>
    <t xml:space="preserve">        防震减灾基础管理</t>
  </si>
  <si>
    <t>2200413</t>
  </si>
  <si>
    <t>防震减灾基础管理</t>
  </si>
  <si>
    <t xml:space="preserve">        地震事业机构</t>
  </si>
  <si>
    <t>2200450</t>
  </si>
  <si>
    <t>地震事业机构</t>
  </si>
  <si>
    <t xml:space="preserve">        其他地震事务支出</t>
  </si>
  <si>
    <t>2200499</t>
  </si>
  <si>
    <t>其他地震事务支出</t>
  </si>
  <si>
    <t xml:space="preserve">      气象事务</t>
  </si>
  <si>
    <t>22005</t>
  </si>
  <si>
    <t>气象事务</t>
  </si>
  <si>
    <t>2200501</t>
  </si>
  <si>
    <t>2200502</t>
  </si>
  <si>
    <t>2200503</t>
  </si>
  <si>
    <t xml:space="preserve">        气象事业机构</t>
  </si>
  <si>
    <t>2200504</t>
  </si>
  <si>
    <t>气象事业机构</t>
  </si>
  <si>
    <t xml:space="preserve">        气象技术研究应用</t>
  </si>
  <si>
    <t>2200505</t>
  </si>
  <si>
    <t>气象技术研究应用与培训</t>
  </si>
  <si>
    <t xml:space="preserve">        气象探测</t>
  </si>
  <si>
    <t>2200506</t>
  </si>
  <si>
    <t>气象探测</t>
  </si>
  <si>
    <t xml:space="preserve">        气象信息传输及管理</t>
  </si>
  <si>
    <t>2200507</t>
  </si>
  <si>
    <t>气象信息传输及管理</t>
  </si>
  <si>
    <t xml:space="preserve">        气象预报预测</t>
  </si>
  <si>
    <t>2200508</t>
  </si>
  <si>
    <t>气象预报预测</t>
  </si>
  <si>
    <t xml:space="preserve">        气象服务</t>
  </si>
  <si>
    <t>2200509</t>
  </si>
  <si>
    <t>气象服务</t>
  </si>
  <si>
    <t xml:space="preserve">        气象装备保障维护</t>
  </si>
  <si>
    <t>2200510</t>
  </si>
  <si>
    <t>气象装备保障维护</t>
  </si>
  <si>
    <t xml:space="preserve">        气象基础设施建设与维修</t>
  </si>
  <si>
    <t>2200511</t>
  </si>
  <si>
    <t>气象台站建设与运行保障</t>
  </si>
  <si>
    <t xml:space="preserve">        气象卫星</t>
  </si>
  <si>
    <t>2200512</t>
  </si>
  <si>
    <t>气象卫星</t>
  </si>
  <si>
    <t xml:space="preserve">        气象法规与标准</t>
  </si>
  <si>
    <t>2200513</t>
  </si>
  <si>
    <t>气象法规与标准</t>
  </si>
  <si>
    <t xml:space="preserve">        气象资金审计稽查</t>
  </si>
  <si>
    <t>2200514</t>
  </si>
  <si>
    <t>气象资金审计稽查</t>
  </si>
  <si>
    <t xml:space="preserve">        其他气象事务支出</t>
  </si>
  <si>
    <t>2200599</t>
  </si>
  <si>
    <t>其他气象事务支出</t>
  </si>
  <si>
    <t xml:space="preserve">      其他国土海洋气象等支出</t>
  </si>
  <si>
    <t>22099</t>
  </si>
  <si>
    <t>其他国土资源气象等事务支出</t>
  </si>
  <si>
    <t>十九、住房保障支出</t>
  </si>
  <si>
    <t xml:space="preserve">      保障性安居工程支出</t>
  </si>
  <si>
    <t>22101</t>
  </si>
  <si>
    <t>保障性安居工程支出</t>
  </si>
  <si>
    <t xml:space="preserve">        廉租住房</t>
  </si>
  <si>
    <t>2210101</t>
  </si>
  <si>
    <t>廉租住房</t>
  </si>
  <si>
    <t xml:space="preserve">        沉陷区治理</t>
  </si>
  <si>
    <t>2210102</t>
  </si>
  <si>
    <t>沉陷区治理</t>
  </si>
  <si>
    <t xml:space="preserve">        棚户区改造</t>
  </si>
  <si>
    <t>2210103</t>
  </si>
  <si>
    <t>棚户区改造</t>
  </si>
  <si>
    <t xml:space="preserve">        少数民族地区游牧民定居工程</t>
  </si>
  <si>
    <t>2210104</t>
  </si>
  <si>
    <t>少数民族地区游牧民定居工程</t>
  </si>
  <si>
    <t xml:space="preserve">        农村危房改造</t>
  </si>
  <si>
    <t>2210105</t>
  </si>
  <si>
    <t>农村危房改造</t>
  </si>
  <si>
    <t xml:space="preserve">        公共租赁住房</t>
  </si>
  <si>
    <t>2210106</t>
  </si>
  <si>
    <t>公共租赁住房</t>
  </si>
  <si>
    <t xml:space="preserve">        保障性住房租金补贴</t>
  </si>
  <si>
    <t>2210107</t>
  </si>
  <si>
    <t>保障性住房租金补贴</t>
  </si>
  <si>
    <t xml:space="preserve">        其他保障性安居工程支出</t>
  </si>
  <si>
    <t>2210199</t>
  </si>
  <si>
    <t>其他保障性安居工程支出</t>
  </si>
  <si>
    <t xml:space="preserve">      住房改革支出</t>
  </si>
  <si>
    <t>22102</t>
  </si>
  <si>
    <t>住房改革支出</t>
  </si>
  <si>
    <t xml:space="preserve">        住房公积金</t>
  </si>
  <si>
    <t>2210201</t>
  </si>
  <si>
    <t>住房公积金</t>
  </si>
  <si>
    <t xml:space="preserve">        提租补贴</t>
  </si>
  <si>
    <t>2210202</t>
  </si>
  <si>
    <t>提租补贴</t>
  </si>
  <si>
    <t xml:space="preserve">        购房补贴</t>
  </si>
  <si>
    <t>2210203</t>
  </si>
  <si>
    <t>购房补贴</t>
  </si>
  <si>
    <t xml:space="preserve">      城乡社区住宅</t>
  </si>
  <si>
    <t>22103</t>
  </si>
  <si>
    <t>城乡社区住宅</t>
  </si>
  <si>
    <t xml:space="preserve">        公有住房建设和维修改造支出</t>
  </si>
  <si>
    <t>2210301</t>
  </si>
  <si>
    <t>公有住房建设和维修改造支出</t>
  </si>
  <si>
    <t xml:space="preserve">        其他城乡社区住宅支出</t>
  </si>
  <si>
    <t>2210399</t>
  </si>
  <si>
    <t>其他城乡社区住宅支出</t>
  </si>
  <si>
    <t>二十、粮油物资储备支出</t>
  </si>
  <si>
    <t xml:space="preserve">      粮油事务</t>
  </si>
  <si>
    <t>22201</t>
  </si>
  <si>
    <t>粮油事务</t>
  </si>
  <si>
    <t>2220101</t>
  </si>
  <si>
    <t>2220102</t>
  </si>
  <si>
    <t>2220103</t>
  </si>
  <si>
    <t xml:space="preserve">        粮食财务与审计支出</t>
  </si>
  <si>
    <t>2220104</t>
  </si>
  <si>
    <t>粮食财务与审计支出</t>
  </si>
  <si>
    <t xml:space="preserve">        粮食信息统计</t>
  </si>
  <si>
    <t>2220105</t>
  </si>
  <si>
    <t>粮食信息统计</t>
  </si>
  <si>
    <t xml:space="preserve">        粮食专项业务活动</t>
  </si>
  <si>
    <t>2220106</t>
  </si>
  <si>
    <t>粮食专项业务活动</t>
  </si>
  <si>
    <t xml:space="preserve">        国家粮油差价补贴</t>
  </si>
  <si>
    <t>2220107</t>
  </si>
  <si>
    <t>国家粮油差价补贴</t>
  </si>
  <si>
    <t xml:space="preserve">        粮食财务挂账利息补贴</t>
  </si>
  <si>
    <t>2220112</t>
  </si>
  <si>
    <t>粮食财务挂账利息补贴</t>
  </si>
  <si>
    <t xml:space="preserve">        粮食财务挂账消化款</t>
  </si>
  <si>
    <t>2220113</t>
  </si>
  <si>
    <t>粮食财务挂账消化款</t>
  </si>
  <si>
    <t xml:space="preserve">        处理陈化粮补贴</t>
  </si>
  <si>
    <t>2220114</t>
  </si>
  <si>
    <t>处理陈化粮补贴</t>
  </si>
  <si>
    <t xml:space="preserve">        粮食风险基金</t>
  </si>
  <si>
    <t>2220115</t>
  </si>
  <si>
    <t>粮食风险基金</t>
  </si>
  <si>
    <t xml:space="preserve">        粮油市场调控专项资金</t>
  </si>
  <si>
    <t>2220118</t>
  </si>
  <si>
    <t>粮油市场调控专项资金</t>
  </si>
  <si>
    <t>2220150</t>
  </si>
  <si>
    <t xml:space="preserve">        其他粮油事务支出</t>
  </si>
  <si>
    <t>2220199</t>
  </si>
  <si>
    <t>其他粮油事务支出</t>
  </si>
  <si>
    <t xml:space="preserve">      物资事务</t>
  </si>
  <si>
    <t>22202</t>
  </si>
  <si>
    <t>物资事务</t>
  </si>
  <si>
    <t>2220201</t>
  </si>
  <si>
    <t>2220202</t>
  </si>
  <si>
    <t>2220203</t>
  </si>
  <si>
    <t xml:space="preserve">        铁路专用线</t>
  </si>
  <si>
    <t>2220204</t>
  </si>
  <si>
    <t>铁路专用线</t>
  </si>
  <si>
    <t xml:space="preserve">        护库武警和民兵支出</t>
  </si>
  <si>
    <t>2220205</t>
  </si>
  <si>
    <t>护库武警和民兵支出</t>
  </si>
  <si>
    <t xml:space="preserve">        物资保管与保养</t>
  </si>
  <si>
    <t>2220206</t>
  </si>
  <si>
    <t>物资保管与保养</t>
  </si>
  <si>
    <t xml:space="preserve">        专项贷款利息</t>
  </si>
  <si>
    <t>2220207</t>
  </si>
  <si>
    <t>专项贷款利息</t>
  </si>
  <si>
    <t xml:space="preserve">        物资转移</t>
  </si>
  <si>
    <t>2220209</t>
  </si>
  <si>
    <t>物资转移</t>
  </si>
  <si>
    <t xml:space="preserve">        物资轮换</t>
  </si>
  <si>
    <t>2220210</t>
  </si>
  <si>
    <t>物资轮换</t>
  </si>
  <si>
    <t xml:space="preserve">        仓库建设</t>
  </si>
  <si>
    <t>2220211</t>
  </si>
  <si>
    <t>仓库建设</t>
  </si>
  <si>
    <t xml:space="preserve">        仓库安防</t>
  </si>
  <si>
    <t>2220212</t>
  </si>
  <si>
    <t>仓库安防</t>
  </si>
  <si>
    <t>2220250</t>
  </si>
  <si>
    <t xml:space="preserve">        其他物资事务支出</t>
  </si>
  <si>
    <t>2220299</t>
  </si>
  <si>
    <t>其他物资事务支出</t>
  </si>
  <si>
    <t xml:space="preserve">      能源储备</t>
  </si>
  <si>
    <t>22301</t>
  </si>
  <si>
    <t>能源储备</t>
  </si>
  <si>
    <t xml:space="preserve">        石油储备支出</t>
  </si>
  <si>
    <t>2230101</t>
  </si>
  <si>
    <t>一般预算石油储备支出</t>
  </si>
  <si>
    <t xml:space="preserve">        国家留成油串换石油储备支出</t>
  </si>
  <si>
    <t>2230102</t>
  </si>
  <si>
    <t>国家留成油串换石油储备支出</t>
  </si>
  <si>
    <t xml:space="preserve">        天然铀能源储备</t>
  </si>
  <si>
    <t>2230103</t>
  </si>
  <si>
    <t>天然铀能源储备</t>
  </si>
  <si>
    <t xml:space="preserve">        煤炭储备</t>
  </si>
  <si>
    <t>2230104</t>
  </si>
  <si>
    <t>煤炭储备</t>
  </si>
  <si>
    <t xml:space="preserve">        其他能源储备</t>
  </si>
  <si>
    <t>2230199</t>
  </si>
  <si>
    <t>其他能源储备</t>
  </si>
  <si>
    <t xml:space="preserve">      粮油储备</t>
  </si>
  <si>
    <t>22302</t>
  </si>
  <si>
    <t>粮油储备</t>
  </si>
  <si>
    <t xml:space="preserve">        储备粮油补贴支出</t>
  </si>
  <si>
    <t>2230201</t>
  </si>
  <si>
    <t>储备粮油补贴支出</t>
  </si>
  <si>
    <t xml:space="preserve">        储备粮油差价补贴</t>
  </si>
  <si>
    <t>2230202</t>
  </si>
  <si>
    <t>储备粮油差价补贴</t>
  </si>
  <si>
    <t xml:space="preserve">        储备粮（油）库建设</t>
  </si>
  <si>
    <t>2230203</t>
  </si>
  <si>
    <t>储备粮（油）库建设</t>
  </si>
  <si>
    <t xml:space="preserve">        最低收购价政策支出</t>
  </si>
  <si>
    <t>2230204</t>
  </si>
  <si>
    <t>最低收购价政策支出</t>
  </si>
  <si>
    <t xml:space="preserve">        其他粮油储备支出</t>
  </si>
  <si>
    <t>2230299</t>
  </si>
  <si>
    <t>其他粮油储备支出</t>
  </si>
  <si>
    <t xml:space="preserve">      重要商品储备</t>
  </si>
  <si>
    <t>22303</t>
  </si>
  <si>
    <t>重要商品储备</t>
  </si>
  <si>
    <t xml:space="preserve">        棉花储备</t>
  </si>
  <si>
    <t>2230301</t>
  </si>
  <si>
    <t>棉花储备</t>
  </si>
  <si>
    <t xml:space="preserve">        食糖储备</t>
  </si>
  <si>
    <t>2230302</t>
  </si>
  <si>
    <t>食糖储备</t>
  </si>
  <si>
    <t xml:space="preserve">        肉类储备</t>
  </si>
  <si>
    <t>2230303</t>
  </si>
  <si>
    <t>肉类储备</t>
  </si>
  <si>
    <t xml:space="preserve">        化肥储备</t>
  </si>
  <si>
    <t>2230304</t>
  </si>
  <si>
    <t>化肥储备</t>
  </si>
  <si>
    <t xml:space="preserve">        农药储备</t>
  </si>
  <si>
    <t>2230305</t>
  </si>
  <si>
    <t>农药储备</t>
  </si>
  <si>
    <t xml:space="preserve">        边销茶储备</t>
  </si>
  <si>
    <t>2230306</t>
  </si>
  <si>
    <t>边销茶储备</t>
  </si>
  <si>
    <t xml:space="preserve">        羊毛储备</t>
  </si>
  <si>
    <t>2230307</t>
  </si>
  <si>
    <t>羊毛储备</t>
  </si>
  <si>
    <t xml:space="preserve">        医药储备</t>
  </si>
  <si>
    <t>2230308</t>
  </si>
  <si>
    <t>医药储备</t>
  </si>
  <si>
    <t xml:space="preserve">        食盐储备</t>
  </si>
  <si>
    <t>2230309</t>
  </si>
  <si>
    <t>食盐储备</t>
  </si>
  <si>
    <t xml:space="preserve">        战略物资储备</t>
  </si>
  <si>
    <t>2230310</t>
  </si>
  <si>
    <t>战略物资储备</t>
  </si>
  <si>
    <t xml:space="preserve">        其他重要商品储备支出</t>
  </si>
  <si>
    <t>2230399</t>
  </si>
  <si>
    <t>其他重要商品储备支出</t>
  </si>
  <si>
    <t>二十一、预备费</t>
  </si>
  <si>
    <t>预备费</t>
  </si>
  <si>
    <t>二十二、国债还本付息支出</t>
  </si>
  <si>
    <t>228</t>
  </si>
  <si>
    <t>国债还本付息支出</t>
  </si>
  <si>
    <t xml:space="preserve">        地方向国外借款还本</t>
  </si>
  <si>
    <t>22801</t>
  </si>
  <si>
    <t>地方向国外借款还本</t>
  </si>
  <si>
    <t xml:space="preserve">        国内债务付息</t>
  </si>
  <si>
    <t>22808</t>
  </si>
  <si>
    <t>国内债务付息</t>
  </si>
  <si>
    <t xml:space="preserve">        国外债务付息</t>
  </si>
  <si>
    <t>22809</t>
  </si>
  <si>
    <t>国外债务付息</t>
  </si>
  <si>
    <t xml:space="preserve">        国内外债务发行</t>
  </si>
  <si>
    <t>22810</t>
  </si>
  <si>
    <t>国内外债务发行</t>
  </si>
  <si>
    <t xml:space="preserve">        补充还贷准备金</t>
  </si>
  <si>
    <t>22811</t>
  </si>
  <si>
    <t>补充还贷准备金</t>
  </si>
  <si>
    <t xml:space="preserve">        地方政府债券付息</t>
  </si>
  <si>
    <t>22813</t>
  </si>
  <si>
    <t>财政部代理发行地方政府债券付息</t>
  </si>
  <si>
    <t>二十三、其他支出</t>
  </si>
  <si>
    <t xml:space="preserve">        年初预留</t>
  </si>
  <si>
    <t>22902</t>
  </si>
  <si>
    <t>年初预留</t>
  </si>
  <si>
    <t xml:space="preserve">        其他支出</t>
  </si>
  <si>
    <t>一般预算支出合计</t>
  </si>
  <si>
    <t>230</t>
  </si>
  <si>
    <t xml:space="preserve">  上解上级支出</t>
  </si>
  <si>
    <t>上解上级支出</t>
  </si>
  <si>
    <t xml:space="preserve">    体制上解支出</t>
  </si>
  <si>
    <t>2300209</t>
  </si>
  <si>
    <t>体制上解支出</t>
  </si>
  <si>
    <t xml:space="preserve">    出口退税专项上解支出</t>
  </si>
  <si>
    <t>2300210</t>
  </si>
  <si>
    <t>出口退税专项上解支出</t>
  </si>
  <si>
    <t xml:space="preserve">    成品油价格和税费改革专项上解支出</t>
  </si>
  <si>
    <t>2300216</t>
  </si>
  <si>
    <t>成品油价格和税费改革专项上解支出</t>
  </si>
  <si>
    <t xml:space="preserve">    专项上解支出</t>
  </si>
  <si>
    <t>2300351</t>
  </si>
  <si>
    <t>专项上解支出</t>
  </si>
  <si>
    <t xml:space="preserve">  补助下级支出</t>
  </si>
  <si>
    <t>补助下级支出</t>
  </si>
  <si>
    <t xml:space="preserve">    返还性支出</t>
  </si>
  <si>
    <t>23001</t>
  </si>
  <si>
    <t>返还性支出</t>
  </si>
  <si>
    <t xml:space="preserve">      增值税和消费税税收返还支出 </t>
  </si>
  <si>
    <t>2300101</t>
  </si>
  <si>
    <t>增值税和消费税税收返还支出</t>
  </si>
  <si>
    <t xml:space="preserve">      所得税基数返还支出</t>
  </si>
  <si>
    <t>2300102</t>
  </si>
  <si>
    <t>所得税基数返还支出</t>
  </si>
  <si>
    <t xml:space="preserve">      成品油价格和税费改革税收返还支出</t>
  </si>
  <si>
    <t>2300103</t>
  </si>
  <si>
    <t>成品油价格和税费改革税收返还支出</t>
  </si>
  <si>
    <t xml:space="preserve">      其他税收返还支出</t>
  </si>
  <si>
    <t>2300199</t>
  </si>
  <si>
    <t>其他税收返还支出</t>
  </si>
  <si>
    <t xml:space="preserve">    一般性转移支付</t>
  </si>
  <si>
    <t>23002</t>
  </si>
  <si>
    <t>一般性转移支付支出</t>
  </si>
  <si>
    <t xml:space="preserve">      体制补助支出</t>
  </si>
  <si>
    <t>2300201</t>
  </si>
  <si>
    <t>体制补助支出</t>
  </si>
  <si>
    <t xml:space="preserve">      均衡性转移支付支出</t>
  </si>
  <si>
    <t>2300202</t>
  </si>
  <si>
    <t>均衡性转移支付支出</t>
  </si>
  <si>
    <t xml:space="preserve">      革命老区及民族和边境地区转移支付支出</t>
  </si>
  <si>
    <t>2300203</t>
  </si>
  <si>
    <t>民族地区转移支付支出</t>
  </si>
  <si>
    <t xml:space="preserve">      调整工资转移支付支出</t>
  </si>
  <si>
    <t>2300204</t>
  </si>
  <si>
    <t>调整工资转移支付支出</t>
  </si>
  <si>
    <t xml:space="preserve">      农村税费改革转移支付支出</t>
  </si>
  <si>
    <t>2300206</t>
  </si>
  <si>
    <t>农村税费改革转移支付支出</t>
  </si>
  <si>
    <t xml:space="preserve">      县级基本财力保障机制奖补资金支出</t>
  </si>
  <si>
    <t>2300207</t>
  </si>
  <si>
    <t>县级基本财力保障机制奖补资金支出</t>
  </si>
  <si>
    <t xml:space="preserve">      结算补助支出</t>
  </si>
  <si>
    <t>2300208</t>
  </si>
  <si>
    <t>结算补助支出</t>
  </si>
  <si>
    <t xml:space="preserve">      化解债务补助支出</t>
  </si>
  <si>
    <t>2300211</t>
  </si>
  <si>
    <t>化解债务补助支出</t>
  </si>
  <si>
    <t xml:space="preserve">      资源枯竭型城市转移支付补助支出</t>
  </si>
  <si>
    <t>2300212</t>
  </si>
  <si>
    <t>资源枯竭型城市转移支付补助支出</t>
  </si>
  <si>
    <t xml:space="preserve">      企业事业单位划转补助支出</t>
  </si>
  <si>
    <t>2300214</t>
  </si>
  <si>
    <t>企事业单位划转补助支出</t>
  </si>
  <si>
    <t xml:space="preserve">      成品油价格和税费改革转移支付补助支出</t>
  </si>
  <si>
    <t>2300215</t>
  </si>
  <si>
    <t>成品油价格和税费改革转移支付补助支出</t>
  </si>
  <si>
    <t xml:space="preserve">      工商部门停征两费转移支付支出</t>
  </si>
  <si>
    <t>2300218</t>
  </si>
  <si>
    <t>工商部门停征两费转移支付支出</t>
  </si>
  <si>
    <t xml:space="preserve">      基层公检法司转移支付支出</t>
  </si>
  <si>
    <t>2300220</t>
  </si>
  <si>
    <t>公共安全转移支付支出</t>
  </si>
  <si>
    <t xml:space="preserve">      义务教育等转移支付支出</t>
  </si>
  <si>
    <t>2300221</t>
  </si>
  <si>
    <t>教育转移支付支出</t>
  </si>
  <si>
    <t xml:space="preserve">      基本养老保险和低保等转移支付支出</t>
  </si>
  <si>
    <t>2300222</t>
  </si>
  <si>
    <t>社会保障和就业转移支付支出</t>
  </si>
  <si>
    <t xml:space="preserve">      新型农村合作医疗等转移支付支出</t>
  </si>
  <si>
    <t>2300223</t>
  </si>
  <si>
    <t>医疗卫生转移支付支出</t>
  </si>
  <si>
    <t xml:space="preserve">      农村综合改革转移支付支出</t>
  </si>
  <si>
    <t>2300224</t>
  </si>
  <si>
    <t>农林水转移支付支出</t>
  </si>
  <si>
    <t xml:space="preserve">      产粮（油）大县奖励资金支出</t>
  </si>
  <si>
    <t>2300225</t>
  </si>
  <si>
    <t>产粮(油)大县奖励资金支出</t>
  </si>
  <si>
    <t xml:space="preserve">      重点生态功能区转移支付支出</t>
  </si>
  <si>
    <t>2300226</t>
  </si>
  <si>
    <t>重点生态功能区转移支付支出</t>
  </si>
  <si>
    <t xml:space="preserve">      固定数额补助支出</t>
  </si>
  <si>
    <r>
      <rPr>
        <sz val="11"/>
        <rFont val="宋体"/>
        <charset val="134"/>
      </rPr>
      <t>230022</t>
    </r>
    <r>
      <rPr>
        <sz val="11"/>
        <rFont val="宋体"/>
        <charset val="134"/>
      </rPr>
      <t>7</t>
    </r>
  </si>
  <si>
    <t>2300227</t>
  </si>
  <si>
    <t>固定数额补助支出</t>
  </si>
  <si>
    <t xml:space="preserve">      其他一般性转移支付支出</t>
  </si>
  <si>
    <t>2300299</t>
  </si>
  <si>
    <t>其他一般性转移支付支出</t>
  </si>
  <si>
    <t xml:space="preserve">    专项转移支付支出</t>
  </si>
  <si>
    <t>23003</t>
  </si>
  <si>
    <t>专项转移支付支出</t>
  </si>
  <si>
    <t>2300301</t>
  </si>
  <si>
    <t>2300302</t>
  </si>
  <si>
    <t>2300303</t>
  </si>
  <si>
    <t>2300304</t>
  </si>
  <si>
    <t>2300305</t>
  </si>
  <si>
    <t>2300306</t>
  </si>
  <si>
    <t>2300307</t>
  </si>
  <si>
    <t>2300308</t>
  </si>
  <si>
    <t>2300310</t>
  </si>
  <si>
    <t>2300311</t>
  </si>
  <si>
    <t>2300312</t>
  </si>
  <si>
    <t>2300313</t>
  </si>
  <si>
    <t>2300314</t>
  </si>
  <si>
    <t>2300315</t>
  </si>
  <si>
    <t>2300316</t>
  </si>
  <si>
    <t>2300317</t>
  </si>
  <si>
    <t xml:space="preserve">      国土海洋气象等</t>
  </si>
  <si>
    <t>2300320</t>
  </si>
  <si>
    <t>2300321</t>
  </si>
  <si>
    <t>2300322</t>
  </si>
  <si>
    <t>2300399</t>
  </si>
  <si>
    <t xml:space="preserve">  增设预算周转金</t>
  </si>
  <si>
    <t>230D</t>
  </si>
  <si>
    <t>增设预算周转金</t>
  </si>
  <si>
    <t xml:space="preserve">  债券还本支出</t>
  </si>
  <si>
    <t>22800</t>
  </si>
  <si>
    <t>22812</t>
  </si>
  <si>
    <t>地方政府债券还本</t>
  </si>
  <si>
    <t xml:space="preserve">  调出资金</t>
  </si>
  <si>
    <t>2300801</t>
  </si>
  <si>
    <t xml:space="preserve">  年终结余</t>
  </si>
  <si>
    <t>2300901</t>
  </si>
  <si>
    <t xml:space="preserve">    结转</t>
  </si>
  <si>
    <t>2300901A</t>
  </si>
  <si>
    <t>2300901B</t>
  </si>
  <si>
    <t xml:space="preserve">  转贷地方政府债券支出</t>
  </si>
  <si>
    <t>2301101</t>
  </si>
  <si>
    <t>转贷财政部代理发行地方政府债券支出</t>
  </si>
  <si>
    <t xml:space="preserve">  援助其他地区支出</t>
  </si>
  <si>
    <t>23013</t>
  </si>
  <si>
    <t xml:space="preserve">  预算稳定调节基金</t>
  </si>
  <si>
    <t>23006</t>
  </si>
  <si>
    <t>附：固定数额补助支出</t>
  </si>
  <si>
    <r>
      <rPr>
        <sz val="11"/>
        <rFont val="宋体"/>
        <charset val="134"/>
      </rPr>
      <t>22904</t>
    </r>
  </si>
  <si>
    <t>20510</t>
  </si>
  <si>
    <t>地方教育附加安排的支出</t>
  </si>
  <si>
    <t>2051001</t>
  </si>
  <si>
    <t>2051002</t>
  </si>
  <si>
    <t>2051003</t>
  </si>
  <si>
    <t>2051004</t>
  </si>
  <si>
    <t>2051005</t>
  </si>
  <si>
    <t>2051099</t>
  </si>
  <si>
    <t>其他地方教育附加安排的支出</t>
  </si>
  <si>
    <t>一、文化体育与传媒支出</t>
  </si>
  <si>
    <r>
      <rPr>
        <sz val="11"/>
        <rFont val="宋体"/>
        <charset val="134"/>
      </rPr>
      <t>229</t>
    </r>
    <r>
      <rPr>
        <sz val="11"/>
        <rFont val="宋体"/>
        <charset val="134"/>
      </rPr>
      <t>04</t>
    </r>
  </si>
  <si>
    <t>20706</t>
  </si>
  <si>
    <t>文化事业建设费安排的支出</t>
  </si>
  <si>
    <t>2070601</t>
  </si>
  <si>
    <t>精神文明建设</t>
  </si>
  <si>
    <t>2070602</t>
  </si>
  <si>
    <t>人才培训教学</t>
  </si>
  <si>
    <t>2070603</t>
  </si>
  <si>
    <t>文化创作</t>
  </si>
  <si>
    <t>2070604</t>
  </si>
  <si>
    <t>文化事业单位补助</t>
  </si>
  <si>
    <t>2070605</t>
  </si>
  <si>
    <t>爱国主义教育基地</t>
  </si>
  <si>
    <t>2070699</t>
  </si>
  <si>
    <t>其他文化事业建设费安排的支出</t>
  </si>
  <si>
    <t xml:space="preserve">    国家电影事业发展专项资金支出</t>
  </si>
  <si>
    <t>20707</t>
  </si>
  <si>
    <t>国家电影事业发展专项资金支出</t>
  </si>
  <si>
    <t xml:space="preserve">      资助国产影片放映</t>
  </si>
  <si>
    <t>2070701</t>
  </si>
  <si>
    <t>资助国产影片放映</t>
  </si>
  <si>
    <t xml:space="preserve">      资助城市影院</t>
  </si>
  <si>
    <t>2070702</t>
  </si>
  <si>
    <t>资助城市影院</t>
  </si>
  <si>
    <t xml:space="preserve">      资助少数民族电影译制</t>
  </si>
  <si>
    <t>2070703</t>
  </si>
  <si>
    <t>资助少数民族电影译制</t>
  </si>
  <si>
    <t xml:space="preserve">      其他国家电影事业发展专项资金支出</t>
  </si>
  <si>
    <t>2070799</t>
  </si>
  <si>
    <t>其他国家电影事业发展专项资金支出</t>
  </si>
  <si>
    <t xml:space="preserve">    大中型水库移民后期扶持基金支出</t>
  </si>
  <si>
    <t>20822</t>
  </si>
  <si>
    <t>大中型水库移民后期扶持基金支出</t>
  </si>
  <si>
    <t xml:space="preserve">      移民补助</t>
  </si>
  <si>
    <t>2082201</t>
  </si>
  <si>
    <t>移民补助</t>
  </si>
  <si>
    <t xml:space="preserve">      基础设施建设和经济发展</t>
  </si>
  <si>
    <t>2082202</t>
  </si>
  <si>
    <t>基础设施建设和经济发展</t>
  </si>
  <si>
    <t xml:space="preserve">      其他大中型水库移民后期扶持基金支出</t>
  </si>
  <si>
    <t>2082299</t>
  </si>
  <si>
    <t>其他大中型水库移民后期扶持基金支出</t>
  </si>
  <si>
    <t xml:space="preserve">    小型水库移民扶助基金支出</t>
  </si>
  <si>
    <t>20823</t>
  </si>
  <si>
    <t>小型水库移民扶助基金支出</t>
  </si>
  <si>
    <t>2082301</t>
  </si>
  <si>
    <t>2082302</t>
  </si>
  <si>
    <t xml:space="preserve">      其他小型水库移民扶助基金支出</t>
  </si>
  <si>
    <t>2082399</t>
  </si>
  <si>
    <t>其他小型水库移民扶助基金支出</t>
  </si>
  <si>
    <t>20860</t>
  </si>
  <si>
    <t>残疾人就业保障金支出</t>
  </si>
  <si>
    <t>2086001</t>
  </si>
  <si>
    <t>就业和培训</t>
  </si>
  <si>
    <t>2086002</t>
  </si>
  <si>
    <t>职业康复</t>
  </si>
  <si>
    <t>2086003</t>
  </si>
  <si>
    <t>扶持农村残疾人生产</t>
  </si>
  <si>
    <t>2086004</t>
  </si>
  <si>
    <t>奖励残疾人就业单位</t>
  </si>
  <si>
    <t>2086099</t>
  </si>
  <si>
    <t>其他残疾人就业保障金支出</t>
  </si>
  <si>
    <r>
      <rPr>
        <sz val="11"/>
        <rFont val="宋体"/>
        <charset val="134"/>
      </rPr>
      <t xml:space="preserve"> </t>
    </r>
    <r>
      <rPr>
        <sz val="11"/>
        <rFont val="宋体"/>
        <charset val="134"/>
      </rPr>
      <t xml:space="preserve">   可再生能源电价附加收入安排的支出</t>
    </r>
  </si>
  <si>
    <t>21160</t>
  </si>
  <si>
    <t>可再生能源电价附加收入安排的支出</t>
  </si>
  <si>
    <t xml:space="preserve">      其他可再生能源电价附加收入安排的支出</t>
  </si>
  <si>
    <t>2116099</t>
  </si>
  <si>
    <t>管理费用支出</t>
  </si>
  <si>
    <r>
      <rPr>
        <sz val="11"/>
        <rFont val="宋体"/>
        <charset val="134"/>
      </rPr>
      <t xml:space="preserve"> </t>
    </r>
    <r>
      <rPr>
        <sz val="11"/>
        <rFont val="宋体"/>
        <charset val="134"/>
      </rPr>
      <t xml:space="preserve">   废弃电器电子产品处理基金支出</t>
    </r>
  </si>
  <si>
    <t>21161</t>
  </si>
  <si>
    <t>废弃电器电子产品处理基金支出</t>
  </si>
  <si>
    <r>
      <rPr>
        <sz val="11"/>
        <rFont val="宋体"/>
        <charset val="134"/>
      </rPr>
      <t xml:space="preserve"> </t>
    </r>
    <r>
      <rPr>
        <sz val="11"/>
        <rFont val="宋体"/>
        <charset val="134"/>
      </rPr>
      <t xml:space="preserve">     回收处理费用补贴</t>
    </r>
  </si>
  <si>
    <r>
      <rPr>
        <sz val="11"/>
        <rFont val="宋体"/>
        <charset val="134"/>
      </rPr>
      <t>211610</t>
    </r>
    <r>
      <rPr>
        <sz val="11"/>
        <rFont val="宋体"/>
        <charset val="134"/>
      </rPr>
      <t>1</t>
    </r>
  </si>
  <si>
    <t>2116101</t>
  </si>
  <si>
    <t>回收处理费用补贴</t>
  </si>
  <si>
    <t xml:space="preserve">      信息系统建设</t>
  </si>
  <si>
    <t>2116102</t>
  </si>
  <si>
    <t xml:space="preserve">      基金征管经费</t>
  </si>
  <si>
    <t>2116103</t>
  </si>
  <si>
    <t>基金征管经费</t>
  </si>
  <si>
    <t xml:space="preserve">      其他废弃电器电子产品处理基金支出</t>
  </si>
  <si>
    <t>2116104</t>
  </si>
  <si>
    <t>其他废弃电器电子产品处理基金支出</t>
  </si>
  <si>
    <t xml:space="preserve">    政府住房基金支出</t>
  </si>
  <si>
    <t>21207</t>
  </si>
  <si>
    <t>政府住房基金支出</t>
  </si>
  <si>
    <t xml:space="preserve">      管理费用支出</t>
  </si>
  <si>
    <t>2120701</t>
  </si>
  <si>
    <t xml:space="preserve">      廉租住房支出</t>
  </si>
  <si>
    <t>2120702</t>
  </si>
  <si>
    <t>廉租住房支出</t>
  </si>
  <si>
    <t>2120799</t>
  </si>
  <si>
    <t>2120703</t>
  </si>
  <si>
    <t>廉租住房维护和管理支出</t>
  </si>
  <si>
    <t xml:space="preserve">      公共租赁住房支出</t>
  </si>
  <si>
    <t>2120704</t>
  </si>
  <si>
    <t>公共租赁住房支出</t>
  </si>
  <si>
    <t xml:space="preserve">      公共租赁住房维护和管理支出</t>
  </si>
  <si>
    <t>2120705</t>
  </si>
  <si>
    <t>公共租赁住房租金支出</t>
  </si>
  <si>
    <t xml:space="preserve">      保障性住房租金补贴</t>
  </si>
  <si>
    <r>
      <rPr>
        <sz val="11"/>
        <rFont val="宋体"/>
        <charset val="134"/>
      </rPr>
      <t>212070</t>
    </r>
    <r>
      <rPr>
        <sz val="11"/>
        <rFont val="宋体"/>
        <charset val="134"/>
      </rPr>
      <t>6</t>
    </r>
  </si>
  <si>
    <t>2120706</t>
  </si>
  <si>
    <t xml:space="preserve">      其他政府住房基金支出</t>
  </si>
  <si>
    <t>其他政府住房基金支出</t>
  </si>
  <si>
    <t xml:space="preserve">    国有土地使用权出让收入安排的支出</t>
  </si>
  <si>
    <t>21208</t>
  </si>
  <si>
    <t>国有土地使用权出让收入安排的支出</t>
  </si>
  <si>
    <t xml:space="preserve">      征地和拆迁补偿支出</t>
  </si>
  <si>
    <t>2120801</t>
  </si>
  <si>
    <t>征地和拆迁补偿支出</t>
  </si>
  <si>
    <t xml:space="preserve">      土地开发支出</t>
  </si>
  <si>
    <t>2120802</t>
  </si>
  <si>
    <t>土地开发支出</t>
  </si>
  <si>
    <t xml:space="preserve">      城市建设支出</t>
  </si>
  <si>
    <t>2120803</t>
  </si>
  <si>
    <t>城市建设支出</t>
  </si>
  <si>
    <t xml:space="preserve">      农村基础设施建设支出</t>
  </si>
  <si>
    <t>2120804</t>
  </si>
  <si>
    <t>农村基础设施建设支出</t>
  </si>
  <si>
    <t xml:space="preserve">      补助被征地农民支出</t>
  </si>
  <si>
    <t>2120805</t>
  </si>
  <si>
    <t>补助被征地农民支出</t>
  </si>
  <si>
    <t xml:space="preserve">      土地出让业务支出</t>
  </si>
  <si>
    <t>2120806</t>
  </si>
  <si>
    <t>土地出让业务支出</t>
  </si>
  <si>
    <t>2120807</t>
  </si>
  <si>
    <t>2120899</t>
  </si>
  <si>
    <t>2120808</t>
  </si>
  <si>
    <t>基础教育支出</t>
  </si>
  <si>
    <t xml:space="preserve">      支付破产或改制企业职工安置费</t>
  </si>
  <si>
    <t>2120809</t>
  </si>
  <si>
    <t>支付破产或改制企业职工安置费</t>
  </si>
  <si>
    <t xml:space="preserve">      棚户区改造支出</t>
  </si>
  <si>
    <t>2120810</t>
  </si>
  <si>
    <t>棚户区改造支出</t>
  </si>
  <si>
    <t>2120811</t>
  </si>
  <si>
    <t>2120812</t>
  </si>
  <si>
    <t>农田水利建设资金安排的支出</t>
  </si>
  <si>
    <r>
      <rPr>
        <sz val="11"/>
        <rFont val="宋体"/>
        <charset val="134"/>
      </rPr>
      <t>212081</t>
    </r>
    <r>
      <rPr>
        <sz val="11"/>
        <rFont val="宋体"/>
        <charset val="134"/>
      </rPr>
      <t>3</t>
    </r>
  </si>
  <si>
    <t>2120813</t>
  </si>
  <si>
    <t xml:space="preserve">      其他国有土地使用权出让收入安排的支出</t>
  </si>
  <si>
    <t>其他国有土地使用权出让收入安排的支出</t>
  </si>
  <si>
    <t xml:space="preserve">    城市公用事业附加安排的支出</t>
  </si>
  <si>
    <t>21209</t>
  </si>
  <si>
    <t>城市公用事业附加安排的支出</t>
  </si>
  <si>
    <t xml:space="preserve">      城市公共设施</t>
  </si>
  <si>
    <t>2120901</t>
  </si>
  <si>
    <t>城市公共设施</t>
  </si>
  <si>
    <t xml:space="preserve">      城市环境卫生</t>
  </si>
  <si>
    <t>2120902</t>
  </si>
  <si>
    <t>城市环境卫生</t>
  </si>
  <si>
    <t xml:space="preserve">      公有房屋</t>
  </si>
  <si>
    <t>2120903</t>
  </si>
  <si>
    <t>公有房屋</t>
  </si>
  <si>
    <t xml:space="preserve">      城市防洪</t>
  </si>
  <si>
    <t>2120904</t>
  </si>
  <si>
    <t>城市防洪</t>
  </si>
  <si>
    <t xml:space="preserve">      其他城市公用事业附加安排的支出</t>
  </si>
  <si>
    <t>2120999</t>
  </si>
  <si>
    <t>其他城市公用事业附加安排的支出</t>
  </si>
  <si>
    <t xml:space="preserve">    国有土地收益基金支出</t>
  </si>
  <si>
    <t>21210</t>
  </si>
  <si>
    <t>国有土地收益基金支出</t>
  </si>
  <si>
    <t>　    征地和拆迁补偿支出</t>
  </si>
  <si>
    <t>2121001</t>
  </si>
  <si>
    <t>　    土地开发支出</t>
  </si>
  <si>
    <t>2121002</t>
  </si>
  <si>
    <t>　    其他国有土地收益基金支出</t>
  </si>
  <si>
    <t>2121099</t>
  </si>
  <si>
    <t>其他国有土地收益基金支出</t>
  </si>
  <si>
    <t xml:space="preserve">    农业土地开发资金支出</t>
  </si>
  <si>
    <t>21211</t>
  </si>
  <si>
    <t>农业土地开发资金支出</t>
  </si>
  <si>
    <t xml:space="preserve">    新增建设用地有偿使用费安排的支出</t>
  </si>
  <si>
    <t>21212</t>
  </si>
  <si>
    <t>新增建设用地有偿使用费安排的支出</t>
  </si>
  <si>
    <t xml:space="preserve">      耕地开发专项支出</t>
  </si>
  <si>
    <t>2121201</t>
  </si>
  <si>
    <t>耕地开发专项支出</t>
  </si>
  <si>
    <t xml:space="preserve">      基本农田建设和保护支出</t>
  </si>
  <si>
    <t>2121202</t>
  </si>
  <si>
    <t>基本农田建设和保护支出</t>
  </si>
  <si>
    <t xml:space="preserve">      土地整理支出</t>
  </si>
  <si>
    <t>2121203</t>
  </si>
  <si>
    <t>土地整理支出</t>
  </si>
  <si>
    <t xml:space="preserve">      用于地震灾后恢复重建的支出</t>
  </si>
  <si>
    <t>2121204</t>
  </si>
  <si>
    <t>用于地震灾后恢复重建的支出</t>
  </si>
  <si>
    <t xml:space="preserve">    城市基础设施配套费安排的支出</t>
  </si>
  <si>
    <t>21213</t>
  </si>
  <si>
    <t>城市基础设施配套费安排的支出</t>
  </si>
  <si>
    <t>2121301</t>
  </si>
  <si>
    <t>2121302</t>
  </si>
  <si>
    <t>2121303</t>
  </si>
  <si>
    <t>2121304</t>
  </si>
  <si>
    <t xml:space="preserve">      其他城市基础设施配套费安排的支出</t>
  </si>
  <si>
    <t>2121399</t>
  </si>
  <si>
    <t>其他城市基础设施配套费安排的支出</t>
  </si>
  <si>
    <t xml:space="preserve">    新菜地开发建设基金支出</t>
  </si>
  <si>
    <t>21360</t>
  </si>
  <si>
    <t>新菜地开发建设基金支出</t>
  </si>
  <si>
    <t xml:space="preserve">      开发新菜地工程</t>
  </si>
  <si>
    <t>2136001</t>
  </si>
  <si>
    <t>开发新菜地工程</t>
  </si>
  <si>
    <t xml:space="preserve">      改造老菜地工程</t>
  </si>
  <si>
    <t>2136002</t>
  </si>
  <si>
    <t>改造老菜地工程</t>
  </si>
  <si>
    <t xml:space="preserve">      设备购置</t>
  </si>
  <si>
    <t>2136003</t>
  </si>
  <si>
    <t>设备购置</t>
  </si>
  <si>
    <t xml:space="preserve">      技术培训与推广</t>
  </si>
  <si>
    <t>2136004</t>
  </si>
  <si>
    <t>技术培训与推广</t>
  </si>
  <si>
    <t xml:space="preserve">      其他新菜地开发建设基金支出</t>
  </si>
  <si>
    <t>2136099</t>
  </si>
  <si>
    <t>其他新菜地开发建设基金支出</t>
  </si>
  <si>
    <t>21361</t>
  </si>
  <si>
    <t>育林基金支出</t>
  </si>
  <si>
    <t>2136101</t>
  </si>
  <si>
    <t>2136102</t>
  </si>
  <si>
    <t>林业有害生物防治</t>
  </si>
  <si>
    <t>2136103</t>
  </si>
  <si>
    <t>森林防火</t>
  </si>
  <si>
    <t>2136104</t>
  </si>
  <si>
    <t>2136105</t>
  </si>
  <si>
    <t>2136106</t>
  </si>
  <si>
    <t>2136199</t>
  </si>
  <si>
    <t>其他育林基金支出</t>
  </si>
  <si>
    <t>21362</t>
  </si>
  <si>
    <t>森林植被恢复费安排的支出</t>
  </si>
  <si>
    <t>2136201</t>
  </si>
  <si>
    <t>林地调查规划设计</t>
  </si>
  <si>
    <t>2136202</t>
  </si>
  <si>
    <t>林地整理</t>
  </si>
  <si>
    <t>2136203</t>
  </si>
  <si>
    <t>2136204</t>
  </si>
  <si>
    <t>2136205</t>
  </si>
  <si>
    <t>2136206</t>
  </si>
  <si>
    <t>森林资源管护</t>
  </si>
  <si>
    <t>2136299</t>
  </si>
  <si>
    <t>其他森林植被恢复费安排的支出</t>
  </si>
  <si>
    <t>21363</t>
  </si>
  <si>
    <t>中央水利建设基金支出</t>
  </si>
  <si>
    <t>2136301</t>
  </si>
  <si>
    <t>2136302</t>
  </si>
  <si>
    <t>水利工程维护</t>
  </si>
  <si>
    <t>2136303</t>
  </si>
  <si>
    <t>防洪工程含应急渡汛</t>
  </si>
  <si>
    <t>2136399</t>
  </si>
  <si>
    <t>其他中央水利建设基金支出</t>
  </si>
  <si>
    <t>21364</t>
  </si>
  <si>
    <t>地方水利建设基金支出</t>
  </si>
  <si>
    <t>2136401</t>
  </si>
  <si>
    <t>2136402</t>
  </si>
  <si>
    <t>2136403</t>
  </si>
  <si>
    <t>2136404</t>
  </si>
  <si>
    <t>2136499</t>
  </si>
  <si>
    <t>其他地方水利建设基金支出</t>
  </si>
  <si>
    <t xml:space="preserve">    大中型水库库区基金支出</t>
  </si>
  <si>
    <t>21366</t>
  </si>
  <si>
    <t>大中型水库库区基金支出</t>
  </si>
  <si>
    <t>2136601</t>
  </si>
  <si>
    <t xml:space="preserve">      解决移民遗留问题</t>
  </si>
  <si>
    <t>2136602</t>
  </si>
  <si>
    <t>解决移民遗留问题</t>
  </si>
  <si>
    <t xml:space="preserve">      库区防护工程维护</t>
  </si>
  <si>
    <t>2136603</t>
  </si>
  <si>
    <t>库区防护工程维护</t>
  </si>
  <si>
    <t xml:space="preserve">      其他大中型水库库区基金支出</t>
  </si>
  <si>
    <t>2136699</t>
  </si>
  <si>
    <t>其他大中型水库库区基金支出</t>
  </si>
  <si>
    <t xml:space="preserve">    三峡水库库区基金支出</t>
  </si>
  <si>
    <t>21367</t>
  </si>
  <si>
    <t>三峡水库库区基金支出</t>
  </si>
  <si>
    <t>2136701</t>
  </si>
  <si>
    <t>2136702</t>
  </si>
  <si>
    <t xml:space="preserve">      库区维护和管理</t>
  </si>
  <si>
    <t>2136703</t>
  </si>
  <si>
    <t>库区维护和管理</t>
  </si>
  <si>
    <t xml:space="preserve">      其他三峡水库库区基金支出</t>
  </si>
  <si>
    <t>2136799</t>
  </si>
  <si>
    <t>其他三峡水库库区基金支出</t>
  </si>
  <si>
    <t xml:space="preserve">    南水北调工程基金支出</t>
  </si>
  <si>
    <t>21368</t>
  </si>
  <si>
    <t>南水北调工程基金支出</t>
  </si>
  <si>
    <t xml:space="preserve">      南水北调工程建设</t>
  </si>
  <si>
    <t>2136801</t>
  </si>
  <si>
    <t xml:space="preserve">      偿还南水北调工程贷款本息</t>
  </si>
  <si>
    <t>2136802</t>
  </si>
  <si>
    <t>偿还南水北调工程贷款本息</t>
  </si>
  <si>
    <t xml:space="preserve">    国家重大水利工程建设基金支出</t>
  </si>
  <si>
    <t>21369</t>
  </si>
  <si>
    <t>国家重大水利工程建设基金支出</t>
  </si>
  <si>
    <t>2136901</t>
  </si>
  <si>
    <t xml:space="preserve">      三峡工程后续工作</t>
  </si>
  <si>
    <t>2136902</t>
  </si>
  <si>
    <t>三峡工程后续工作</t>
  </si>
  <si>
    <t xml:space="preserve">      地方重大水利工程建设</t>
  </si>
  <si>
    <t>2136903</t>
  </si>
  <si>
    <t>地方重大水利工程建设</t>
  </si>
  <si>
    <t xml:space="preserve">      其他重大水利工程建设基金支出</t>
  </si>
  <si>
    <t>2136999</t>
  </si>
  <si>
    <t>其他重大水利工程建设基金支出</t>
  </si>
  <si>
    <t xml:space="preserve">    水土保持补偿费安排的支出</t>
  </si>
  <si>
    <r>
      <rPr>
        <sz val="11"/>
        <rFont val="宋体"/>
        <charset val="134"/>
      </rPr>
      <t>21370</t>
    </r>
  </si>
  <si>
    <t>21370</t>
  </si>
  <si>
    <t>水土保持补偿费安排的支出</t>
  </si>
  <si>
    <t xml:space="preserve">      综合治理和生态修复</t>
  </si>
  <si>
    <r>
      <rPr>
        <sz val="11"/>
        <rFont val="宋体"/>
        <charset val="134"/>
      </rPr>
      <t>2137001</t>
    </r>
  </si>
  <si>
    <t>2137001</t>
  </si>
  <si>
    <t>综合治理和生态修复</t>
  </si>
  <si>
    <t xml:space="preserve">      预防保护和监督管理</t>
  </si>
  <si>
    <r>
      <rPr>
        <sz val="11"/>
        <rFont val="宋体"/>
        <charset val="134"/>
      </rPr>
      <t>2137002</t>
    </r>
  </si>
  <si>
    <t>2137002</t>
  </si>
  <si>
    <t>预防保护和监督管理</t>
  </si>
  <si>
    <t xml:space="preserve">      其他水土保持补偿费安排的支出</t>
  </si>
  <si>
    <r>
      <rPr>
        <sz val="11"/>
        <rFont val="宋体"/>
        <charset val="134"/>
      </rPr>
      <t>2137003</t>
    </r>
  </si>
  <si>
    <t>2137003</t>
  </si>
  <si>
    <t>其他水土保持补偿费安排的支出</t>
  </si>
  <si>
    <t>2140190</t>
  </si>
  <si>
    <t>船舶港务费安排的支出</t>
  </si>
  <si>
    <t>2140191</t>
  </si>
  <si>
    <t>长江口航道维护支出</t>
  </si>
  <si>
    <r>
      <rPr>
        <sz val="11"/>
        <rFont val="宋体"/>
        <charset val="134"/>
      </rPr>
      <t xml:space="preserve"> </t>
    </r>
    <r>
      <rPr>
        <sz val="11"/>
        <rFont val="宋体"/>
        <charset val="134"/>
      </rPr>
      <t xml:space="preserve">  铁路运输</t>
    </r>
  </si>
  <si>
    <r>
      <rPr>
        <sz val="11"/>
        <rFont val="宋体"/>
        <charset val="134"/>
      </rPr>
      <t>21402</t>
    </r>
  </si>
  <si>
    <r>
      <rPr>
        <sz val="11"/>
        <rFont val="宋体"/>
        <charset val="134"/>
      </rPr>
      <t xml:space="preserve"> </t>
    </r>
    <r>
      <rPr>
        <sz val="11"/>
        <rFont val="宋体"/>
        <charset val="134"/>
      </rPr>
      <t xml:space="preserve">     铁路资产变现收入安排的支出</t>
    </r>
  </si>
  <si>
    <r>
      <rPr>
        <sz val="11"/>
        <rFont val="宋体"/>
        <charset val="134"/>
      </rPr>
      <t>2140280</t>
    </r>
  </si>
  <si>
    <t>2140280</t>
  </si>
  <si>
    <t>铁路资产变现收入安排的支出</t>
  </si>
  <si>
    <t xml:space="preserve">    海南省高等级公路车辆通行附加费安排的支出</t>
  </si>
  <si>
    <t>21460</t>
  </si>
  <si>
    <t>海南省高等级公路车辆通行附加费安排的支出</t>
  </si>
  <si>
    <t xml:space="preserve">      公路建设</t>
  </si>
  <si>
    <t>2146001</t>
  </si>
  <si>
    <t>公路建设</t>
  </si>
  <si>
    <t xml:space="preserve">      公路养护</t>
  </si>
  <si>
    <t>2146002</t>
  </si>
  <si>
    <t xml:space="preserve">      公路还贷</t>
  </si>
  <si>
    <t>2146003</t>
  </si>
  <si>
    <t>公路还贷</t>
  </si>
  <si>
    <t xml:space="preserve">      其他海南省高等级公路车辆通行附加费安排的支出</t>
  </si>
  <si>
    <t>2146099</t>
  </si>
  <si>
    <t>其他海南省高等级公路车辆通行附加费安排的支出</t>
  </si>
  <si>
    <t>21461</t>
  </si>
  <si>
    <t>转让政府还贷道路收费权收入安排的支出</t>
  </si>
  <si>
    <t>2146101</t>
  </si>
  <si>
    <t>2146102</t>
  </si>
  <si>
    <t>2146199</t>
  </si>
  <si>
    <t>其他转让政府还贷道路收费权收入安排的支出</t>
  </si>
  <si>
    <t xml:space="preserve">    车辆通行费安排的支出</t>
  </si>
  <si>
    <t>21462</t>
  </si>
  <si>
    <t>车辆通行费安排的支出</t>
  </si>
  <si>
    <t>2146201</t>
  </si>
  <si>
    <t xml:space="preserve">      政府还贷公路养护</t>
  </si>
  <si>
    <t>2146202</t>
  </si>
  <si>
    <t>政府还贷公路养护</t>
  </si>
  <si>
    <t xml:space="preserve">      政府还贷公路管理</t>
  </si>
  <si>
    <t>2146203</t>
  </si>
  <si>
    <t>政府还贷公路管理</t>
  </si>
  <si>
    <t xml:space="preserve">      其他车辆通行费安排的支出</t>
  </si>
  <si>
    <t>2146299</t>
  </si>
  <si>
    <t>其他车辆通行费安排的支出</t>
  </si>
  <si>
    <t xml:space="preserve">    港口建设费安排的支出</t>
  </si>
  <si>
    <t>21463</t>
  </si>
  <si>
    <t>港口建设费安排的支出</t>
  </si>
  <si>
    <t xml:space="preserve">      港口设施</t>
  </si>
  <si>
    <t>2146301</t>
  </si>
  <si>
    <t xml:space="preserve">      航道建设和维护</t>
  </si>
  <si>
    <t>2146302</t>
  </si>
  <si>
    <t>航道建设和维护</t>
  </si>
  <si>
    <t xml:space="preserve">      航运保障系统建设</t>
  </si>
  <si>
    <t>2146303</t>
  </si>
  <si>
    <t>航运保障系统建设</t>
  </si>
  <si>
    <t xml:space="preserve">      其他港口建设费安排的支出</t>
  </si>
  <si>
    <t>2146399</t>
  </si>
  <si>
    <t>其他港口建设费安排的支出</t>
  </si>
  <si>
    <t xml:space="preserve">    铁路建设基金支出</t>
  </si>
  <si>
    <t>21464</t>
  </si>
  <si>
    <t>铁路建设基金支出</t>
  </si>
  <si>
    <t xml:space="preserve">      铁路建设投资</t>
  </si>
  <si>
    <t>2146401</t>
  </si>
  <si>
    <t>铁路建设投资</t>
  </si>
  <si>
    <t xml:space="preserve">      购置铁路机车车辆</t>
  </si>
  <si>
    <t>2146402</t>
  </si>
  <si>
    <t>购置铁路机车车辆</t>
  </si>
  <si>
    <t xml:space="preserve">      铁路还贷</t>
  </si>
  <si>
    <t>2146403</t>
  </si>
  <si>
    <t>铁路还贷</t>
  </si>
  <si>
    <t xml:space="preserve">      建设项目铺底资金</t>
  </si>
  <si>
    <t>2146404</t>
  </si>
  <si>
    <t>建设项目铺底资金</t>
  </si>
  <si>
    <t xml:space="preserve">      勘测设计</t>
  </si>
  <si>
    <t>2146405</t>
  </si>
  <si>
    <t>勘测设计</t>
  </si>
  <si>
    <t xml:space="preserve">      注册资本金</t>
  </si>
  <si>
    <t>2146406</t>
  </si>
  <si>
    <t>注册资本金</t>
  </si>
  <si>
    <t xml:space="preserve">      周转资金</t>
  </si>
  <si>
    <t>2146407</t>
  </si>
  <si>
    <t>周转资金</t>
  </si>
  <si>
    <t xml:space="preserve">      其他铁路建设基金支出</t>
  </si>
  <si>
    <t>2146499</t>
  </si>
  <si>
    <t>其他铁路建设基金支出</t>
  </si>
  <si>
    <t xml:space="preserve">    船舶油污损害赔偿基金支出</t>
  </si>
  <si>
    <t>21468</t>
  </si>
  <si>
    <t>船舶油污损害赔偿基金支出</t>
  </si>
  <si>
    <t xml:space="preserve">      应急处置费用</t>
  </si>
  <si>
    <t>2146801</t>
  </si>
  <si>
    <t>应急处置费用</t>
  </si>
  <si>
    <t xml:space="preserve">      控制清除污染</t>
  </si>
  <si>
    <t>2146802</t>
  </si>
  <si>
    <t>控制清除污染</t>
  </si>
  <si>
    <t xml:space="preserve">      损失补偿</t>
  </si>
  <si>
    <t>2146803</t>
  </si>
  <si>
    <t>损失补偿</t>
  </si>
  <si>
    <t xml:space="preserve">      生态恢复</t>
  </si>
  <si>
    <t>2146804</t>
  </si>
  <si>
    <t>生态恢复</t>
  </si>
  <si>
    <t xml:space="preserve">      监视监测</t>
  </si>
  <si>
    <t>2146805</t>
  </si>
  <si>
    <t>监视监测</t>
  </si>
  <si>
    <t xml:space="preserve">      其他船舶油污损害赔偿基金支出</t>
  </si>
  <si>
    <t>2146899</t>
  </si>
  <si>
    <t>其他船舶油污损害赔偿基金支出</t>
  </si>
  <si>
    <t xml:space="preserve">    民航发展基金支出</t>
  </si>
  <si>
    <t>21469</t>
  </si>
  <si>
    <t>民航发展基金支出</t>
  </si>
  <si>
    <t xml:space="preserve">      民航机场建设</t>
  </si>
  <si>
    <t>2146901</t>
  </si>
  <si>
    <t>民航机场建设</t>
  </si>
  <si>
    <t xml:space="preserve">      空管系统建设</t>
  </si>
  <si>
    <t>2146902</t>
  </si>
  <si>
    <t xml:space="preserve">      民航安全</t>
  </si>
  <si>
    <t>2146903</t>
  </si>
  <si>
    <t>民航安全</t>
  </si>
  <si>
    <t xml:space="preserve">      航线和机场补贴</t>
  </si>
  <si>
    <t>2146904</t>
  </si>
  <si>
    <t>航线和机场补贴</t>
  </si>
  <si>
    <t xml:space="preserve">      民航科教和信息</t>
  </si>
  <si>
    <t>2146905</t>
  </si>
  <si>
    <t>民航科教和信息</t>
  </si>
  <si>
    <t xml:space="preserve">      民航节能减排</t>
  </si>
  <si>
    <t>2146906</t>
  </si>
  <si>
    <t>民航节能减排</t>
  </si>
  <si>
    <t xml:space="preserve">      通用航空发展</t>
  </si>
  <si>
    <t>2146907</t>
  </si>
  <si>
    <t>通用航空发展</t>
  </si>
  <si>
    <t xml:space="preserve">      征管经费</t>
  </si>
  <si>
    <t>2146908</t>
  </si>
  <si>
    <t>征管经费</t>
  </si>
  <si>
    <t xml:space="preserve">      其他民航发展基金支出</t>
  </si>
  <si>
    <t>2146999</t>
  </si>
  <si>
    <t>其他民航发展基金支出</t>
  </si>
  <si>
    <t xml:space="preserve">    工业和信息产业监管</t>
  </si>
  <si>
    <t xml:space="preserve">      无线电频率占用费安排的支出</t>
  </si>
  <si>
    <t>2150570</t>
  </si>
  <si>
    <t>无线电频率占用费安排的支出</t>
  </si>
  <si>
    <t xml:space="preserve">    散装水泥专项资金支出</t>
  </si>
  <si>
    <t>21560</t>
  </si>
  <si>
    <t>散装水泥专项资金支出</t>
  </si>
  <si>
    <t xml:space="preserve">      建设专用设施</t>
  </si>
  <si>
    <t>2156001</t>
  </si>
  <si>
    <t>建设专用设施</t>
  </si>
  <si>
    <t xml:space="preserve">      专用设备购置和维修</t>
  </si>
  <si>
    <t>2156002</t>
  </si>
  <si>
    <t>专用设备购置和维修</t>
  </si>
  <si>
    <t xml:space="preserve">      贷款贴息</t>
  </si>
  <si>
    <t>2156003</t>
  </si>
  <si>
    <t>贷款贴息</t>
  </si>
  <si>
    <t xml:space="preserve">      技术研发与推广</t>
  </si>
  <si>
    <t>2156004</t>
  </si>
  <si>
    <t>技术研发与推广</t>
  </si>
  <si>
    <t xml:space="preserve">      宣传</t>
  </si>
  <si>
    <t>2156005</t>
  </si>
  <si>
    <t>宣传</t>
  </si>
  <si>
    <t xml:space="preserve">      其他散装水泥专项资金支出</t>
  </si>
  <si>
    <t>2156099</t>
  </si>
  <si>
    <t>其他散装水泥专项资金支出</t>
  </si>
  <si>
    <t xml:space="preserve">    新型墙体材料专项基金支出</t>
  </si>
  <si>
    <t>21561</t>
  </si>
  <si>
    <t>新型墙体材料专项基金支出</t>
  </si>
  <si>
    <t xml:space="preserve">      技改贴息和补助</t>
  </si>
  <si>
    <t>2156101</t>
  </si>
  <si>
    <t>技改贴息和补助</t>
  </si>
  <si>
    <t xml:space="preserve">      技术研发和推广</t>
  </si>
  <si>
    <t>2156102</t>
  </si>
  <si>
    <t>技术研发和推广</t>
  </si>
  <si>
    <t xml:space="preserve">      示范项目补贴</t>
  </si>
  <si>
    <t>2156103</t>
  </si>
  <si>
    <t>示范项目补贴</t>
  </si>
  <si>
    <t xml:space="preserve">      宣传和培训</t>
  </si>
  <si>
    <t>2156104</t>
  </si>
  <si>
    <t>宣传和培训</t>
  </si>
  <si>
    <t xml:space="preserve">      其他新型墙体材料专项基金支出</t>
  </si>
  <si>
    <t>2156199</t>
  </si>
  <si>
    <t>其他新型墙体材料专项基金支出</t>
  </si>
  <si>
    <t xml:space="preserve">    农网还贷资金支出</t>
  </si>
  <si>
    <t>21562</t>
  </si>
  <si>
    <t>农网还贷资金支出</t>
  </si>
  <si>
    <t xml:space="preserve">      地方农网还贷资金支出</t>
  </si>
  <si>
    <t>2156202</t>
  </si>
  <si>
    <t>地方农网还贷资金支出</t>
  </si>
  <si>
    <t xml:space="preserve">      其他农网还贷资金支出</t>
  </si>
  <si>
    <t>2156299</t>
  </si>
  <si>
    <t>其他农网还贷资金支出</t>
  </si>
  <si>
    <t>21563</t>
  </si>
  <si>
    <t>山西省煤炭可持续发展基金支出</t>
  </si>
  <si>
    <t>2156301</t>
  </si>
  <si>
    <t>生态环境治理</t>
  </si>
  <si>
    <t>2156302</t>
  </si>
  <si>
    <t>资源地区转型和接替产业发展</t>
  </si>
  <si>
    <t>2156303</t>
  </si>
  <si>
    <t>解决社会问题</t>
  </si>
  <si>
    <t>2156399</t>
  </si>
  <si>
    <t>其他山西省煤炭可持续发展基金支出</t>
  </si>
  <si>
    <t xml:space="preserve">    电力改革预留资产变现收入安排的支出</t>
  </si>
  <si>
    <t>21564</t>
  </si>
  <si>
    <t>电力改革预留资产变现收入安排的支出</t>
  </si>
  <si>
    <t xml:space="preserve">    旅游发展基金支出</t>
  </si>
  <si>
    <t>21660</t>
  </si>
  <si>
    <t>旅游发展基金支出</t>
  </si>
  <si>
    <t xml:space="preserve">      宣传促销</t>
  </si>
  <si>
    <t>2166001</t>
  </si>
  <si>
    <t>宣传促销</t>
  </si>
  <si>
    <t xml:space="preserve">      行业规划</t>
  </si>
  <si>
    <t>2166002</t>
  </si>
  <si>
    <t>行业规划</t>
  </si>
  <si>
    <t xml:space="preserve">      旅游事业补助</t>
  </si>
  <si>
    <t>2166003</t>
  </si>
  <si>
    <t>旅游事业补助</t>
  </si>
  <si>
    <t xml:space="preserve">      地方旅游开发项目补助</t>
  </si>
  <si>
    <t>2166004</t>
  </si>
  <si>
    <t>地方旅游开发项目补助</t>
  </si>
  <si>
    <t xml:space="preserve">      其他旅游发展基金支出</t>
  </si>
  <si>
    <t>2166099</t>
  </si>
  <si>
    <t>其他旅游发展基金支出</t>
  </si>
  <si>
    <t xml:space="preserve">    其他政府性基金支出</t>
  </si>
  <si>
    <t>22904</t>
  </si>
  <si>
    <t>其他政府性基金支出</t>
  </si>
  <si>
    <t xml:space="preserve">    彩票发行销售机构业务费安排的支出</t>
  </si>
  <si>
    <r>
      <rPr>
        <sz val="11"/>
        <rFont val="宋体"/>
        <charset val="134"/>
      </rPr>
      <t>22908</t>
    </r>
  </si>
  <si>
    <t>22908</t>
  </si>
  <si>
    <t>彩票发行销售机构业务费安排的支出</t>
  </si>
  <si>
    <t xml:space="preserve">      福利彩票发行机构的业务费支出</t>
  </si>
  <si>
    <r>
      <rPr>
        <sz val="11"/>
        <rFont val="宋体"/>
        <charset val="134"/>
      </rPr>
      <t>2290802</t>
    </r>
  </si>
  <si>
    <t>2290802</t>
  </si>
  <si>
    <t>福利彩票发行机构的业务费支出</t>
  </si>
  <si>
    <t xml:space="preserve">      体育彩票发行机构的业务费支出</t>
  </si>
  <si>
    <r>
      <rPr>
        <sz val="11"/>
        <rFont val="宋体"/>
        <charset val="134"/>
      </rPr>
      <t>2290803</t>
    </r>
  </si>
  <si>
    <t>2290803</t>
  </si>
  <si>
    <t>体育彩票发行机构的业务费支出</t>
  </si>
  <si>
    <t xml:space="preserve">      福利彩票销售机构的业务费支出</t>
  </si>
  <si>
    <r>
      <rPr>
        <sz val="11"/>
        <rFont val="宋体"/>
        <charset val="134"/>
      </rPr>
      <t>2290804</t>
    </r>
  </si>
  <si>
    <t>2290804</t>
  </si>
  <si>
    <t>福利彩票销售机构的业务费支出</t>
  </si>
  <si>
    <t xml:space="preserve">      体育彩票销售机构的业务费支出</t>
  </si>
  <si>
    <r>
      <rPr>
        <sz val="11"/>
        <rFont val="宋体"/>
        <charset val="134"/>
      </rPr>
      <t>2290805</t>
    </r>
  </si>
  <si>
    <t>2290805</t>
  </si>
  <si>
    <t>体育彩票销售机构的业务费支出</t>
  </si>
  <si>
    <t xml:space="preserve">      彩票兑奖周转金支出</t>
  </si>
  <si>
    <r>
      <rPr>
        <sz val="11"/>
        <rFont val="宋体"/>
        <charset val="134"/>
      </rPr>
      <t>2290806</t>
    </r>
  </si>
  <si>
    <t>2290806</t>
  </si>
  <si>
    <t>彩票兑奖周转金支出</t>
  </si>
  <si>
    <t xml:space="preserve">      彩票发行销售风险基金支出</t>
  </si>
  <si>
    <r>
      <rPr>
        <sz val="11"/>
        <rFont val="宋体"/>
        <charset val="134"/>
      </rPr>
      <t>2290807</t>
    </r>
  </si>
  <si>
    <t>2290807</t>
  </si>
  <si>
    <t>彩票发行销售风险基金支出</t>
  </si>
  <si>
    <t xml:space="preserve">      彩票市场调控资金支出</t>
  </si>
  <si>
    <r>
      <rPr>
        <sz val="11"/>
        <rFont val="宋体"/>
        <charset val="134"/>
      </rPr>
      <t>2290808</t>
    </r>
  </si>
  <si>
    <t>2290808</t>
  </si>
  <si>
    <t>彩票市场调控资金支出</t>
  </si>
  <si>
    <t xml:space="preserve">      其他彩票发行销售机构业务费安排的支出</t>
  </si>
  <si>
    <r>
      <rPr>
        <sz val="11"/>
        <rFont val="宋体"/>
        <charset val="134"/>
      </rPr>
      <t>2290899</t>
    </r>
  </si>
  <si>
    <t>2290899</t>
  </si>
  <si>
    <t>其他彩票发行销售机构业务费安排的支出</t>
  </si>
  <si>
    <t xml:space="preserve">    彩票公益金安排的支出</t>
  </si>
  <si>
    <t>22960</t>
  </si>
  <si>
    <t>彩票公益金安排的支出</t>
  </si>
  <si>
    <t xml:space="preserve">      用于社会福利的彩票公益金支出</t>
  </si>
  <si>
    <t>2296002</t>
  </si>
  <si>
    <t>用于社会福利的彩票公益金支出</t>
  </si>
  <si>
    <t xml:space="preserve">      用于体育事业的彩票公益金支出</t>
  </si>
  <si>
    <t>2296003</t>
  </si>
  <si>
    <t>用于体育事业的彩票公益金支出</t>
  </si>
  <si>
    <t xml:space="preserve">      用于教育事业的彩票公益金支出</t>
  </si>
  <si>
    <t>2296004</t>
  </si>
  <si>
    <t>用于教育事业的彩票公益金支出</t>
  </si>
  <si>
    <t xml:space="preserve">      用于红十字事业的彩票公益金支出</t>
  </si>
  <si>
    <t>2296005</t>
  </si>
  <si>
    <t>用于红十字事业的彩票公益金支出</t>
  </si>
  <si>
    <t xml:space="preserve">      用于残疾人事业的彩票公益金支出</t>
  </si>
  <si>
    <t>2296006</t>
  </si>
  <si>
    <t>用于残疾人事业的彩票公益金支出</t>
  </si>
  <si>
    <t>2296099</t>
  </si>
  <si>
    <t>2296007</t>
  </si>
  <si>
    <t>用于城市医疗救助的彩票公益金支出</t>
  </si>
  <si>
    <t>2296008</t>
  </si>
  <si>
    <t>用于农村医疗救助的彩票公益金支出</t>
  </si>
  <si>
    <t xml:space="preserve">      用于文化事业的彩票公益金支出</t>
  </si>
  <si>
    <t>2296010</t>
  </si>
  <si>
    <t>用于文化事业的彩票公益金支出</t>
  </si>
  <si>
    <t xml:space="preserve">      用于扶贫的彩票公益金支出</t>
  </si>
  <si>
    <t>2296011</t>
  </si>
  <si>
    <t>用于扶贫的彩票公益金支出</t>
  </si>
  <si>
    <t xml:space="preserve">      用于法律援助的彩票公益金支出</t>
  </si>
  <si>
    <t>2296012</t>
  </si>
  <si>
    <t>用于法律援助的彩票公益金支出</t>
  </si>
  <si>
    <t xml:space="preserve">      用于城乡医疗求助的的彩票公益金支出</t>
  </si>
  <si>
    <r>
      <rPr>
        <sz val="11"/>
        <rFont val="宋体"/>
        <charset val="134"/>
      </rPr>
      <t>2296013</t>
    </r>
  </si>
  <si>
    <t>2296013</t>
  </si>
  <si>
    <t xml:space="preserve">      用于其他社会公益事业的彩票公益金支出</t>
  </si>
  <si>
    <t>用于其他社会公益事业的彩票公益金支出</t>
  </si>
  <si>
    <t>基金预算支出合计</t>
  </si>
  <si>
    <t xml:space="preserve">    政府性基金转移支付</t>
  </si>
  <si>
    <t>23004</t>
  </si>
  <si>
    <t xml:space="preserve">    　政府性基金补助支出</t>
  </si>
  <si>
    <t>2300401</t>
  </si>
  <si>
    <t>政府性基金补助支出</t>
  </si>
  <si>
    <t xml:space="preserve">    　政府性基金上解支出</t>
  </si>
  <si>
    <t>2300402</t>
  </si>
  <si>
    <t>政府性基金上解支出</t>
  </si>
  <si>
    <t xml:space="preserve">    调出资金</t>
  </si>
  <si>
    <t>2300802</t>
  </si>
  <si>
    <t xml:space="preserve">    年终结余</t>
  </si>
  <si>
    <t>2300902</t>
  </si>
</sst>
</file>

<file path=xl/styles.xml><?xml version="1.0" encoding="utf-8"?>
<styleSheet xmlns="http://schemas.openxmlformats.org/spreadsheetml/2006/main">
  <numFmts count="12">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
    <numFmt numFmtId="177" formatCode="#,##0_ "/>
    <numFmt numFmtId="178" formatCode="0;[Red]0"/>
    <numFmt numFmtId="179" formatCode="#,##0.000000"/>
    <numFmt numFmtId="180" formatCode="0_ "/>
    <numFmt numFmtId="181" formatCode="#,##0_ ;[Red]\-#,##0\ "/>
    <numFmt numFmtId="182" formatCode="0\ "/>
    <numFmt numFmtId="183" formatCode="#,##0_);[Red]\(#,##0\)"/>
  </numFmts>
  <fonts count="120">
    <font>
      <sz val="12"/>
      <name val="宋体"/>
      <charset val="134"/>
    </font>
    <font>
      <sz val="20"/>
      <name val="黑体"/>
      <charset val="134"/>
    </font>
    <font>
      <b/>
      <sz val="12"/>
      <name val="宋体"/>
      <charset val="134"/>
    </font>
    <font>
      <sz val="12"/>
      <name val="黑体"/>
      <charset val="134"/>
    </font>
    <font>
      <sz val="20"/>
      <name val="华文中宋"/>
      <charset val="134"/>
    </font>
    <font>
      <b/>
      <sz val="14"/>
      <name val="宋体"/>
      <charset val="134"/>
    </font>
    <font>
      <sz val="11"/>
      <name val="宋体"/>
      <charset val="134"/>
    </font>
    <font>
      <b/>
      <sz val="11"/>
      <name val="宋体"/>
      <charset val="134"/>
    </font>
    <font>
      <b/>
      <sz val="11"/>
      <name val="黑体"/>
      <charset val="134"/>
    </font>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0"/>
      <name val="宋体"/>
      <charset val="134"/>
    </font>
    <font>
      <b/>
      <sz val="10"/>
      <name val="宋体"/>
      <charset val="134"/>
    </font>
    <font>
      <sz val="10"/>
      <color indexed="8"/>
      <name val="宋体"/>
      <charset val="134"/>
    </font>
    <font>
      <sz val="20"/>
      <color indexed="8"/>
      <name val="方正小标宋简体"/>
      <charset val="134"/>
    </font>
    <font>
      <sz val="11"/>
      <color rgb="FF000000"/>
      <name val="宋体"/>
      <charset val="1"/>
    </font>
    <font>
      <sz val="11"/>
      <color rgb="FF000000"/>
      <name val="Arial"/>
      <charset val="1"/>
    </font>
    <font>
      <sz val="11"/>
      <name val="Arial"/>
      <charset val="1"/>
    </font>
    <font>
      <sz val="10"/>
      <name val="Arial"/>
      <charset val="1"/>
    </font>
    <font>
      <sz val="9"/>
      <name val="宋体"/>
      <charset val="1"/>
    </font>
    <font>
      <sz val="11"/>
      <name val="宋体"/>
      <charset val="1"/>
    </font>
    <font>
      <sz val="11"/>
      <color theme="1"/>
      <name val="Times New Roman"/>
      <charset val="134"/>
    </font>
    <font>
      <sz val="12"/>
      <name val="Times New Roman"/>
      <charset val="134"/>
    </font>
    <font>
      <sz val="24"/>
      <color theme="1"/>
      <name val="Times New Roman"/>
      <charset val="134"/>
    </font>
    <font>
      <sz val="20"/>
      <color theme="1"/>
      <name val="Times New Roman"/>
      <charset val="134"/>
    </font>
    <font>
      <sz val="18"/>
      <color theme="1"/>
      <name val="Times New Roman"/>
      <charset val="134"/>
    </font>
    <font>
      <sz val="11"/>
      <color theme="1"/>
      <name val="宋体"/>
      <charset val="134"/>
    </font>
    <font>
      <b/>
      <sz val="12"/>
      <color theme="1"/>
      <name val="Times New Roman"/>
      <charset val="134"/>
    </font>
    <font>
      <sz val="11"/>
      <name val="Times New Roman"/>
      <charset val="134"/>
    </font>
    <font>
      <b/>
      <sz val="11"/>
      <color theme="1"/>
      <name val="Times New Roman"/>
      <charset val="134"/>
    </font>
    <font>
      <b/>
      <sz val="11"/>
      <color theme="1"/>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b/>
      <sz val="11"/>
      <name val="SimSun"/>
      <charset val="134"/>
    </font>
    <font>
      <sz val="14"/>
      <color indexed="8"/>
      <name val="宋体"/>
      <charset val="134"/>
    </font>
    <font>
      <sz val="12"/>
      <color indexed="8"/>
      <name val="宋体"/>
      <charset val="134"/>
    </font>
    <font>
      <sz val="14"/>
      <name val="宋体"/>
      <charset val="134"/>
    </font>
    <font>
      <sz val="20"/>
      <name val="Times New Roman"/>
      <charset val="134"/>
    </font>
    <font>
      <b/>
      <sz val="12"/>
      <name val="Times New Roman"/>
      <charset val="134"/>
    </font>
    <font>
      <b/>
      <sz val="11"/>
      <name val="Times New Roman"/>
      <charset val="134"/>
    </font>
    <font>
      <sz val="20"/>
      <name val="宋体"/>
      <charset val="134"/>
    </font>
    <font>
      <sz val="20"/>
      <color rgb="FF000000"/>
      <name val="方正小标宋简体"/>
      <charset val="134"/>
    </font>
    <font>
      <b/>
      <sz val="14"/>
      <color indexed="8"/>
      <name val="宋体"/>
      <charset val="134"/>
    </font>
    <font>
      <sz val="18"/>
      <name val="Times New Roman"/>
      <charset val="134"/>
    </font>
    <font>
      <sz val="10"/>
      <name val="Times New Roman"/>
      <charset val="134"/>
    </font>
    <font>
      <b/>
      <sz val="10"/>
      <name val="Times New Roman"/>
      <charset val="134"/>
    </font>
    <font>
      <sz val="18"/>
      <name val="宋体"/>
      <charset val="134"/>
    </font>
    <font>
      <sz val="20"/>
      <color indexed="8"/>
      <name val="宋体"/>
      <charset val="134"/>
    </font>
    <font>
      <b/>
      <sz val="14"/>
      <name val="Times New Roman"/>
      <charset val="134"/>
    </font>
    <font>
      <sz val="9"/>
      <name val="Times New Roman"/>
      <charset val="134"/>
    </font>
    <font>
      <sz val="16"/>
      <name val="Times New Roman"/>
      <charset val="134"/>
    </font>
    <font>
      <sz val="12"/>
      <color theme="1"/>
      <name val="宋体"/>
      <charset val="134"/>
      <scheme val="minor"/>
    </font>
    <font>
      <sz val="20"/>
      <color theme="1"/>
      <name val="方正小标宋简体"/>
      <charset val="134"/>
    </font>
    <font>
      <sz val="20"/>
      <color theme="1"/>
      <name val="方正小标宋_GBK"/>
      <charset val="134"/>
    </font>
    <font>
      <sz val="14"/>
      <color theme="1"/>
      <name val="宋体"/>
      <charset val="134"/>
      <scheme val="minor"/>
    </font>
    <font>
      <sz val="14"/>
      <name val="Arial"/>
      <charset val="134"/>
    </font>
    <font>
      <sz val="18"/>
      <color rgb="FF000000"/>
      <name val="方正小标宋简体"/>
      <charset val="134"/>
    </font>
    <font>
      <sz val="18"/>
      <color indexed="8"/>
      <name val="方正小标宋简体"/>
      <charset val="134"/>
    </font>
    <font>
      <b/>
      <sz val="14"/>
      <color theme="1"/>
      <name val="宋体"/>
      <charset val="134"/>
    </font>
    <font>
      <b/>
      <sz val="20"/>
      <color rgb="FF000000"/>
      <name val="宋体"/>
      <charset val="134"/>
    </font>
    <font>
      <sz val="12"/>
      <color rgb="FF000000"/>
      <name val="宋体"/>
      <charset val="134"/>
    </font>
    <font>
      <b/>
      <sz val="14"/>
      <color rgb="FF000000"/>
      <name val="宋体"/>
      <charset val="1"/>
    </font>
    <font>
      <b/>
      <sz val="11"/>
      <color rgb="FF000000"/>
      <name val="宋体"/>
      <charset val="1"/>
    </font>
    <font>
      <sz val="11"/>
      <color rgb="FF000000"/>
      <name val="Times New Roman"/>
      <charset val="1"/>
    </font>
    <font>
      <b/>
      <sz val="11"/>
      <name val="Times New Roman"/>
      <charset val="1"/>
    </font>
    <font>
      <sz val="11"/>
      <name val="Times New Roman"/>
      <charset val="1"/>
    </font>
    <font>
      <sz val="11"/>
      <color rgb="FF000000"/>
      <name val="Times New Roman"/>
      <charset val="134"/>
    </font>
    <font>
      <sz val="11"/>
      <color indexed="62"/>
      <name val="宋体"/>
      <charset val="134"/>
    </font>
    <font>
      <b/>
      <sz val="11"/>
      <color indexed="56"/>
      <name val="宋体"/>
      <charset val="134"/>
    </font>
    <font>
      <b/>
      <sz val="13"/>
      <color indexed="56"/>
      <name val="宋体"/>
      <charset val="134"/>
    </font>
    <font>
      <sz val="11"/>
      <color indexed="52"/>
      <name val="宋体"/>
      <charset val="134"/>
    </font>
    <font>
      <sz val="11"/>
      <color indexed="20"/>
      <name val="宋体"/>
      <charset val="134"/>
    </font>
    <font>
      <sz val="11"/>
      <color indexed="60"/>
      <name val="宋体"/>
      <charset val="134"/>
    </font>
    <font>
      <b/>
      <sz val="18"/>
      <color indexed="56"/>
      <name val="宋体"/>
      <charset val="134"/>
    </font>
    <font>
      <b/>
      <sz val="13"/>
      <color theme="3"/>
      <name val="宋体"/>
      <charset val="134"/>
      <scheme val="minor"/>
    </font>
    <font>
      <sz val="11"/>
      <color theme="0"/>
      <name val="宋体"/>
      <charset val="0"/>
      <scheme val="minor"/>
    </font>
    <font>
      <b/>
      <sz val="11"/>
      <color indexed="63"/>
      <name val="宋体"/>
      <charset val="134"/>
    </font>
    <font>
      <b/>
      <sz val="15"/>
      <color indexed="56"/>
      <name val="宋体"/>
      <charset val="134"/>
    </font>
    <font>
      <b/>
      <sz val="11"/>
      <color rgb="FF3F3F3F"/>
      <name val="宋体"/>
      <charset val="0"/>
      <scheme val="minor"/>
    </font>
    <font>
      <b/>
      <sz val="11"/>
      <color indexed="9"/>
      <name val="宋体"/>
      <charset val="134"/>
    </font>
    <font>
      <sz val="11"/>
      <color indexed="10"/>
      <name val="宋体"/>
      <charset val="134"/>
    </font>
    <font>
      <sz val="11"/>
      <color indexed="17"/>
      <name val="宋体"/>
      <charset val="134"/>
    </font>
    <font>
      <b/>
      <sz val="15"/>
      <color theme="3"/>
      <name val="宋体"/>
      <charset val="134"/>
      <scheme val="minor"/>
    </font>
    <font>
      <sz val="11"/>
      <color rgb="FF9C6500"/>
      <name val="宋体"/>
      <charset val="0"/>
      <scheme val="minor"/>
    </font>
    <font>
      <i/>
      <sz val="11"/>
      <color indexed="23"/>
      <name val="宋体"/>
      <charset val="134"/>
    </font>
    <font>
      <sz val="11"/>
      <color rgb="FF3F3F76"/>
      <name val="宋体"/>
      <charset val="0"/>
      <scheme val="minor"/>
    </font>
    <font>
      <b/>
      <sz val="11"/>
      <color indexed="52"/>
      <name val="宋体"/>
      <charset val="134"/>
    </font>
    <font>
      <b/>
      <sz val="11"/>
      <color indexed="8"/>
      <name val="宋体"/>
      <charset val="134"/>
    </font>
    <font>
      <sz val="11"/>
      <color theme="1"/>
      <name val="宋体"/>
      <charset val="0"/>
      <scheme val="minor"/>
    </font>
    <font>
      <b/>
      <sz val="18"/>
      <color theme="3"/>
      <name val="宋体"/>
      <charset val="134"/>
      <scheme val="minor"/>
    </font>
    <font>
      <sz val="11"/>
      <color rgb="FF00610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0000FF"/>
      <name val="宋体"/>
      <charset val="0"/>
      <scheme val="minor"/>
    </font>
    <font>
      <b/>
      <sz val="11"/>
      <color rgb="FFFA7D00"/>
      <name val="宋体"/>
      <charset val="0"/>
      <scheme val="minor"/>
    </font>
    <font>
      <sz val="11"/>
      <color rgb="FFFF0000"/>
      <name val="宋体"/>
      <charset val="0"/>
      <scheme val="minor"/>
    </font>
    <font>
      <b/>
      <sz val="11"/>
      <color theme="1"/>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sz val="9"/>
      <name val="宋体"/>
      <charset val="134"/>
    </font>
    <font>
      <sz val="20"/>
      <color theme="1"/>
      <name val="宋体"/>
      <charset val="134"/>
    </font>
    <font>
      <b/>
      <sz val="12"/>
      <color theme="1"/>
      <name val="宋体"/>
      <charset val="134"/>
    </font>
    <font>
      <sz val="16"/>
      <name val="宋体"/>
      <charset val="134"/>
    </font>
    <font>
      <b/>
      <sz val="11"/>
      <name val="宋体"/>
      <charset val="1"/>
    </font>
    <font>
      <b/>
      <sz val="9"/>
      <name val="宋体"/>
      <charset val="134"/>
    </font>
    <font>
      <sz val="9"/>
      <name val="宋体"/>
      <charset val="134"/>
    </font>
  </fonts>
  <fills count="42">
    <fill>
      <patternFill patternType="none"/>
    </fill>
    <fill>
      <patternFill patternType="gray125"/>
    </fill>
    <fill>
      <patternFill patternType="solid">
        <fgColor indexed="9"/>
        <bgColor indexed="64"/>
      </patternFill>
    </fill>
    <fill>
      <patternFill patternType="mediumGray">
        <fgColor indexed="9"/>
        <bgColor indexed="9"/>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indexed="55"/>
        <bgColor indexed="64"/>
      </patternFill>
    </fill>
    <fill>
      <patternFill patternType="solid">
        <fgColor indexed="42"/>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rgb="FFA5A5A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theme="1"/>
      </right>
      <top/>
      <bottom/>
      <diagonal/>
    </border>
    <border>
      <left style="thin">
        <color theme="1"/>
      </left>
      <right style="thin">
        <color theme="1"/>
      </right>
      <top/>
      <bottom/>
      <diagonal/>
    </border>
    <border>
      <left style="thin">
        <color theme="1"/>
      </left>
      <right/>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22"/>
      </bottom>
      <diagonal/>
    </border>
    <border>
      <left/>
      <right/>
      <top/>
      <bottom style="double">
        <color indexed="52"/>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14516">
    <xf numFmtId="0" fontId="0" fillId="0" borderId="0"/>
    <xf numFmtId="42" fontId="10" fillId="0" borderId="0" applyFont="0" applyFill="0" applyBorder="0" applyAlignment="0" applyProtection="0">
      <alignment vertical="center"/>
    </xf>
    <xf numFmtId="44" fontId="10" fillId="0" borderId="0" applyFont="0" applyFill="0" applyBorder="0" applyAlignment="0" applyProtection="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97" fillId="17" borderId="24" applyNumberFormat="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85" fillId="0" borderId="0" applyNumberFormat="0" applyFill="0" applyBorder="0" applyAlignment="0" applyProtection="0">
      <alignment vertical="center"/>
    </xf>
    <xf numFmtId="0" fontId="100" fillId="19"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0" fontId="93" fillId="14" borderId="0" applyNumberFormat="0" applyBorder="0" applyAlignment="0" applyProtection="0">
      <alignment vertical="center"/>
    </xf>
    <xf numFmtId="9" fontId="0" fillId="0" borderId="0" applyFont="0" applyFill="0" applyBorder="0" applyAlignment="0" applyProtection="0">
      <alignment vertical="center"/>
    </xf>
    <xf numFmtId="41" fontId="10" fillId="0" borderId="0" applyFont="0" applyFill="0" applyBorder="0" applyAlignment="0" applyProtection="0">
      <alignment vertical="center"/>
    </xf>
    <xf numFmtId="0" fontId="100" fillId="22" borderId="0" applyNumberFormat="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0" fillId="5" borderId="14" applyNumberFormat="0" applyFont="0" applyAlignment="0" applyProtection="0">
      <alignment vertical="center"/>
    </xf>
    <xf numFmtId="0" fontId="103" fillId="21" borderId="0" applyNumberFormat="0" applyBorder="0" applyAlignment="0" applyProtection="0">
      <alignment vertical="center"/>
    </xf>
    <xf numFmtId="0" fontId="96" fillId="0" borderId="0" applyNumberFormat="0" applyFill="0" applyBorder="0" applyAlignment="0" applyProtection="0">
      <alignment vertical="center"/>
    </xf>
    <xf numFmtId="43" fontId="10" fillId="0" borderId="0" applyFont="0" applyFill="0" applyBorder="0" applyAlignment="0" applyProtection="0">
      <alignment vertical="center"/>
    </xf>
    <xf numFmtId="0" fontId="85" fillId="0" borderId="0" applyNumberFormat="0" applyFill="0" applyBorder="0" applyAlignment="0" applyProtection="0">
      <alignment vertical="center"/>
    </xf>
    <xf numFmtId="0" fontId="87" fillId="15" borderId="0" applyNumberFormat="0" applyBorder="0" applyAlignment="0" applyProtection="0">
      <alignment vertical="center"/>
    </xf>
    <xf numFmtId="0" fontId="88" fillId="4" borderId="20" applyNumberFormat="0" applyAlignment="0" applyProtection="0">
      <alignment vertical="center"/>
    </xf>
    <xf numFmtId="0" fontId="106" fillId="0" borderId="0" applyNumberFormat="0" applyFill="0" applyBorder="0" applyAlignment="0" applyProtection="0">
      <alignment vertical="center"/>
    </xf>
    <xf numFmtId="9" fontId="0" fillId="0" borderId="0" applyFont="0" applyFill="0" applyBorder="0" applyAlignment="0" applyProtection="0">
      <alignment vertical="center"/>
    </xf>
    <xf numFmtId="0" fontId="93" fillId="14" borderId="0" applyNumberFormat="0" applyBorder="0" applyAlignment="0" applyProtection="0">
      <alignment vertical="center"/>
    </xf>
    <xf numFmtId="0" fontId="92" fillId="0" borderId="0" applyNumberFormat="0" applyFill="0" applyBorder="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110"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10" fillId="31" borderId="29" applyNumberFormat="0" applyFont="0" applyAlignment="0" applyProtection="0">
      <alignment vertical="center"/>
    </xf>
    <xf numFmtId="9" fontId="0" fillId="0" borderId="0" applyFont="0" applyFill="0" applyBorder="0" applyAlignment="0" applyProtection="0">
      <alignment vertical="center"/>
    </xf>
    <xf numFmtId="0" fontId="87" fillId="30" borderId="0" applyNumberFormat="0" applyBorder="0" applyAlignment="0" applyProtection="0">
      <alignment vertical="center"/>
    </xf>
    <xf numFmtId="0" fontId="10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8" fillId="4" borderId="20" applyNumberFormat="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0" fontId="88" fillId="4" borderId="20" applyNumberFormat="0" applyAlignment="0" applyProtection="0">
      <alignment vertical="center"/>
    </xf>
    <xf numFmtId="0" fontId="108"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101"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3" fillId="14" borderId="0" applyNumberFormat="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94" fillId="0" borderId="19" applyNumberFormat="0" applyFill="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6" fillId="0" borderId="19"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8" fillId="4" borderId="20" applyNumberFormat="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7" fillId="18" borderId="0" applyNumberFormat="0" applyBorder="0" applyAlignment="0" applyProtection="0">
      <alignment vertical="center"/>
    </xf>
    <xf numFmtId="0" fontId="105" fillId="0" borderId="26"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8" fillId="4" borderId="20" applyNumberFormat="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0" fontId="84" fillId="8" borderId="0" applyNumberFormat="0" applyBorder="0" applyAlignment="0" applyProtection="0">
      <alignment vertical="center"/>
    </xf>
    <xf numFmtId="0" fontId="87" fillId="32" borderId="0" applyNumberFormat="0" applyBorder="0" applyAlignment="0" applyProtection="0">
      <alignment vertical="center"/>
    </xf>
    <xf numFmtId="0" fontId="81" fillId="0" borderId="17" applyNumberFormat="0" applyFill="0" applyAlignment="0" applyProtection="0">
      <alignment vertical="center"/>
    </xf>
    <xf numFmtId="0" fontId="90" fillId="11" borderId="22" applyNumberFormat="0" applyAlignment="0" applyProtection="0">
      <alignment vertical="center"/>
    </xf>
    <xf numFmtId="9" fontId="0" fillId="0" borderId="0" applyFont="0" applyFill="0" applyBorder="0" applyAlignment="0" applyProtection="0"/>
    <xf numFmtId="0" fontId="107" fillId="11" borderId="24" applyNumberFormat="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111" fillId="28" borderId="28" applyNumberFormat="0" applyAlignment="0" applyProtection="0">
      <alignment vertical="center"/>
    </xf>
    <xf numFmtId="0" fontId="100" fillId="33" borderId="0" applyNumberFormat="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9" fontId="0" fillId="0" borderId="0" applyFont="0" applyFill="0" applyBorder="0" applyAlignment="0" applyProtection="0"/>
    <xf numFmtId="0" fontId="87" fillId="12" borderId="0" applyNumberFormat="0" applyBorder="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112" fillId="0" borderId="30" applyNumberFormat="0" applyFill="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109" fillId="0" borderId="27" applyNumberFormat="0" applyFill="0" applyAlignment="0" applyProtection="0">
      <alignment vertical="center"/>
    </xf>
    <xf numFmtId="0" fontId="99" fillId="0" borderId="25" applyNumberFormat="0" applyFill="0" applyAlignment="0" applyProtection="0">
      <alignment vertical="center"/>
    </xf>
    <xf numFmtId="0" fontId="102" fillId="20"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0" fontId="95" fillId="16" borderId="0" applyNumberFormat="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0" fontId="100" fillId="34" borderId="0" applyNumberFormat="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0" fontId="87" fillId="9" borderId="0" applyNumberFormat="0" applyBorder="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0" fontId="100" fillId="24" borderId="0" applyNumberFormat="0" applyBorder="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0" fontId="100" fillId="23" borderId="0" applyNumberFormat="0" applyBorder="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0" fontId="100" fillId="26" borderId="0" applyNumberFormat="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100" fillId="29" borderId="0" applyNumberFormat="0" applyBorder="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7" fillId="27" borderId="0" applyNumberFormat="0" applyBorder="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7" fillId="10" borderId="0" applyNumberFormat="0" applyBorder="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100" fillId="25" borderId="0" applyNumberFormat="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9" fontId="0" fillId="0" borderId="0" applyFont="0" applyFill="0" applyBorder="0" applyAlignment="0" applyProtection="0"/>
    <xf numFmtId="0" fontId="100" fillId="35" borderId="0" applyNumberFormat="0" applyBorder="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7" fillId="36" borderId="0" applyNumberFormat="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xf numFmtId="0" fontId="0" fillId="0" borderId="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100" fillId="37" borderId="0" applyNumberFormat="0" applyBorder="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4" fillId="8" borderId="0" applyNumberFormat="0" applyBorder="0" applyAlignment="0" applyProtection="0">
      <alignment vertical="center"/>
    </xf>
    <xf numFmtId="0" fontId="87" fillId="38" borderId="0" applyNumberFormat="0" applyBorder="0" applyAlignment="0" applyProtection="0">
      <alignment vertical="center"/>
    </xf>
    <xf numFmtId="0" fontId="87" fillId="39" borderId="0" applyNumberFormat="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84" fillId="8" borderId="0" applyNumberFormat="0" applyBorder="0" applyAlignment="0" applyProtection="0">
      <alignment vertical="center"/>
    </xf>
    <xf numFmtId="0" fontId="100" fillId="40" borderId="0" applyNumberFormat="0" applyBorder="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4" fillId="8" borderId="0" applyNumberFormat="0" applyBorder="0" applyAlignment="0" applyProtection="0">
      <alignment vertical="center"/>
    </xf>
    <xf numFmtId="0" fontId="87" fillId="41" borderId="0" applyNumberFormat="0" applyBorder="0" applyAlignment="0" applyProtection="0">
      <alignment vertical="center"/>
    </xf>
    <xf numFmtId="0" fontId="85" fillId="0" borderId="0" applyNumberFormat="0" applyFill="0" applyBorder="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0" fillId="0" borderId="0"/>
    <xf numFmtId="0" fontId="89" fillId="0" borderId="21" applyNumberFormat="0" applyFill="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9" fillId="0" borderId="21" applyNumberFormat="0" applyFill="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0" fontId="92"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0" fontId="92" fillId="0" borderId="0" applyNumberFormat="0" applyFill="0" applyBorder="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99" fillId="0" borderId="25" applyNumberFormat="0" applyFill="0" applyAlignment="0" applyProtection="0">
      <alignment vertical="center"/>
    </xf>
    <xf numFmtId="0" fontId="92"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0" fontId="92" fillId="0" borderId="0" applyNumberForma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xf numFmtId="0" fontId="99" fillId="0" borderId="25" applyNumberFormat="0" applyFill="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0" fontId="92" fillId="0" borderId="0" applyNumberForma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3" fillId="14" borderId="0" applyNumberFormat="0" applyBorder="0" applyAlignment="0" applyProtection="0">
      <alignment vertical="center"/>
    </xf>
    <xf numFmtId="0" fontId="80" fillId="0" borderId="0" applyNumberForma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93" fillId="14" borderId="0" applyNumberFormat="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93" fillId="14" borderId="0" applyNumberFormat="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93" fillId="14" borderId="0" applyNumberFormat="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1" fillId="0" borderId="17" applyNumberFormat="0" applyFill="0" applyAlignment="0" applyProtection="0">
      <alignment vertical="center"/>
    </xf>
    <xf numFmtId="0" fontId="93" fillId="14" borderId="0" applyNumberFormat="0" applyBorder="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1" fillId="0" borderId="17" applyNumberFormat="0" applyFill="0" applyAlignment="0" applyProtection="0">
      <alignment vertical="center"/>
    </xf>
    <xf numFmtId="0" fontId="93" fillId="14"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4" borderId="20" applyNumberFormat="0" applyAlignment="0" applyProtection="0">
      <alignment vertical="center"/>
    </xf>
    <xf numFmtId="9" fontId="0" fillId="0" borderId="0" applyFon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93" fillId="14" borderId="0" applyNumberFormat="0" applyBorder="0" applyAlignment="0" applyProtection="0">
      <alignment vertical="center"/>
    </xf>
    <xf numFmtId="0" fontId="92"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93" fillId="14" borderId="0" applyNumberFormat="0" applyBorder="0" applyAlignment="0" applyProtection="0">
      <alignment vertical="center"/>
    </xf>
    <xf numFmtId="0" fontId="92"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93" fillId="14" borderId="0" applyNumberFormat="0" applyBorder="0" applyAlignment="0" applyProtection="0">
      <alignment vertical="center"/>
    </xf>
    <xf numFmtId="0" fontId="92"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99" fillId="0" borderId="25" applyNumberFormat="0" applyFill="0" applyAlignment="0" applyProtection="0">
      <alignment vertical="center"/>
    </xf>
    <xf numFmtId="0" fontId="79" fillId="6" borderId="15" applyNumberFormat="0" applyAlignment="0" applyProtection="0">
      <alignment vertical="center"/>
    </xf>
    <xf numFmtId="9" fontId="0" fillId="0" borderId="0" applyFon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84" fillId="8" borderId="0" applyNumberFormat="0" applyBorder="0" applyAlignment="0" applyProtection="0">
      <alignment vertical="center"/>
    </xf>
    <xf numFmtId="0" fontId="81" fillId="0" borderId="17" applyNumberFormat="0" applyFill="0" applyAlignment="0" applyProtection="0">
      <alignment vertical="center"/>
    </xf>
    <xf numFmtId="0" fontId="88" fillId="4" borderId="20" applyNumberFormat="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4" fillId="8" borderId="0" applyNumberFormat="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0" fillId="0" borderId="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0" fillId="0" borderId="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98" fillId="4" borderId="15" applyNumberFormat="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99" fillId="0" borderId="25" applyNumberFormat="0" applyFill="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81" fillId="0" borderId="17" applyNumberFormat="0" applyFill="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8" fillId="4" borderId="20" applyNumberFormat="0" applyAlignment="0" applyProtection="0">
      <alignment vertical="center"/>
    </xf>
    <xf numFmtId="9" fontId="0" fillId="0" borderId="0" applyFont="0" applyFill="0" applyBorder="0" applyAlignment="0" applyProtection="0">
      <alignment vertical="center"/>
    </xf>
    <xf numFmtId="0" fontId="88" fillId="4" borderId="20" applyNumberFormat="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91" fillId="13" borderId="23" applyNumberFormat="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alignment vertical="center"/>
    </xf>
    <xf numFmtId="0" fontId="88" fillId="4" borderId="20" applyNumberFormat="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93" fillId="14" borderId="0" applyNumberFormat="0" applyBorder="0" applyAlignment="0" applyProtection="0">
      <alignment vertical="center"/>
    </xf>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93" fillId="14" borderId="0" applyNumberFormat="0" applyBorder="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0" fontId="99" fillId="0" borderId="25" applyNumberFormat="0" applyFill="0" applyAlignment="0" applyProtection="0">
      <alignment vertical="center"/>
    </xf>
    <xf numFmtId="9" fontId="0" fillId="0" borderId="0" applyFont="0" applyFill="0" applyBorder="0" applyAlignment="0" applyProtection="0">
      <alignment vertical="center"/>
    </xf>
    <xf numFmtId="0" fontId="99" fillId="0" borderId="25" applyNumberFormat="0" applyFill="0" applyAlignment="0" applyProtection="0">
      <alignment vertical="center"/>
    </xf>
    <xf numFmtId="9" fontId="0" fillId="0" borderId="0" applyFont="0" applyFill="0" applyBorder="0" applyAlignment="0" applyProtection="0">
      <alignment vertical="center"/>
    </xf>
    <xf numFmtId="0" fontId="99" fillId="0" borderId="25"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99" fillId="0" borderId="25" applyNumberFormat="0" applyFill="0" applyAlignment="0" applyProtection="0">
      <alignment vertical="center"/>
    </xf>
    <xf numFmtId="9" fontId="0" fillId="0" borderId="0" applyFont="0" applyFill="0" applyBorder="0" applyAlignment="0" applyProtection="0"/>
    <xf numFmtId="0" fontId="83" fillId="7" borderId="0" applyNumberFormat="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xf numFmtId="0" fontId="93" fillId="14" borderId="0" applyNumberFormat="0" applyBorder="0" applyAlignment="0" applyProtection="0">
      <alignment vertical="center"/>
    </xf>
    <xf numFmtId="9" fontId="0" fillId="0" borderId="0" applyFont="0" applyFill="0" applyBorder="0" applyAlignment="0" applyProtection="0"/>
    <xf numFmtId="0" fontId="91" fillId="13" borderId="23" applyNumberFormat="0" applyAlignment="0" applyProtection="0">
      <alignment vertical="center"/>
    </xf>
    <xf numFmtId="0" fontId="0" fillId="0" borderId="0"/>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xf numFmtId="0" fontId="93" fillId="14" borderId="0" applyNumberFormat="0" applyBorder="0" applyAlignment="0" applyProtection="0">
      <alignment vertical="center"/>
    </xf>
    <xf numFmtId="9" fontId="0" fillId="0" borderId="0" applyFont="0" applyFill="0" applyBorder="0" applyAlignment="0" applyProtection="0"/>
    <xf numFmtId="0" fontId="91" fillId="13" borderId="23" applyNumberFormat="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0" fontId="93" fillId="14" borderId="0" applyNumberFormat="0" applyBorder="0" applyAlignment="0" applyProtection="0">
      <alignment vertical="center"/>
    </xf>
    <xf numFmtId="9" fontId="0" fillId="0" borderId="0" applyFont="0" applyFill="0" applyBorder="0" applyAlignment="0" applyProtection="0"/>
    <xf numFmtId="0" fontId="91" fillId="13" borderId="23" applyNumberFormat="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91" fillId="13" borderId="23" applyNumberFormat="0" applyAlignment="0" applyProtection="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9" fontId="0" fillId="0" borderId="0" applyFont="0" applyFill="0" applyBorder="0" applyAlignment="0" applyProtection="0"/>
    <xf numFmtId="0" fontId="91" fillId="13" borderId="23" applyNumberFormat="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91" fillId="13" borderId="23" applyNumberFormat="0" applyAlignment="0" applyProtection="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3" fillId="7"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9" fontId="0" fillId="0" borderId="0" applyFont="0" applyFill="0" applyBorder="0" applyAlignment="0" applyProtection="0"/>
    <xf numFmtId="0" fontId="83" fillId="7" borderId="0" applyNumberFormat="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3" fillId="7"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3" fillId="14" borderId="0" applyNumberFormat="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99" fillId="0" borderId="25" applyNumberFormat="0" applyFill="0" applyAlignment="0" applyProtection="0">
      <alignment vertical="center"/>
    </xf>
    <xf numFmtId="9" fontId="0" fillId="0" borderId="0" applyFont="0" applyFill="0" applyBorder="0" applyAlignment="0" applyProtection="0"/>
    <xf numFmtId="0" fontId="83" fillId="7"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9" fontId="0" fillId="0" borderId="0" applyFont="0" applyFill="0" applyBorder="0" applyAlignment="0" applyProtection="0"/>
    <xf numFmtId="0" fontId="0" fillId="0" borderId="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0" fontId="83" fillId="7" borderId="0" applyNumberFormat="0" applyBorder="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92" fillId="0" borderId="0" applyNumberFormat="0" applyFill="0" applyBorder="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92"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0" fontId="84" fillId="8" borderId="0" applyNumberFormat="0" applyBorder="0" applyAlignment="0" applyProtection="0">
      <alignment vertical="center"/>
    </xf>
    <xf numFmtId="9" fontId="0" fillId="0" borderId="0" applyFont="0" applyFill="0" applyBorder="0" applyAlignment="0" applyProtection="0"/>
    <xf numFmtId="0" fontId="84" fillId="8" borderId="0" applyNumberFormat="0" applyBorder="0" applyAlignment="0" applyProtection="0">
      <alignment vertical="center"/>
    </xf>
    <xf numFmtId="9" fontId="0" fillId="0" borderId="0" applyFont="0" applyFill="0" applyBorder="0" applyAlignment="0" applyProtection="0"/>
    <xf numFmtId="0" fontId="84" fillId="8" borderId="0" applyNumberFormat="0" applyBorder="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9" fontId="0" fillId="0" borderId="0" applyFont="0" applyFill="0" applyBorder="0" applyAlignment="0" applyProtection="0"/>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96" fillId="0" borderId="0" applyNumberFormat="0" applyFill="0" applyBorder="0" applyAlignment="0" applyProtection="0">
      <alignment vertical="center"/>
    </xf>
    <xf numFmtId="0" fontId="89" fillId="0" borderId="21"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99" fillId="0" borderId="25" applyNumberFormat="0" applyFill="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9" fontId="0" fillId="0" borderId="0" applyFont="0" applyFill="0" applyBorder="0" applyAlignment="0" applyProtection="0"/>
    <xf numFmtId="0" fontId="81" fillId="0" borderId="17" applyNumberFormat="0" applyFill="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xf numFmtId="0" fontId="80" fillId="0" borderId="16" applyNumberFormat="0" applyFill="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84" fillId="8" borderId="0" applyNumberFormat="0" applyBorder="0" applyAlignment="0" applyProtection="0">
      <alignment vertical="center"/>
    </xf>
    <xf numFmtId="0" fontId="92" fillId="0" borderId="0" applyNumberFormat="0" applyFill="0" applyBorder="0" applyAlignment="0" applyProtection="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xf numFmtId="0" fontId="84" fillId="8" borderId="0" applyNumberFormat="0" applyBorder="0" applyAlignment="0" applyProtection="0">
      <alignment vertical="center"/>
    </xf>
    <xf numFmtId="0" fontId="92" fillId="0" borderId="0" applyNumberFormat="0" applyFill="0" applyBorder="0" applyAlignment="0" applyProtection="0">
      <alignment vertical="center"/>
    </xf>
    <xf numFmtId="0" fontId="85"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2" fillId="0" borderId="18" applyNumberFormat="0" applyFill="0" applyAlignment="0" applyProtection="0">
      <alignment vertical="center"/>
    </xf>
    <xf numFmtId="9" fontId="0" fillId="0" borderId="0" applyFont="0" applyFill="0" applyBorder="0" applyAlignment="0" applyProtection="0"/>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xf numFmtId="0" fontId="99" fillId="0" borderId="25" applyNumberFormat="0" applyFill="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9" fontId="0" fillId="0" borderId="0" applyFont="0" applyFill="0" applyBorder="0" applyAlignment="0" applyProtection="0"/>
    <xf numFmtId="0" fontId="83" fillId="7" borderId="0" applyNumberFormat="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0" fillId="0" borderId="0"/>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9" fontId="0" fillId="0" borderId="0" applyFont="0" applyFill="0" applyBorder="0" applyAlignment="0" applyProtection="0"/>
    <xf numFmtId="0" fontId="82" fillId="0" borderId="18" applyNumberFormat="0" applyFill="0" applyAlignment="0" applyProtection="0">
      <alignment vertical="center"/>
    </xf>
    <xf numFmtId="9" fontId="0" fillId="0" borderId="0" applyFont="0" applyFill="0" applyBorder="0" applyAlignment="0" applyProtection="0"/>
    <xf numFmtId="0" fontId="96"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9" fontId="0" fillId="0" borderId="0" applyFont="0" applyFill="0" applyBorder="0" applyAlignment="0" applyProtection="0"/>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9" fontId="0" fillId="0" borderId="0" applyFont="0" applyFill="0" applyBorder="0" applyAlignment="0" applyProtection="0"/>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0" fillId="0" borderId="0"/>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0" fillId="0" borderId="0"/>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0" fillId="0" borderId="0"/>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0" fillId="5" borderId="14" applyNumberFormat="0" applyFont="0" applyAlignment="0" applyProtection="0">
      <alignment vertical="center"/>
    </xf>
    <xf numFmtId="0" fontId="89" fillId="0" borderId="21" applyNumberFormat="0" applyFill="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99" fillId="0" borderId="25" applyNumberFormat="0" applyFill="0" applyAlignment="0" applyProtection="0">
      <alignment vertical="center"/>
    </xf>
    <xf numFmtId="0" fontId="89" fillId="0" borderId="21" applyNumberFormat="0" applyFill="0" applyAlignment="0" applyProtection="0">
      <alignment vertical="center"/>
    </xf>
    <xf numFmtId="0" fontId="99" fillId="0" borderId="25"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99" fillId="0" borderId="25"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99" fillId="0" borderId="25"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0" fillId="0" borderId="0"/>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0" fillId="0" borderId="0"/>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0" fillId="0" borderId="0"/>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0" fillId="0" borderId="0"/>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92" fillId="0" borderId="0" applyNumberFormat="0" applyFill="0" applyBorder="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91" fillId="13" borderId="23" applyNumberFormat="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91" fillId="13" borderId="23" applyNumberFormat="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0" fillId="0" borderId="0"/>
    <xf numFmtId="0" fontId="89" fillId="0" borderId="21" applyNumberFormat="0" applyFill="0" applyAlignment="0" applyProtection="0">
      <alignment vertical="center"/>
    </xf>
    <xf numFmtId="0" fontId="0" fillId="0" borderId="0"/>
    <xf numFmtId="0" fontId="89" fillId="0" borderId="21" applyNumberFormat="0" applyFill="0" applyAlignment="0" applyProtection="0">
      <alignment vertical="center"/>
    </xf>
    <xf numFmtId="0" fontId="0" fillId="0" borderId="0"/>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9" fillId="6" borderId="15" applyNumberFormat="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93" fillId="14" borderId="0" applyNumberFormat="0" applyBorder="0" applyAlignment="0" applyProtection="0">
      <alignment vertical="center"/>
    </xf>
    <xf numFmtId="0" fontId="89" fillId="0" borderId="21" applyNumberFormat="0" applyFill="0" applyAlignment="0" applyProtection="0">
      <alignment vertical="center"/>
    </xf>
    <xf numFmtId="0" fontId="93" fillId="14" borderId="0" applyNumberFormat="0" applyBorder="0" applyAlignment="0" applyProtection="0">
      <alignment vertical="center"/>
    </xf>
    <xf numFmtId="0" fontId="89" fillId="0" borderId="21" applyNumberFormat="0" applyFill="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93" fillId="14" borderId="0" applyNumberFormat="0" applyBorder="0" applyAlignment="0" applyProtection="0">
      <alignment vertical="center"/>
    </xf>
    <xf numFmtId="0" fontId="89" fillId="0" borderId="21" applyNumberFormat="0" applyFill="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98" fillId="4" borderId="15" applyNumberFormat="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10" fillId="0" borderId="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10" fillId="0" borderId="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10" fillId="0" borderId="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10" fillId="0" borderId="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10" fillId="0" borderId="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10" fillId="0" borderId="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91" fillId="13" borderId="23" applyNumberFormat="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92" fillId="0" borderId="0" applyNumberFormat="0" applyFill="0" applyBorder="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0" fillId="0" borderId="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91" fillId="13" borderId="23" applyNumberFormat="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91" fillId="13" borderId="23" applyNumberFormat="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92"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79" fillId="6" borderId="15" applyNumberFormat="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93" fillId="14" borderId="0" applyNumberFormat="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99" fillId="0" borderId="25"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99" fillId="0" borderId="25" applyNumberFormat="0" applyFill="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91" fillId="13" borderId="23" applyNumberFormat="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93" fillId="14" borderId="0" applyNumberFormat="0" applyBorder="0" applyAlignment="0" applyProtection="0">
      <alignment vertical="center"/>
    </xf>
    <xf numFmtId="0" fontId="89" fillId="0" borderId="21" applyNumberFormat="0" applyFill="0" applyAlignment="0" applyProtection="0">
      <alignment vertical="center"/>
    </xf>
    <xf numFmtId="0" fontId="93" fillId="14" borderId="0" applyNumberFormat="0" applyBorder="0" applyAlignment="0" applyProtection="0">
      <alignment vertical="center"/>
    </xf>
    <xf numFmtId="0" fontId="89" fillId="0" borderId="21" applyNumberFormat="0" applyFill="0" applyAlignment="0" applyProtection="0">
      <alignment vertical="center"/>
    </xf>
    <xf numFmtId="0" fontId="93" fillId="14" borderId="0" applyNumberFormat="0" applyBorder="0" applyAlignment="0" applyProtection="0">
      <alignment vertical="center"/>
    </xf>
    <xf numFmtId="0" fontId="89" fillId="0" borderId="21" applyNumberFormat="0" applyFill="0" applyAlignment="0" applyProtection="0">
      <alignment vertical="center"/>
    </xf>
    <xf numFmtId="0" fontId="91" fillId="13" borderId="23" applyNumberFormat="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91" fillId="13" borderId="23" applyNumberFormat="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0" fillId="0" borderId="0"/>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79" fillId="6" borderId="15" applyNumberFormat="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3" fillId="14" borderId="0" applyNumberFormat="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98" fillId="4" borderId="15" applyNumberFormat="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98" fillId="4" borderId="15" applyNumberFormat="0" applyAlignment="0" applyProtection="0">
      <alignment vertical="center"/>
    </xf>
    <xf numFmtId="0" fontId="93" fillId="14" borderId="0" applyNumberFormat="0" applyBorder="0" applyAlignment="0" applyProtection="0">
      <alignment vertical="center"/>
    </xf>
    <xf numFmtId="0" fontId="89" fillId="0" borderId="21" applyNumberFormat="0" applyFill="0" applyAlignment="0" applyProtection="0">
      <alignment vertical="center"/>
    </xf>
    <xf numFmtId="0" fontId="93" fillId="14" borderId="0" applyNumberFormat="0" applyBorder="0" applyAlignment="0" applyProtection="0">
      <alignment vertical="center"/>
    </xf>
    <xf numFmtId="0" fontId="89" fillId="0" borderId="21" applyNumberFormat="0" applyFill="0" applyAlignment="0" applyProtection="0">
      <alignment vertical="center"/>
    </xf>
    <xf numFmtId="0" fontId="93" fillId="14" borderId="0" applyNumberFormat="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8" fillId="4" borderId="20" applyNumberFormat="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4" fillId="8" borderId="0" applyNumberFormat="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3" fillId="14" borderId="0" applyNumberFormat="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3" fillId="14" borderId="0" applyNumberFormat="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1" fillId="0" borderId="17"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0" fillId="5" borderId="14" applyNumberFormat="0" applyFont="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0" fillId="5" borderId="14" applyNumberFormat="0" applyFont="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0" fillId="5" borderId="14" applyNumberFormat="0" applyFont="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98" fillId="4" borderId="15" applyNumberFormat="0" applyAlignment="0" applyProtection="0">
      <alignment vertical="center"/>
    </xf>
    <xf numFmtId="0" fontId="89" fillId="0" borderId="21" applyNumberFormat="0" applyFill="0" applyAlignment="0" applyProtection="0">
      <alignment vertical="center"/>
    </xf>
    <xf numFmtId="0" fontId="0" fillId="5" borderId="14" applyNumberFormat="0" applyFont="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79" fillId="6" borderId="15" applyNumberFormat="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0" fillId="0" borderId="0"/>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89" fillId="0" borderId="21" applyNumberFormat="0" applyFill="0" applyAlignment="0" applyProtection="0">
      <alignment vertical="center"/>
    </xf>
    <xf numFmtId="0" fontId="83" fillId="7" borderId="0" applyNumberFormat="0" applyBorder="0" applyAlignment="0" applyProtection="0">
      <alignment vertical="center"/>
    </xf>
    <xf numFmtId="0" fontId="0" fillId="5" borderId="14" applyNumberFormat="0" applyFont="0" applyAlignment="0" applyProtection="0">
      <alignment vertical="center"/>
    </xf>
    <xf numFmtId="0" fontId="89" fillId="0" borderId="21" applyNumberFormat="0" applyFill="0" applyAlignment="0" applyProtection="0">
      <alignment vertical="center"/>
    </xf>
    <xf numFmtId="0" fontId="0" fillId="5" borderId="14" applyNumberFormat="0" applyFont="0" applyAlignment="0" applyProtection="0">
      <alignment vertical="center"/>
    </xf>
    <xf numFmtId="0" fontId="89" fillId="0" borderId="21" applyNumberFormat="0" applyFill="0" applyAlignment="0" applyProtection="0">
      <alignment vertical="center"/>
    </xf>
    <xf numFmtId="0" fontId="0" fillId="5" borderId="14" applyNumberFormat="0" applyFont="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0" fillId="5" borderId="14" applyNumberFormat="0" applyFont="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0" fillId="5" borderId="14" applyNumberFormat="0" applyFont="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0" fillId="0" borderId="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5" fillId="0" borderId="0" applyNumberFormat="0" applyFill="0" applyBorder="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16" applyNumberFormat="0" applyFill="0" applyAlignment="0" applyProtection="0">
      <alignment vertical="center"/>
    </xf>
    <xf numFmtId="0" fontId="89" fillId="0" borderId="21" applyNumberFormat="0" applyFill="0" applyAlignment="0" applyProtection="0">
      <alignment vertical="center"/>
    </xf>
    <xf numFmtId="0" fontId="80" fillId="0" borderId="0" applyNumberFormat="0" applyFill="0" applyBorder="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9" fillId="0" borderId="21"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0" fillId="0" borderId="0"/>
    <xf numFmtId="0" fontId="85" fillId="0" borderId="0" applyNumberFormat="0" applyFill="0" applyBorder="0" applyAlignment="0" applyProtection="0">
      <alignment vertical="center"/>
    </xf>
    <xf numFmtId="0" fontId="98" fillId="4" borderId="15" applyNumberFormat="0" applyAlignment="0" applyProtection="0">
      <alignment vertical="center"/>
    </xf>
    <xf numFmtId="0" fontId="85" fillId="0" borderId="0" applyNumberFormat="0" applyFill="0" applyBorder="0" applyAlignment="0" applyProtection="0">
      <alignment vertical="center"/>
    </xf>
    <xf numFmtId="0" fontId="98" fillId="4" borderId="15" applyNumberFormat="0" applyAlignment="0" applyProtection="0">
      <alignment vertical="center"/>
    </xf>
    <xf numFmtId="0" fontId="85" fillId="0" borderId="0" applyNumberFormat="0" applyFill="0" applyBorder="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84" fillId="8" borderId="0" applyNumberFormat="0" applyBorder="0" applyAlignment="0" applyProtection="0">
      <alignment vertical="center"/>
    </xf>
    <xf numFmtId="0" fontId="0"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4" fillId="8" borderId="0" applyNumberFormat="0" applyBorder="0" applyAlignment="0" applyProtection="0">
      <alignment vertical="center"/>
    </xf>
    <xf numFmtId="0" fontId="0" fillId="0" borderId="0"/>
    <xf numFmtId="0" fontId="85" fillId="0" borderId="0" applyNumberFormat="0" applyFill="0" applyBorder="0" applyAlignment="0" applyProtection="0">
      <alignment vertical="center"/>
    </xf>
    <xf numFmtId="0" fontId="0"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79" fillId="6" borderId="15" applyNumberFormat="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79" fillId="6" borderId="15" applyNumberFormat="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79" fillId="6" borderId="15" applyNumberFormat="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79" fillId="6" borderId="15" applyNumberFormat="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96" fillId="0" borderId="0" applyNumberFormat="0" applyFill="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0" fillId="0" borderId="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0" borderId="0"/>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99" fillId="0" borderId="25"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91" fillId="13" borderId="23" applyNumberFormat="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91" fillId="13" borderId="23" applyNumberFormat="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99" fillId="0" borderId="25" applyNumberFormat="0" applyFill="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96"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0" fillId="0" borderId="0"/>
    <xf numFmtId="0" fontId="83" fillId="7" borderId="0" applyNumberFormat="0" applyBorder="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0" fillId="0" borderId="0"/>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0" fillId="0" borderId="0"/>
    <xf numFmtId="0" fontId="81" fillId="0" borderId="17" applyNumberFormat="0" applyFill="0" applyAlignment="0" applyProtection="0">
      <alignment vertical="center"/>
    </xf>
    <xf numFmtId="0" fontId="93" fillId="14" borderId="0" applyNumberFormat="0" applyBorder="0" applyAlignment="0" applyProtection="0">
      <alignment vertical="center"/>
    </xf>
    <xf numFmtId="0" fontId="80" fillId="0" borderId="0" applyNumberFormat="0" applyFill="0" applyBorder="0" applyAlignment="0" applyProtection="0">
      <alignment vertical="center"/>
    </xf>
    <xf numFmtId="0" fontId="0" fillId="0" borderId="0"/>
    <xf numFmtId="0" fontId="81" fillId="0" borderId="17" applyNumberFormat="0" applyFill="0" applyAlignment="0" applyProtection="0">
      <alignment vertical="center"/>
    </xf>
    <xf numFmtId="0" fontId="93" fillId="14" borderId="0" applyNumberFormat="0" applyBorder="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93" fillId="14" borderId="0" applyNumberFormat="0" applyBorder="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93" fillId="14" borderId="0" applyNumberFormat="0" applyBorder="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93" fillId="14" borderId="0" applyNumberFormat="0" applyBorder="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0" borderId="0"/>
    <xf numFmtId="0" fontId="81" fillId="0" borderId="17" applyNumberFormat="0" applyFill="0" applyAlignment="0" applyProtection="0">
      <alignment vertical="center"/>
    </xf>
    <xf numFmtId="0" fontId="0" fillId="0" borderId="0"/>
    <xf numFmtId="0" fontId="81" fillId="0" borderId="17" applyNumberFormat="0" applyFill="0" applyAlignment="0" applyProtection="0">
      <alignment vertical="center"/>
    </xf>
    <xf numFmtId="0" fontId="0" fillId="0" borderId="0"/>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0" fillId="0" borderId="0"/>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0" fillId="0" borderId="0"/>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0" fillId="0" borderId="0"/>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99" fillId="0" borderId="25"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96"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96"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0" fillId="0" borderId="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0" fillId="0" borderId="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96"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1" fillId="0" borderId="17" applyNumberFormat="0" applyFill="0" applyAlignment="0" applyProtection="0">
      <alignment vertical="center"/>
    </xf>
    <xf numFmtId="0" fontId="99" fillId="0" borderId="25" applyNumberFormat="0" applyFill="0" applyAlignment="0" applyProtection="0">
      <alignment vertical="center"/>
    </xf>
    <xf numFmtId="0" fontId="80" fillId="0" borderId="0" applyNumberFormat="0" applyFill="0" applyBorder="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0" borderId="0"/>
    <xf numFmtId="0" fontId="81" fillId="0" borderId="17" applyNumberFormat="0" applyFill="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99" fillId="0" borderId="25" applyNumberFormat="0" applyFill="0" applyAlignment="0" applyProtection="0">
      <alignment vertical="center"/>
    </xf>
    <xf numFmtId="0" fontId="81" fillId="0" borderId="17" applyNumberFormat="0" applyFill="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0" fontId="93" fillId="14" borderId="0" applyNumberFormat="0" applyBorder="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93" fillId="14" borderId="0" applyNumberFormat="0" applyBorder="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93" fillId="14" borderId="0" applyNumberFormat="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93" fillId="14" borderId="0" applyNumberFormat="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93" fillId="14" borderId="0" applyNumberFormat="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0" fillId="0" borderId="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91" fillId="13" borderId="23" applyNumberForma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0" borderId="0">
      <alignment vertical="center"/>
    </xf>
    <xf numFmtId="0" fontId="80" fillId="0" borderId="16" applyNumberFormat="0" applyFill="0" applyAlignment="0" applyProtection="0">
      <alignment vertical="center"/>
    </xf>
    <xf numFmtId="0" fontId="79" fillId="6" borderId="15" applyNumberFormat="0" applyAlignment="0" applyProtection="0">
      <alignment vertical="center"/>
    </xf>
    <xf numFmtId="0" fontId="82" fillId="0" borderId="18"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0" borderId="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0" borderId="0"/>
    <xf numFmtId="0" fontId="80" fillId="0" borderId="0" applyNumberFormat="0" applyFill="0" applyBorder="0" applyAlignment="0" applyProtection="0">
      <alignment vertical="center"/>
    </xf>
    <xf numFmtId="0" fontId="91" fillId="13" borderId="23" applyNumberFormat="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0" fillId="0" borderId="0"/>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0" fillId="0" borderId="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0" fillId="0" borderId="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0" fillId="0" borderId="0"/>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93" fillId="14" borderId="0" applyNumberFormat="0" applyBorder="0" applyAlignment="0" applyProtection="0">
      <alignment vertical="center"/>
    </xf>
    <xf numFmtId="0" fontId="81" fillId="0" borderId="17" applyNumberFormat="0" applyFill="0" applyAlignment="0" applyProtection="0">
      <alignment vertical="center"/>
    </xf>
    <xf numFmtId="0" fontId="93" fillId="14" borderId="0" applyNumberFormat="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0" fillId="0" borderId="0"/>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93" fillId="14" borderId="0" applyNumberFormat="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1" fillId="0" borderId="17" applyNumberFormat="0" applyFill="0" applyAlignment="0" applyProtection="0">
      <alignment vertical="center"/>
    </xf>
    <xf numFmtId="0" fontId="0" fillId="5" borderId="14" applyNumberFormat="0" applyFont="0" applyAlignment="0" applyProtection="0">
      <alignment vertical="center"/>
    </xf>
    <xf numFmtId="0" fontId="81" fillId="0" borderId="17" applyNumberFormat="0" applyFill="0" applyAlignment="0" applyProtection="0">
      <alignment vertical="center"/>
    </xf>
    <xf numFmtId="0" fontId="88" fillId="4" borderId="20" applyNumberForma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0"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8" fillId="4" borderId="20" applyNumberFormat="0" applyAlignment="0" applyProtection="0">
      <alignment vertical="center"/>
    </xf>
    <xf numFmtId="0" fontId="81" fillId="0" borderId="17" applyNumberFormat="0" applyFill="0" applyAlignment="0" applyProtection="0">
      <alignment vertical="center"/>
    </xf>
    <xf numFmtId="0" fontId="88" fillId="4" borderId="20" applyNumberFormat="0" applyAlignment="0" applyProtection="0">
      <alignment vertical="center"/>
    </xf>
    <xf numFmtId="0" fontId="81" fillId="0" borderId="17" applyNumberFormat="0" applyFill="0" applyAlignment="0" applyProtection="0">
      <alignment vertical="center"/>
    </xf>
    <xf numFmtId="0" fontId="88" fillId="4" borderId="20" applyNumberFormat="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3" fillId="7" borderId="0" applyNumberFormat="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92" fillId="0" borderId="0" applyNumberFormat="0" applyFill="0" applyBorder="0" applyAlignment="0" applyProtection="0">
      <alignment vertical="center"/>
    </xf>
    <xf numFmtId="0" fontId="81" fillId="0" borderId="17" applyNumberFormat="0" applyFill="0" applyAlignment="0" applyProtection="0">
      <alignment vertical="center"/>
    </xf>
    <xf numFmtId="0" fontId="84" fillId="8" borderId="0" applyNumberFormat="0" applyBorder="0" applyAlignment="0" applyProtection="0">
      <alignment vertical="center"/>
    </xf>
    <xf numFmtId="0" fontId="82" fillId="0" borderId="18" applyNumberFormat="0" applyFill="0" applyAlignment="0" applyProtection="0">
      <alignment vertical="center"/>
    </xf>
    <xf numFmtId="0" fontId="99" fillId="0" borderId="25" applyNumberFormat="0" applyFill="0" applyAlignment="0" applyProtection="0">
      <alignment vertical="center"/>
    </xf>
    <xf numFmtId="0" fontId="85" fillId="0" borderId="0" applyNumberFormat="0" applyFill="0" applyBorder="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8" fillId="4" borderId="20" applyNumberFormat="0" applyAlignment="0" applyProtection="0">
      <alignment vertical="center"/>
    </xf>
    <xf numFmtId="0" fontId="81" fillId="0" borderId="17" applyNumberFormat="0" applyFill="0" applyAlignment="0" applyProtection="0">
      <alignment vertical="center"/>
    </xf>
    <xf numFmtId="0" fontId="88" fillId="4" borderId="20" applyNumberFormat="0" applyAlignment="0" applyProtection="0">
      <alignment vertical="center"/>
    </xf>
    <xf numFmtId="0" fontId="81" fillId="0" borderId="17" applyNumberFormat="0" applyFill="0" applyAlignment="0" applyProtection="0">
      <alignment vertical="center"/>
    </xf>
    <xf numFmtId="0" fontId="88" fillId="4" borderId="20" applyNumberFormat="0" applyAlignment="0" applyProtection="0">
      <alignment vertical="center"/>
    </xf>
    <xf numFmtId="0" fontId="81" fillId="0" borderId="17" applyNumberFormat="0" applyFill="0" applyAlignment="0" applyProtection="0">
      <alignment vertical="center"/>
    </xf>
    <xf numFmtId="0" fontId="81" fillId="0" borderId="17"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6" fillId="0" borderId="0" applyNumberFormat="0" applyFill="0" applyBorder="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3" fillId="14" borderId="0" applyNumberFormat="0" applyBorder="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93" fillId="14" borderId="0" applyNumberFormat="0" applyBorder="0" applyAlignment="0" applyProtection="0">
      <alignment vertical="center"/>
    </xf>
    <xf numFmtId="0" fontId="80" fillId="0" borderId="16" applyNumberFormat="0" applyFill="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93" fillId="14" borderId="0" applyNumberFormat="0" applyBorder="0" applyAlignment="0" applyProtection="0">
      <alignment vertical="center"/>
    </xf>
    <xf numFmtId="0" fontId="80" fillId="0" borderId="16" applyNumberFormat="0" applyFill="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93" fillId="14" borderId="0" applyNumberFormat="0" applyBorder="0" applyAlignment="0" applyProtection="0">
      <alignment vertical="center"/>
    </xf>
    <xf numFmtId="0" fontId="80" fillId="0" borderId="16" applyNumberFormat="0" applyFill="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93" fillId="14" borderId="0" applyNumberFormat="0" applyBorder="0" applyAlignment="0" applyProtection="0">
      <alignment vertical="center"/>
    </xf>
    <xf numFmtId="0" fontId="80" fillId="0" borderId="16" applyNumberFormat="0" applyFill="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6"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6"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6" fillId="0" borderId="0" applyNumberFormat="0" applyFill="0" applyBorder="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0" fillId="0" borderId="0"/>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0" fillId="0" borderId="0"/>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0" fillId="0" borderId="0"/>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3" fillId="14" borderId="0" applyNumberFormat="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0" fontId="82" fillId="0" borderId="18"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4" fillId="8" borderId="0" applyNumberFormat="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4" fillId="8" borderId="0" applyNumberFormat="0" applyBorder="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4" fillId="8" borderId="0" applyNumberFormat="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0" fillId="5" borderId="14" applyNumberFormat="0" applyFont="0" applyAlignment="0" applyProtection="0">
      <alignment vertical="center"/>
    </xf>
    <xf numFmtId="0" fontId="93" fillId="14" borderId="0" applyNumberFormat="0" applyBorder="0" applyAlignment="0" applyProtection="0">
      <alignment vertical="center"/>
    </xf>
    <xf numFmtId="0" fontId="80" fillId="0" borderId="16" applyNumberFormat="0" applyFill="0" applyAlignment="0" applyProtection="0">
      <alignment vertical="center"/>
    </xf>
    <xf numFmtId="0" fontId="0" fillId="5" borderId="14" applyNumberFormat="0" applyFont="0" applyAlignment="0" applyProtection="0">
      <alignment vertical="center"/>
    </xf>
    <xf numFmtId="0" fontId="93" fillId="14" borderId="0" applyNumberFormat="0" applyBorder="0" applyAlignment="0" applyProtection="0">
      <alignment vertical="center"/>
    </xf>
    <xf numFmtId="0" fontId="80" fillId="0" borderId="16" applyNumberFormat="0" applyFill="0" applyAlignment="0" applyProtection="0">
      <alignment vertical="center"/>
    </xf>
    <xf numFmtId="0" fontId="0" fillId="5" borderId="14" applyNumberFormat="0" applyFont="0" applyAlignment="0" applyProtection="0">
      <alignment vertical="center"/>
    </xf>
    <xf numFmtId="0" fontId="93" fillId="14" borderId="0" applyNumberFormat="0" applyBorder="0" applyAlignment="0" applyProtection="0">
      <alignment vertical="center"/>
    </xf>
    <xf numFmtId="0" fontId="80" fillId="0" borderId="16" applyNumberFormat="0" applyFill="0" applyAlignment="0" applyProtection="0">
      <alignment vertical="center"/>
    </xf>
    <xf numFmtId="0" fontId="0" fillId="5" borderId="14" applyNumberFormat="0" applyFont="0" applyAlignment="0" applyProtection="0">
      <alignment vertical="center"/>
    </xf>
    <xf numFmtId="0" fontId="93" fillId="14" borderId="0" applyNumberFormat="0" applyBorder="0" applyAlignment="0" applyProtection="0">
      <alignment vertical="center"/>
    </xf>
    <xf numFmtId="0" fontId="80" fillId="0" borderId="16" applyNumberFormat="0" applyFill="0" applyAlignment="0" applyProtection="0">
      <alignment vertical="center"/>
    </xf>
    <xf numFmtId="0" fontId="93" fillId="14" borderId="0" applyNumberFormat="0" applyBorder="0" applyAlignment="0" applyProtection="0">
      <alignment vertical="center"/>
    </xf>
    <xf numFmtId="0" fontId="80" fillId="0" borderId="16" applyNumberFormat="0" applyFill="0" applyAlignment="0" applyProtection="0">
      <alignment vertical="center"/>
    </xf>
    <xf numFmtId="0" fontId="96"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0" fillId="5" borderId="14" applyNumberFormat="0" applyFont="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1" fillId="13" borderId="23" applyNumberFormat="0" applyAlignment="0" applyProtection="0">
      <alignment vertical="center"/>
    </xf>
    <xf numFmtId="0" fontId="80" fillId="0" borderId="16" applyNumberFormat="0" applyFill="0" applyAlignment="0" applyProtection="0">
      <alignment vertical="center"/>
    </xf>
    <xf numFmtId="0" fontId="91" fillId="13" borderId="23" applyNumberFormat="0" applyAlignment="0" applyProtection="0">
      <alignment vertical="center"/>
    </xf>
    <xf numFmtId="0" fontId="80" fillId="0" borderId="16" applyNumberFormat="0" applyFill="0" applyAlignment="0" applyProtection="0">
      <alignment vertical="center"/>
    </xf>
    <xf numFmtId="0" fontId="96"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96"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92"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96" fillId="0" borderId="0" applyNumberFormat="0" applyFill="0" applyBorder="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3" fillId="7" borderId="0" applyNumberFormat="0" applyBorder="0" applyAlignment="0" applyProtection="0">
      <alignment vertical="center"/>
    </xf>
    <xf numFmtId="0" fontId="96" fillId="0" borderId="0" applyNumberFormat="0" applyFill="0" applyBorder="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1" fillId="13" borderId="23" applyNumberFormat="0" applyAlignment="0" applyProtection="0">
      <alignment vertical="center"/>
    </xf>
    <xf numFmtId="0" fontId="80" fillId="0" borderId="16" applyNumberFormat="0" applyFill="0" applyAlignment="0" applyProtection="0">
      <alignment vertical="center"/>
    </xf>
    <xf numFmtId="0" fontId="91" fillId="13" borderId="23" applyNumberFormat="0" applyAlignment="0" applyProtection="0">
      <alignment vertical="center"/>
    </xf>
    <xf numFmtId="0" fontId="80" fillId="0" borderId="16" applyNumberFormat="0" applyFill="0" applyAlignment="0" applyProtection="0">
      <alignment vertical="center"/>
    </xf>
    <xf numFmtId="0" fontId="91" fillId="13" borderId="23" applyNumberFormat="0" applyAlignment="0" applyProtection="0">
      <alignment vertical="center"/>
    </xf>
    <xf numFmtId="0" fontId="80" fillId="0" borderId="16" applyNumberFormat="0" applyFill="0" applyAlignment="0" applyProtection="0">
      <alignment vertical="center"/>
    </xf>
    <xf numFmtId="0" fontId="91" fillId="13" borderId="23" applyNumberFormat="0" applyAlignment="0" applyProtection="0">
      <alignment vertical="center"/>
    </xf>
    <xf numFmtId="0" fontId="80" fillId="0" borderId="16" applyNumberFormat="0" applyFill="0" applyAlignment="0" applyProtection="0">
      <alignment vertical="center"/>
    </xf>
    <xf numFmtId="0" fontId="91" fillId="13" borderId="23" applyNumberFormat="0" applyAlignment="0" applyProtection="0">
      <alignment vertical="center"/>
    </xf>
    <xf numFmtId="0" fontId="80" fillId="0" borderId="16" applyNumberFormat="0" applyFill="0" applyAlignment="0" applyProtection="0">
      <alignment vertical="center"/>
    </xf>
    <xf numFmtId="0" fontId="91" fillId="13" borderId="23" applyNumberFormat="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6"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80" fillId="0" borderId="16" applyNumberFormat="0" applyFill="0" applyAlignment="0" applyProtection="0">
      <alignment vertical="center"/>
    </xf>
    <xf numFmtId="0" fontId="91" fillId="13" borderId="23" applyNumberFormat="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3" fillId="7" borderId="0" applyNumberFormat="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9" fillId="0" borderId="25" applyNumberFormat="0" applyFill="0" applyAlignment="0" applyProtection="0">
      <alignment vertical="center"/>
    </xf>
    <xf numFmtId="0" fontId="80" fillId="0" borderId="16" applyNumberFormat="0" applyFill="0" applyAlignment="0" applyProtection="0">
      <alignment vertical="center"/>
    </xf>
    <xf numFmtId="0" fontId="84" fillId="8" borderId="0" applyNumberFormat="0" applyBorder="0" applyAlignment="0" applyProtection="0">
      <alignment vertical="center"/>
    </xf>
    <xf numFmtId="0" fontId="80" fillId="0" borderId="16" applyNumberFormat="0" applyFill="0" applyAlignment="0" applyProtection="0">
      <alignment vertical="center"/>
    </xf>
    <xf numFmtId="0" fontId="84" fillId="8" borderId="0" applyNumberFormat="0" applyBorder="0" applyAlignment="0" applyProtection="0">
      <alignment vertical="center"/>
    </xf>
    <xf numFmtId="0" fontId="80" fillId="0" borderId="16" applyNumberFormat="0" applyFill="0" applyAlignment="0" applyProtection="0">
      <alignment vertical="center"/>
    </xf>
    <xf numFmtId="0" fontId="84" fillId="8" borderId="0" applyNumberFormat="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2" fillId="0" borderId="0" applyNumberFormat="0" applyFill="0" applyBorder="0" applyAlignment="0" applyProtection="0">
      <alignment vertical="center"/>
    </xf>
    <xf numFmtId="0" fontId="80" fillId="0" borderId="16" applyNumberFormat="0" applyFill="0" applyAlignment="0" applyProtection="0">
      <alignment vertical="center"/>
    </xf>
    <xf numFmtId="0" fontId="92" fillId="0" borderId="0" applyNumberFormat="0" applyFill="0" applyBorder="0" applyAlignment="0" applyProtection="0">
      <alignment vertical="center"/>
    </xf>
    <xf numFmtId="0" fontId="80" fillId="0" borderId="16" applyNumberFormat="0" applyFill="0" applyAlignment="0" applyProtection="0">
      <alignment vertical="center"/>
    </xf>
    <xf numFmtId="0" fontId="92" fillId="0" borderId="0" applyNumberFormat="0" applyFill="0" applyBorder="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8" fillId="4" borderId="15" applyNumberFormat="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98" fillId="4" borderId="15" applyNumberFormat="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5" fillId="0" borderId="0" applyNumberFormat="0" applyFill="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79" fillId="6" borderId="15" applyNumberFormat="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93" fillId="14" borderId="0" applyNumberFormat="0" applyBorder="0" applyAlignment="0" applyProtection="0">
      <alignment vertical="center"/>
    </xf>
    <xf numFmtId="0" fontId="80" fillId="0" borderId="16" applyNumberFormat="0" applyFill="0" applyAlignment="0" applyProtection="0">
      <alignment vertical="center"/>
    </xf>
    <xf numFmtId="0" fontId="93" fillId="14" borderId="0" applyNumberFormat="0" applyBorder="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80" fillId="0" borderId="16" applyNumberFormat="0" applyFill="0" applyAlignment="0" applyProtection="0">
      <alignment vertical="center"/>
    </xf>
    <xf numFmtId="0" fontId="0" fillId="0" borderId="0"/>
    <xf numFmtId="0" fontId="80" fillId="0" borderId="16" applyNumberFormat="0" applyFill="0" applyAlignment="0" applyProtection="0">
      <alignment vertical="center"/>
    </xf>
    <xf numFmtId="0" fontId="88" fillId="4" borderId="20" applyNumberFormat="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0" fillId="0" borderId="16" applyNumberFormat="0" applyFill="0" applyAlignment="0" applyProtection="0">
      <alignment vertical="center"/>
    </xf>
    <xf numFmtId="0" fontId="88" fillId="4" borderId="20" applyNumberFormat="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8" fillId="4" borderId="15" applyNumberFormat="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8" fillId="4" borderId="15"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xf numFmtId="0" fontId="88" fillId="4" borderId="20" applyNumberFormat="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xf numFmtId="0" fontId="88" fillId="4" borderId="20" applyNumberFormat="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98" fillId="4" borderId="15"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91" fillId="13" borderId="23"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91" fillId="13" borderId="23" applyNumberFormat="0" applyAlignment="0" applyProtection="0">
      <alignment vertical="center"/>
    </xf>
    <xf numFmtId="0" fontId="80"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0" fillId="0" borderId="0"/>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0" fillId="0" borderId="0"/>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0" fillId="0" borderId="0"/>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1" fillId="13" borderId="23"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3" fillId="14" borderId="0" applyNumberFormat="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0" fillId="0" borderId="0"/>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0" fillId="0" borderId="0"/>
    <xf numFmtId="0" fontId="80"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1" fillId="13" borderId="23"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9" fillId="6" borderId="15" applyNumberFormat="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9" fillId="0" borderId="25" applyNumberFormat="0" applyFill="0" applyAlignment="0" applyProtection="0">
      <alignment vertical="center"/>
    </xf>
    <xf numFmtId="0" fontId="83" fillId="7" borderId="0" applyNumberFormat="0" applyBorder="0" applyAlignment="0" applyProtection="0">
      <alignment vertical="center"/>
    </xf>
    <xf numFmtId="0" fontId="0" fillId="0" borderId="0"/>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80" fillId="0" borderId="0" applyNumberFormat="0" applyFill="0" applyBorder="0" applyAlignment="0" applyProtection="0">
      <alignment vertical="center"/>
    </xf>
    <xf numFmtId="0" fontId="0" fillId="0" borderId="0"/>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3" fillId="7" borderId="0" applyNumberFormat="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79" fillId="6" borderId="15" applyNumberFormat="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xf numFmtId="0" fontId="93" fillId="14" borderId="0" applyNumberFormat="0" applyBorder="0" applyAlignment="0" applyProtection="0">
      <alignment vertical="center"/>
    </xf>
    <xf numFmtId="0" fontId="80" fillId="0" borderId="0" applyNumberFormat="0" applyFill="0" applyBorder="0" applyAlignment="0" applyProtection="0">
      <alignment vertical="center"/>
    </xf>
    <xf numFmtId="0" fontId="0" fillId="0" borderId="0"/>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10" fillId="0" borderId="0">
      <alignment vertical="center"/>
    </xf>
    <xf numFmtId="0" fontId="80" fillId="0" borderId="0" applyNumberFormat="0" applyFill="0" applyBorder="0" applyAlignment="0" applyProtection="0">
      <alignment vertical="center"/>
    </xf>
    <xf numFmtId="0" fontId="10" fillId="0" borderId="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9" fillId="6" borderId="15"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8" fillId="4" borderId="15"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79" fillId="6" borderId="15"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0" fillId="0" borderId="0" applyNumberFormat="0" applyFill="0" applyBorder="0" applyAlignment="0" applyProtection="0">
      <alignment vertical="center"/>
    </xf>
    <xf numFmtId="0" fontId="0" fillId="5" borderId="14" applyNumberFormat="0" applyFon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8" fillId="4" borderId="15" applyNumberFormat="0" applyAlignment="0" applyProtection="0">
      <alignment vertical="center"/>
    </xf>
    <xf numFmtId="0" fontId="80" fillId="0" borderId="0" applyNumberFormat="0" applyFill="0" applyBorder="0" applyAlignment="0" applyProtection="0">
      <alignment vertical="center"/>
    </xf>
    <xf numFmtId="0" fontId="98" fillId="4" borderId="15" applyNumberFormat="0" applyAlignment="0" applyProtection="0">
      <alignment vertical="center"/>
    </xf>
    <xf numFmtId="0" fontId="80" fillId="0" borderId="0" applyNumberFormat="0" applyFill="0" applyBorder="0" applyAlignment="0" applyProtection="0">
      <alignment vertical="center"/>
    </xf>
    <xf numFmtId="0" fontId="98" fillId="4" borderId="15" applyNumberFormat="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8" fillId="4" borderId="15" applyNumberForma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8" fillId="4" borderId="20" applyNumberFormat="0" applyAlignment="0" applyProtection="0">
      <alignment vertical="center"/>
    </xf>
    <xf numFmtId="0" fontId="8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8" fillId="4" borderId="20" applyNumberForma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85" fillId="0" borderId="0" applyNumberFormat="0" applyFill="0" applyBorder="0" applyAlignment="0" applyProtection="0">
      <alignment vertical="center"/>
    </xf>
    <xf numFmtId="0" fontId="0" fillId="0" borderId="0">
      <alignment vertical="center"/>
    </xf>
    <xf numFmtId="0" fontId="85" fillId="0" borderId="0" applyNumberFormat="0" applyFill="0" applyBorder="0" applyAlignment="0" applyProtection="0">
      <alignment vertical="center"/>
    </xf>
    <xf numFmtId="0" fontId="98" fillId="4" borderId="15" applyNumberForma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79" fillId="6" borderId="15" applyNumberFormat="0" applyAlignment="0" applyProtection="0">
      <alignment vertical="center"/>
    </xf>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0" fontId="79" fillId="6" borderId="15" applyNumberFormat="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8" fillId="4" borderId="20" applyNumberFormat="0" applyAlignment="0" applyProtection="0">
      <alignment vertical="center"/>
    </xf>
    <xf numFmtId="0" fontId="85" fillId="0" borderId="0" applyNumberFormat="0" applyFill="0" applyBorder="0" applyAlignment="0" applyProtection="0">
      <alignment vertical="center"/>
    </xf>
    <xf numFmtId="0" fontId="88" fillId="4" borderId="20" applyNumberFormat="0" applyAlignment="0" applyProtection="0">
      <alignment vertical="center"/>
    </xf>
    <xf numFmtId="0" fontId="85" fillId="0" borderId="0" applyNumberFormat="0" applyFill="0" applyBorder="0" applyAlignment="0" applyProtection="0">
      <alignment vertical="center"/>
    </xf>
    <xf numFmtId="0" fontId="88" fillId="4" borderId="20" applyNumberFormat="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0" fontId="82" fillId="0" borderId="18" applyNumberFormat="0" applyFill="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0" fontId="82" fillId="0" borderId="18" applyNumberFormat="0" applyFill="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3" fillId="7"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0" fontId="0" fillId="0" borderId="0"/>
    <xf numFmtId="0" fontId="92"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3" fillId="7" borderId="0" applyNumberFormat="0" applyBorder="0" applyAlignment="0" applyProtection="0">
      <alignment vertical="center"/>
    </xf>
    <xf numFmtId="0" fontId="0" fillId="0" borderId="0"/>
    <xf numFmtId="0" fontId="92"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3" fillId="7" borderId="0" applyNumberFormat="0" applyBorder="0" applyAlignment="0" applyProtection="0">
      <alignment vertical="center"/>
    </xf>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0"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2" fillId="0" borderId="18" applyNumberFormat="0" applyFill="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4" fillId="8"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0" fontId="0" fillId="5" borderId="14" applyNumberFormat="0" applyFon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8" fillId="4" borderId="15" applyNumberFormat="0" applyAlignment="0" applyProtection="0">
      <alignment vertical="center"/>
    </xf>
    <xf numFmtId="0" fontId="85" fillId="0" borderId="0" applyNumberFormat="0" applyFill="0" applyBorder="0" applyAlignment="0" applyProtection="0">
      <alignment vertical="center"/>
    </xf>
    <xf numFmtId="0" fontId="98" fillId="4" borderId="15" applyNumberFormat="0" applyAlignment="0" applyProtection="0">
      <alignment vertical="center"/>
    </xf>
    <xf numFmtId="0" fontId="85" fillId="0" borderId="0" applyNumberFormat="0" applyFill="0" applyBorder="0" applyAlignment="0" applyProtection="0">
      <alignment vertical="center"/>
    </xf>
    <xf numFmtId="0" fontId="98" fillId="4" borderId="15" applyNumberForma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85" fillId="0" borderId="0" applyNumberFormat="0" applyFill="0" applyBorder="0" applyAlignment="0" applyProtection="0">
      <alignment vertical="center"/>
    </xf>
    <xf numFmtId="0" fontId="91" fillId="13" borderId="23" applyNumberFormat="0" applyAlignment="0" applyProtection="0">
      <alignment vertical="center"/>
    </xf>
    <xf numFmtId="0" fontId="85" fillId="0" borderId="0" applyNumberFormat="0" applyFill="0" applyBorder="0" applyAlignment="0" applyProtection="0">
      <alignment vertical="center"/>
    </xf>
    <xf numFmtId="0" fontId="99" fillId="0" borderId="25" applyNumberFormat="0" applyFill="0" applyAlignment="0" applyProtection="0">
      <alignment vertical="center"/>
    </xf>
    <xf numFmtId="0" fontId="91" fillId="13" borderId="23" applyNumberFormat="0" applyAlignment="0" applyProtection="0">
      <alignment vertical="center"/>
    </xf>
    <xf numFmtId="0" fontId="85" fillId="0" borderId="0" applyNumberFormat="0" applyFill="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xf numFmtId="0" fontId="92" fillId="0" borderId="0" applyNumberFormat="0" applyFill="0" applyBorder="0" applyAlignment="0" applyProtection="0">
      <alignment vertical="center"/>
    </xf>
    <xf numFmtId="0" fontId="83" fillId="7" borderId="0" applyNumberFormat="0" applyBorder="0" applyAlignment="0" applyProtection="0">
      <alignment vertical="center"/>
    </xf>
    <xf numFmtId="0" fontId="0" fillId="0" borderId="0"/>
    <xf numFmtId="0" fontId="92" fillId="0" borderId="0" applyNumberFormat="0" applyFill="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98" fillId="4" borderId="15" applyNumberFormat="0" applyAlignment="0" applyProtection="0">
      <alignment vertical="center"/>
    </xf>
    <xf numFmtId="0" fontId="83" fillId="7" borderId="0" applyNumberFormat="0" applyBorder="0" applyAlignment="0" applyProtection="0">
      <alignment vertical="center"/>
    </xf>
    <xf numFmtId="0" fontId="98" fillId="4" borderId="15" applyNumberFormat="0" applyAlignment="0" applyProtection="0">
      <alignment vertical="center"/>
    </xf>
    <xf numFmtId="0" fontId="83" fillId="7" borderId="0" applyNumberFormat="0" applyBorder="0" applyAlignment="0" applyProtection="0">
      <alignment vertical="center"/>
    </xf>
    <xf numFmtId="0" fontId="92" fillId="0" borderId="0" applyNumberFormat="0" applyFill="0" applyBorder="0" applyAlignment="0" applyProtection="0">
      <alignment vertical="center"/>
    </xf>
    <xf numFmtId="0" fontId="83" fillId="7" borderId="0" applyNumberFormat="0" applyBorder="0" applyAlignment="0" applyProtection="0">
      <alignment vertical="center"/>
    </xf>
    <xf numFmtId="0" fontId="92" fillId="0" borderId="0" applyNumberFormat="0" applyFill="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92" fillId="0" borderId="0" applyNumberFormat="0" applyFill="0" applyBorder="0" applyAlignment="0" applyProtection="0">
      <alignment vertical="center"/>
    </xf>
    <xf numFmtId="0" fontId="83" fillId="7" borderId="0" applyNumberFormat="0" applyBorder="0" applyAlignment="0" applyProtection="0">
      <alignment vertical="center"/>
    </xf>
    <xf numFmtId="0" fontId="92" fillId="0" borderId="0" applyNumberFormat="0" applyFill="0" applyBorder="0" applyAlignment="0" applyProtection="0">
      <alignment vertical="center"/>
    </xf>
    <xf numFmtId="0" fontId="83" fillId="7" borderId="0" applyNumberFormat="0" applyBorder="0" applyAlignment="0" applyProtection="0">
      <alignment vertical="center"/>
    </xf>
    <xf numFmtId="0" fontId="92" fillId="0" borderId="0" applyNumberFormat="0" applyFill="0" applyBorder="0" applyAlignment="0" applyProtection="0">
      <alignment vertical="center"/>
    </xf>
    <xf numFmtId="0" fontId="83" fillId="7" borderId="0" applyNumberFormat="0" applyBorder="0" applyAlignment="0" applyProtection="0">
      <alignment vertical="center"/>
    </xf>
    <xf numFmtId="0" fontId="92" fillId="0" borderId="0" applyNumberFormat="0" applyFill="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xf numFmtId="0" fontId="79" fillId="6" borderId="15" applyNumberFormat="0" applyAlignment="0" applyProtection="0">
      <alignment vertical="center"/>
    </xf>
    <xf numFmtId="0" fontId="83" fillId="7" borderId="0" applyNumberFormat="0" applyBorder="0" applyAlignment="0" applyProtection="0">
      <alignment vertical="center"/>
    </xf>
    <xf numFmtId="0" fontId="0" fillId="0" borderId="0"/>
    <xf numFmtId="0" fontId="79" fillId="6" borderId="15" applyNumberFormat="0" applyAlignment="0" applyProtection="0">
      <alignment vertical="center"/>
    </xf>
    <xf numFmtId="0" fontId="83" fillId="7" borderId="0" applyNumberFormat="0" applyBorder="0" applyAlignment="0" applyProtection="0">
      <alignment vertical="center"/>
    </xf>
    <xf numFmtId="0" fontId="0" fillId="0" borderId="0"/>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98" fillId="4" borderId="15" applyNumberFormat="0" applyAlignment="0" applyProtection="0">
      <alignment vertical="center"/>
    </xf>
    <xf numFmtId="0" fontId="83" fillId="7" borderId="0" applyNumberFormat="0" applyBorder="0" applyAlignment="0" applyProtection="0">
      <alignment vertical="center"/>
    </xf>
    <xf numFmtId="0" fontId="98" fillId="4" borderId="15" applyNumberFormat="0" applyAlignment="0" applyProtection="0">
      <alignment vertical="center"/>
    </xf>
    <xf numFmtId="0" fontId="83" fillId="7" borderId="0" applyNumberFormat="0" applyBorder="0" applyAlignment="0" applyProtection="0">
      <alignment vertical="center"/>
    </xf>
    <xf numFmtId="0" fontId="98" fillId="4" borderId="15" applyNumberFormat="0" applyAlignment="0" applyProtection="0">
      <alignment vertical="center"/>
    </xf>
    <xf numFmtId="0" fontId="83" fillId="7" borderId="0" applyNumberFormat="0" applyBorder="0" applyAlignment="0" applyProtection="0">
      <alignment vertical="center"/>
    </xf>
    <xf numFmtId="0" fontId="98" fillId="4" borderId="15" applyNumberFormat="0" applyAlignment="0" applyProtection="0">
      <alignment vertical="center"/>
    </xf>
    <xf numFmtId="0" fontId="83" fillId="7" borderId="0" applyNumberFormat="0" applyBorder="0" applyAlignment="0" applyProtection="0">
      <alignment vertical="center"/>
    </xf>
    <xf numFmtId="0" fontId="98" fillId="4" borderId="15" applyNumberFormat="0" applyAlignment="0" applyProtection="0">
      <alignment vertical="center"/>
    </xf>
    <xf numFmtId="0" fontId="83" fillId="7" borderId="0" applyNumberFormat="0" applyBorder="0" applyAlignment="0" applyProtection="0">
      <alignment vertical="center"/>
    </xf>
    <xf numFmtId="0" fontId="98" fillId="4"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96" fillId="0" borderId="0" applyNumberFormat="0" applyFill="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92" fillId="0" borderId="0" applyNumberFormat="0" applyFill="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xf numFmtId="0" fontId="79" fillId="6" borderId="15" applyNumberFormat="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0" fillId="0" borderId="0"/>
    <xf numFmtId="0" fontId="79" fillId="6" borderId="15" applyNumberFormat="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0" fillId="0" borderId="0"/>
    <xf numFmtId="0" fontId="79" fillId="6" borderId="15" applyNumberFormat="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8" fillId="4" borderId="20" applyNumberFormat="0" applyAlignment="0" applyProtection="0">
      <alignment vertical="center"/>
    </xf>
    <xf numFmtId="0" fontId="83" fillId="7" borderId="0" applyNumberFormat="0" applyBorder="0" applyAlignment="0" applyProtection="0">
      <alignment vertical="center"/>
    </xf>
    <xf numFmtId="0" fontId="88" fillId="4" borderId="20" applyNumberFormat="0" applyAlignment="0" applyProtection="0">
      <alignment vertical="center"/>
    </xf>
    <xf numFmtId="0" fontId="83" fillId="7" borderId="0" applyNumberFormat="0" applyBorder="0" applyAlignment="0" applyProtection="0">
      <alignment vertical="center"/>
    </xf>
    <xf numFmtId="0" fontId="88" fillId="4" borderId="20" applyNumberFormat="0" applyAlignment="0" applyProtection="0">
      <alignment vertical="center"/>
    </xf>
    <xf numFmtId="0" fontId="83" fillId="7" borderId="0" applyNumberFormat="0" applyBorder="0" applyAlignment="0" applyProtection="0">
      <alignment vertical="center"/>
    </xf>
    <xf numFmtId="0" fontId="88" fillId="4" borderId="20"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xf numFmtId="0" fontId="0" fillId="5" borderId="14" applyNumberFormat="0" applyFont="0" applyAlignment="0" applyProtection="0">
      <alignment vertical="center"/>
    </xf>
    <xf numFmtId="0" fontId="83" fillId="7" borderId="0" applyNumberFormat="0" applyBorder="0" applyAlignment="0" applyProtection="0">
      <alignment vertical="center"/>
    </xf>
    <xf numFmtId="0" fontId="0" fillId="0" borderId="0"/>
    <xf numFmtId="0" fontId="0" fillId="5" borderId="14" applyNumberFormat="0" applyFont="0" applyAlignment="0" applyProtection="0">
      <alignment vertical="center"/>
    </xf>
    <xf numFmtId="0" fontId="83" fillId="7" borderId="0" applyNumberFormat="0" applyBorder="0" applyAlignment="0" applyProtection="0">
      <alignment vertical="center"/>
    </xf>
    <xf numFmtId="0" fontId="0" fillId="0" borderId="0"/>
    <xf numFmtId="0" fontId="0" fillId="5" borderId="14" applyNumberFormat="0" applyFont="0" applyAlignment="0" applyProtection="0">
      <alignment vertical="center"/>
    </xf>
    <xf numFmtId="0" fontId="83" fillId="7" borderId="0" applyNumberFormat="0" applyBorder="0" applyAlignment="0" applyProtection="0">
      <alignment vertical="center"/>
    </xf>
    <xf numFmtId="0" fontId="0" fillId="5" borderId="14" applyNumberFormat="0" applyFont="0" applyAlignment="0" applyProtection="0">
      <alignment vertical="center"/>
    </xf>
    <xf numFmtId="0" fontId="83" fillId="7" borderId="0" applyNumberFormat="0" applyBorder="0" applyAlignment="0" applyProtection="0">
      <alignment vertical="center"/>
    </xf>
    <xf numFmtId="0" fontId="0" fillId="5" borderId="14" applyNumberFormat="0" applyFont="0" applyAlignment="0" applyProtection="0">
      <alignment vertical="center"/>
    </xf>
    <xf numFmtId="0" fontId="83" fillId="7" borderId="0" applyNumberFormat="0" applyBorder="0" applyAlignment="0" applyProtection="0">
      <alignment vertical="center"/>
    </xf>
    <xf numFmtId="0" fontId="0" fillId="5" borderId="14" applyNumberFormat="0" applyFon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92" fillId="0" borderId="0" applyNumberFormat="0" applyFill="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99" fillId="0" borderId="25" applyNumberFormat="0" applyFill="0" applyAlignment="0" applyProtection="0">
      <alignment vertical="center"/>
    </xf>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99" fillId="0" borderId="25" applyNumberFormat="0" applyFill="0" applyAlignment="0" applyProtection="0">
      <alignment vertical="center"/>
    </xf>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99" fillId="0" borderId="25" applyNumberFormat="0" applyFill="0" applyAlignment="0" applyProtection="0">
      <alignment vertical="center"/>
    </xf>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2" fillId="0" borderId="18" applyNumberFormat="0" applyFill="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98" fillId="4" borderId="15" applyNumberFormat="0" applyAlignment="0" applyProtection="0">
      <alignment vertical="center"/>
    </xf>
    <xf numFmtId="0" fontId="83" fillId="7" borderId="0" applyNumberFormat="0" applyBorder="0" applyAlignment="0" applyProtection="0">
      <alignment vertical="center"/>
    </xf>
    <xf numFmtId="0" fontId="98" fillId="4"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99" fillId="0" borderId="25" applyNumberFormat="0" applyFill="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99" fillId="0" borderId="25" applyNumberFormat="0" applyFill="0" applyAlignment="0" applyProtection="0">
      <alignment vertical="center"/>
    </xf>
    <xf numFmtId="0" fontId="79" fillId="6" borderId="15" applyNumberFormat="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alignment vertical="center"/>
    </xf>
    <xf numFmtId="0" fontId="83" fillId="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1" fillId="13" borderId="23" applyNumberFormat="0" applyAlignment="0" applyProtection="0">
      <alignment vertical="center"/>
    </xf>
    <xf numFmtId="0" fontId="0" fillId="0" borderId="0"/>
    <xf numFmtId="0" fontId="91" fillId="13" borderId="23" applyNumberFormat="0" applyAlignment="0" applyProtection="0">
      <alignment vertical="center"/>
    </xf>
    <xf numFmtId="0" fontId="0" fillId="0" borderId="0"/>
    <xf numFmtId="0" fontId="91" fillId="13"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8" fillId="4"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1" fillId="13" borderId="23"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98" fillId="4" borderId="15" applyNumberFormat="0" applyAlignment="0" applyProtection="0">
      <alignment vertical="center"/>
    </xf>
    <xf numFmtId="0" fontId="0" fillId="0" borderId="0"/>
    <xf numFmtId="0" fontId="0" fillId="0" borderId="0">
      <alignment vertical="center"/>
    </xf>
    <xf numFmtId="0" fontId="98" fillId="4" borderId="1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6" fillId="0" borderId="0" applyNumberFormat="0" applyFill="0" applyBorder="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9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0" borderId="18" applyNumberFormat="0" applyFill="0" applyAlignment="0" applyProtection="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5" borderId="14" applyNumberFormat="0" applyFont="0" applyAlignment="0" applyProtection="0">
      <alignment vertical="center"/>
    </xf>
    <xf numFmtId="0" fontId="0" fillId="0" borderId="0">
      <alignment vertical="center"/>
    </xf>
    <xf numFmtId="0" fontId="0" fillId="5" borderId="14"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79" fillId="6" borderId="15" applyNumberFormat="0" applyAlignment="0" applyProtection="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79" fillId="6" borderId="15"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88" fillId="4" borderId="20"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88" fillId="4" borderId="20" applyNumberFormat="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88" fillId="4" borderId="20" applyNumberFormat="0" applyAlignment="0" applyProtection="0">
      <alignment vertical="center"/>
    </xf>
    <xf numFmtId="0" fontId="0" fillId="5" borderId="14"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5" borderId="14" applyNumberFormat="0" applyFont="0" applyAlignment="0" applyProtection="0">
      <alignment vertical="center"/>
    </xf>
    <xf numFmtId="0" fontId="0" fillId="0" borderId="0">
      <alignment vertical="center"/>
    </xf>
    <xf numFmtId="0" fontId="0" fillId="5" borderId="14" applyNumberFormat="0" applyFont="0" applyAlignment="0" applyProtection="0">
      <alignment vertical="center"/>
    </xf>
    <xf numFmtId="0" fontId="0" fillId="0" borderId="0">
      <alignment vertical="center"/>
    </xf>
    <xf numFmtId="0" fontId="0" fillId="5" borderId="14"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0" borderId="18" applyNumberFormat="0" applyFill="0" applyAlignment="0" applyProtection="0">
      <alignment vertical="center"/>
    </xf>
    <xf numFmtId="0" fontId="0" fillId="0" borderId="0">
      <alignment vertical="center"/>
    </xf>
    <xf numFmtId="0" fontId="82" fillId="0" borderId="18" applyNumberFormat="0" applyFill="0" applyAlignment="0" applyProtection="0">
      <alignment vertical="center"/>
    </xf>
    <xf numFmtId="0" fontId="0" fillId="0" borderId="0">
      <alignment vertical="center"/>
    </xf>
    <xf numFmtId="0" fontId="8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0" fillId="0" borderId="0">
      <alignment vertical="center"/>
    </xf>
    <xf numFmtId="0" fontId="0" fillId="0" borderId="0"/>
    <xf numFmtId="0" fontId="79" fillId="6" borderId="15" applyNumberFormat="0" applyAlignment="0" applyProtection="0">
      <alignment vertical="center"/>
    </xf>
    <xf numFmtId="0" fontId="0" fillId="0" borderId="0">
      <alignment vertical="center"/>
    </xf>
    <xf numFmtId="0" fontId="0" fillId="0" borderId="0"/>
    <xf numFmtId="0" fontId="79" fillId="6" borderId="15" applyNumberFormat="0" applyAlignment="0" applyProtection="0">
      <alignment vertical="center"/>
    </xf>
    <xf numFmtId="0" fontId="0" fillId="0" borderId="0">
      <alignment vertical="center"/>
    </xf>
    <xf numFmtId="0" fontId="0" fillId="0" borderId="0"/>
    <xf numFmtId="0" fontId="79" fillId="6" borderId="15" applyNumberFormat="0" applyAlignment="0" applyProtection="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5" borderId="14" applyNumberFormat="0" applyFont="0" applyAlignment="0" applyProtection="0">
      <alignment vertical="center"/>
    </xf>
    <xf numFmtId="0" fontId="0" fillId="0" borderId="0">
      <alignment vertical="center"/>
    </xf>
    <xf numFmtId="0" fontId="0" fillId="5" borderId="14" applyNumberFormat="0" applyFont="0" applyAlignment="0" applyProtection="0">
      <alignment vertical="center"/>
    </xf>
    <xf numFmtId="0" fontId="0" fillId="0" borderId="0">
      <alignment vertical="center"/>
    </xf>
    <xf numFmtId="0" fontId="0" fillId="5" borderId="14" applyNumberFormat="0" applyFont="0" applyAlignment="0" applyProtection="0">
      <alignment vertical="center"/>
    </xf>
    <xf numFmtId="0" fontId="0" fillId="0" borderId="0">
      <alignment vertical="center"/>
    </xf>
    <xf numFmtId="0" fontId="0" fillId="5" borderId="14" applyNumberFormat="0" applyFont="0" applyAlignment="0" applyProtection="0">
      <alignment vertical="center"/>
    </xf>
    <xf numFmtId="0" fontId="0" fillId="0" borderId="0">
      <alignment vertical="center"/>
    </xf>
    <xf numFmtId="0" fontId="0" fillId="5" borderId="14" applyNumberFormat="0" applyFont="0" applyAlignment="0" applyProtection="0">
      <alignment vertical="center"/>
    </xf>
    <xf numFmtId="0" fontId="0" fillId="0" borderId="0">
      <alignment vertical="center"/>
    </xf>
    <xf numFmtId="0" fontId="0" fillId="5" borderId="14"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99"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3" fillId="14" borderId="0" applyNumberFormat="0" applyBorder="0" applyAlignment="0" applyProtection="0">
      <alignment vertical="center"/>
    </xf>
    <xf numFmtId="0" fontId="0" fillId="0" borderId="0"/>
    <xf numFmtId="0" fontId="0" fillId="0" borderId="0"/>
    <xf numFmtId="0" fontId="93"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91" fillId="13" borderId="23" applyNumberFormat="0" applyAlignment="0" applyProtection="0">
      <alignment vertical="center"/>
    </xf>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0" fillId="0" borderId="0"/>
    <xf numFmtId="0" fontId="82" fillId="0" borderId="18" applyNumberFormat="0" applyFill="0" applyAlignment="0" applyProtection="0">
      <alignment vertical="center"/>
    </xf>
    <xf numFmtId="0" fontId="0" fillId="0" borderId="0"/>
    <xf numFmtId="0" fontId="0" fillId="0" borderId="0"/>
    <xf numFmtId="0" fontId="82" fillId="0" borderId="18" applyNumberFormat="0" applyFill="0" applyAlignment="0" applyProtection="0">
      <alignment vertical="center"/>
    </xf>
    <xf numFmtId="0" fontId="0" fillId="0" borderId="0"/>
    <xf numFmtId="0" fontId="0" fillId="0" borderId="0"/>
    <xf numFmtId="0" fontId="82" fillId="0" borderId="18"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8" fillId="4" borderId="15" applyNumberFormat="0" applyAlignment="0" applyProtection="0">
      <alignment vertical="center"/>
    </xf>
    <xf numFmtId="0" fontId="0" fillId="0" borderId="0"/>
    <xf numFmtId="0" fontId="98" fillId="4" borderId="15" applyNumberFormat="0" applyAlignment="0" applyProtection="0">
      <alignment vertical="center"/>
    </xf>
    <xf numFmtId="0" fontId="0" fillId="0" borderId="0"/>
    <xf numFmtId="0" fontId="98" fillId="4" borderId="15" applyNumberFormat="0" applyAlignment="0" applyProtection="0">
      <alignment vertical="center"/>
    </xf>
    <xf numFmtId="0" fontId="0" fillId="0" borderId="0"/>
    <xf numFmtId="0" fontId="98" fillId="4" borderId="15"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9" fillId="0" borderId="25"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99" fillId="0" borderId="25"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4" fillId="8" borderId="0" applyNumberFormat="0" applyBorder="0" applyAlignment="0" applyProtection="0">
      <alignment vertical="center"/>
    </xf>
    <xf numFmtId="0" fontId="0" fillId="0" borderId="0"/>
    <xf numFmtId="0" fontId="8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1" fillId="13" borderId="23" applyNumberFormat="0" applyAlignment="0" applyProtection="0">
      <alignment vertical="center"/>
    </xf>
    <xf numFmtId="0" fontId="0" fillId="0" borderId="0"/>
    <xf numFmtId="0" fontId="91" fillId="13"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1" fillId="13"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2"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6" fillId="0" borderId="0" applyNumberFormat="0" applyFill="0" applyBorder="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84" fillId="8" borderId="0" applyNumberFormat="0" applyBorder="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84" fillId="8" borderId="0" applyNumberFormat="0" applyBorder="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84" fillId="8" borderId="0" applyNumberFormat="0" applyBorder="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0" borderId="25" applyNumberFormat="0" applyFill="0" applyAlignment="0" applyProtection="0">
      <alignment vertical="center"/>
    </xf>
    <xf numFmtId="0" fontId="0" fillId="0" borderId="0">
      <alignment vertical="center"/>
    </xf>
    <xf numFmtId="0" fontId="99" fillId="0" borderId="25" applyNumberFormat="0" applyFill="0" applyAlignment="0" applyProtection="0">
      <alignment vertical="center"/>
    </xf>
    <xf numFmtId="0" fontId="0" fillId="0" borderId="0">
      <alignment vertical="center"/>
    </xf>
    <xf numFmtId="0" fontId="99" fillId="0" borderId="25" applyNumberFormat="0" applyFill="0" applyAlignment="0" applyProtection="0">
      <alignment vertical="center"/>
    </xf>
    <xf numFmtId="0" fontId="0" fillId="0" borderId="0">
      <alignment vertical="center"/>
    </xf>
    <xf numFmtId="0" fontId="99" fillId="0" borderId="2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4" fillId="8" borderId="0" applyNumberFormat="0" applyBorder="0" applyAlignment="0" applyProtection="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4" fillId="8" borderId="0" applyNumberFormat="0" applyBorder="0" applyAlignment="0" applyProtection="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4" fillId="8" borderId="0" applyNumberFormat="0" applyBorder="0" applyAlignment="0" applyProtection="0">
      <alignment vertical="center"/>
    </xf>
    <xf numFmtId="0" fontId="88" fillId="4" borderId="20" applyNumberFormat="0" applyAlignment="0" applyProtection="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99" fillId="0" borderId="2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5" borderId="1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0" fillId="0" borderId="0"/>
    <xf numFmtId="0" fontId="0" fillId="0" borderId="0"/>
    <xf numFmtId="0" fontId="84" fillId="8" borderId="0" applyNumberFormat="0" applyBorder="0" applyAlignment="0" applyProtection="0">
      <alignment vertical="center"/>
    </xf>
    <xf numFmtId="0" fontId="0" fillId="0" borderId="0"/>
    <xf numFmtId="0" fontId="84" fillId="8" borderId="0" applyNumberFormat="0" applyBorder="0" applyAlignment="0" applyProtection="0">
      <alignment vertical="center"/>
    </xf>
    <xf numFmtId="0" fontId="0" fillId="0" borderId="0"/>
    <xf numFmtId="0" fontId="84" fillId="8" borderId="0" applyNumberFormat="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0" fillId="0" borderId="0"/>
    <xf numFmtId="0" fontId="0" fillId="5" borderId="14"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6" fillId="0" borderId="0" applyNumberFormat="0" applyFill="0" applyBorder="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0" fillId="0" borderId="0">
      <alignment vertical="center"/>
    </xf>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0" fillId="0" borderId="0"/>
    <xf numFmtId="0" fontId="0" fillId="0" borderId="0"/>
    <xf numFmtId="0" fontId="91" fillId="13"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0" fillId="0" borderId="0">
      <alignment vertical="center"/>
    </xf>
    <xf numFmtId="0" fontId="82" fillId="0" borderId="18" applyNumberFormat="0" applyFill="0" applyAlignment="0" applyProtection="0">
      <alignment vertical="center"/>
    </xf>
    <xf numFmtId="0" fontId="0" fillId="0" borderId="0">
      <alignment vertical="center"/>
    </xf>
    <xf numFmtId="0" fontId="82" fillId="0" borderId="18" applyNumberFormat="0" applyFill="0" applyAlignment="0" applyProtection="0">
      <alignment vertical="center"/>
    </xf>
    <xf numFmtId="0" fontId="0" fillId="0" borderId="0">
      <alignment vertical="center"/>
    </xf>
    <xf numFmtId="0" fontId="82" fillId="0" borderId="18" applyNumberFormat="0" applyFill="0" applyAlignment="0" applyProtection="0">
      <alignment vertical="center"/>
    </xf>
    <xf numFmtId="0" fontId="0" fillId="0" borderId="0">
      <alignment vertical="center"/>
    </xf>
    <xf numFmtId="0" fontId="82" fillId="0" borderId="18" applyNumberFormat="0" applyFill="0" applyAlignment="0" applyProtection="0">
      <alignment vertical="center"/>
    </xf>
    <xf numFmtId="0" fontId="0" fillId="0" borderId="0">
      <alignment vertical="center"/>
    </xf>
    <xf numFmtId="0" fontId="82" fillId="0" borderId="18" applyNumberFormat="0" applyFill="0" applyAlignment="0" applyProtection="0">
      <alignment vertical="center"/>
    </xf>
    <xf numFmtId="0" fontId="0" fillId="0" borderId="0">
      <alignment vertical="center"/>
    </xf>
    <xf numFmtId="0" fontId="82"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0" borderId="25" applyNumberFormat="0" applyFill="0" applyAlignment="0" applyProtection="0">
      <alignment vertical="center"/>
    </xf>
    <xf numFmtId="0" fontId="0" fillId="0" borderId="0">
      <alignment vertical="center"/>
    </xf>
    <xf numFmtId="0" fontId="99" fillId="0" borderId="25" applyNumberFormat="0" applyFill="0" applyAlignment="0" applyProtection="0">
      <alignment vertical="center"/>
    </xf>
    <xf numFmtId="0" fontId="0" fillId="0" borderId="0">
      <alignment vertical="center"/>
    </xf>
    <xf numFmtId="0" fontId="98" fillId="4" borderId="15" applyNumberFormat="0" applyAlignment="0" applyProtection="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93"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84" fillId="8" borderId="0" applyNumberFormat="0" applyBorder="0" applyAlignment="0" applyProtection="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5" borderId="14" applyNumberFormat="0" applyFont="0" applyAlignment="0" applyProtection="0">
      <alignment vertical="center"/>
    </xf>
    <xf numFmtId="0" fontId="0" fillId="0" borderId="0">
      <alignment vertical="center"/>
    </xf>
    <xf numFmtId="0" fontId="0" fillId="5" borderId="14" applyNumberFormat="0" applyFont="0" applyAlignment="0" applyProtection="0">
      <alignment vertical="center"/>
    </xf>
    <xf numFmtId="0" fontId="0" fillId="0" borderId="0">
      <alignment vertical="center"/>
    </xf>
    <xf numFmtId="0" fontId="0" fillId="5" borderId="14" applyNumberFormat="0" applyFont="0" applyAlignment="0" applyProtection="0">
      <alignment vertical="center"/>
    </xf>
    <xf numFmtId="0" fontId="0" fillId="0" borderId="0">
      <alignment vertical="center"/>
    </xf>
    <xf numFmtId="0" fontId="0" fillId="5" borderId="14" applyNumberFormat="0" applyFont="0" applyAlignment="0" applyProtection="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91" fillId="13" borderId="2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79" fillId="6" borderId="15"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6" fillId="0" borderId="0" applyNumberFormat="0" applyFill="0" applyBorder="0" applyAlignment="0" applyProtection="0">
      <alignment vertical="center"/>
    </xf>
    <xf numFmtId="0" fontId="0" fillId="0" borderId="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6" fillId="0" borderId="0" applyNumberFormat="0" applyFill="0" applyBorder="0" applyAlignment="0" applyProtection="0">
      <alignment vertical="center"/>
    </xf>
    <xf numFmtId="0" fontId="0" fillId="0" borderId="0">
      <alignment vertical="center"/>
    </xf>
    <xf numFmtId="0" fontId="9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 borderId="2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91" fillId="13"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3" fillId="14" borderId="0" applyNumberFormat="0" applyBorder="0" applyAlignment="0" applyProtection="0">
      <alignment vertical="center"/>
    </xf>
    <xf numFmtId="0" fontId="0" fillId="0" borderId="0"/>
    <xf numFmtId="0" fontId="93" fillId="14" borderId="0" applyNumberFormat="0" applyBorder="0" applyAlignment="0" applyProtection="0">
      <alignment vertical="center"/>
    </xf>
    <xf numFmtId="0" fontId="0" fillId="0" borderId="0"/>
    <xf numFmtId="0" fontId="93"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9"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9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6" fillId="0" borderId="0" applyNumberFormat="0" applyFill="0" applyBorder="0" applyAlignment="0" applyProtection="0">
      <alignment vertical="center"/>
    </xf>
    <xf numFmtId="0" fontId="0" fillId="0" borderId="0"/>
    <xf numFmtId="0" fontId="93" fillId="14" borderId="0" applyNumberFormat="0" applyBorder="0" applyAlignment="0" applyProtection="0">
      <alignment vertical="center"/>
    </xf>
    <xf numFmtId="0" fontId="0" fillId="0" borderId="0"/>
    <xf numFmtId="0" fontId="93" fillId="14" borderId="0" applyNumberFormat="0" applyBorder="0" applyAlignment="0" applyProtection="0">
      <alignment vertical="center"/>
    </xf>
    <xf numFmtId="0" fontId="0" fillId="0" borderId="0"/>
    <xf numFmtId="0" fontId="93" fillId="14" borderId="0" applyNumberFormat="0" applyBorder="0" applyAlignment="0" applyProtection="0">
      <alignment vertical="center"/>
    </xf>
    <xf numFmtId="0" fontId="0" fillId="0" borderId="0"/>
    <xf numFmtId="0" fontId="0" fillId="0" borderId="0"/>
    <xf numFmtId="0" fontId="9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2" fillId="0" borderId="18" applyNumberFormat="0" applyFill="0" applyAlignment="0" applyProtection="0">
      <alignment vertical="center"/>
    </xf>
    <xf numFmtId="0" fontId="0" fillId="0" borderId="0"/>
    <xf numFmtId="0" fontId="0" fillId="0" borderId="0"/>
    <xf numFmtId="0" fontId="82" fillId="0" borderId="18" applyNumberFormat="0" applyFill="0" applyAlignment="0" applyProtection="0">
      <alignment vertical="center"/>
    </xf>
    <xf numFmtId="0" fontId="0" fillId="0" borderId="0"/>
    <xf numFmtId="0" fontId="0" fillId="0" borderId="0"/>
    <xf numFmtId="0" fontId="82" fillId="0" borderId="18" applyNumberFormat="0" applyFill="0" applyAlignment="0" applyProtection="0">
      <alignment vertical="center"/>
    </xf>
    <xf numFmtId="0" fontId="0" fillId="0" borderId="0"/>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3" fillId="14" borderId="0" applyNumberFormat="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6" fillId="0" borderId="0" applyNumberFormat="0" applyFill="0" applyBorder="0" applyAlignment="0" applyProtection="0">
      <alignment vertical="center"/>
    </xf>
    <xf numFmtId="0" fontId="0" fillId="0" borderId="0"/>
    <xf numFmtId="0" fontId="10" fillId="0" borderId="0">
      <alignment vertical="center"/>
    </xf>
    <xf numFmtId="0" fontId="91" fillId="13" borderId="23" applyNumberFormat="0" applyAlignment="0" applyProtection="0">
      <alignment vertical="center"/>
    </xf>
    <xf numFmtId="0" fontId="10" fillId="0" borderId="0">
      <alignment vertical="center"/>
    </xf>
    <xf numFmtId="0" fontId="10" fillId="0" borderId="0">
      <alignment vertical="center"/>
    </xf>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98" fillId="4" borderId="15" applyNumberFormat="0" applyAlignment="0" applyProtection="0">
      <alignment vertical="center"/>
    </xf>
    <xf numFmtId="0" fontId="0" fillId="0" borderId="0"/>
    <xf numFmtId="0" fontId="98" fillId="4" borderId="15" applyNumberFormat="0" applyAlignment="0" applyProtection="0">
      <alignment vertical="center"/>
    </xf>
    <xf numFmtId="0" fontId="0" fillId="0" borderId="0"/>
    <xf numFmtId="0" fontId="98" fillId="4"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0" fillId="0" borderId="0"/>
    <xf numFmtId="0" fontId="98" fillId="4"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79" fillId="6" borderId="15" applyNumberFormat="0" applyAlignment="0" applyProtection="0">
      <alignment vertical="center"/>
    </xf>
    <xf numFmtId="0" fontId="0" fillId="0" borderId="0"/>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1" fillId="13" borderId="23" applyNumberFormat="0" applyAlignment="0" applyProtection="0">
      <alignment vertical="center"/>
    </xf>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92" fillId="0" borderId="0" applyNumberFormat="0" applyFill="0" applyBorder="0" applyAlignment="0" applyProtection="0">
      <alignment vertical="center"/>
    </xf>
    <xf numFmtId="0" fontId="0" fillId="0" borderId="0"/>
    <xf numFmtId="0" fontId="93" fillId="14" borderId="0" applyNumberFormat="0" applyBorder="0" applyAlignment="0" applyProtection="0">
      <alignment vertical="center"/>
    </xf>
    <xf numFmtId="0" fontId="0" fillId="5" borderId="14" applyNumberFormat="0" applyFont="0" applyAlignment="0" applyProtection="0">
      <alignment vertical="center"/>
    </xf>
    <xf numFmtId="0" fontId="0" fillId="0" borderId="0"/>
    <xf numFmtId="0" fontId="0" fillId="5" borderId="14" applyNumberFormat="0" applyFont="0" applyAlignment="0" applyProtection="0">
      <alignment vertical="center"/>
    </xf>
    <xf numFmtId="0" fontId="0" fillId="0" borderId="0"/>
    <xf numFmtId="0" fontId="0" fillId="5" borderId="14" applyNumberFormat="0" applyFon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2" fillId="0" borderId="18" applyNumberFormat="0" applyFill="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99" fillId="0" borderId="25"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82" fillId="0" borderId="18" applyNumberFormat="0" applyFill="0" applyAlignment="0" applyProtection="0">
      <alignment vertical="center"/>
    </xf>
    <xf numFmtId="0" fontId="0" fillId="0" borderId="0"/>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8" fillId="4" borderId="15" applyNumberFormat="0" applyAlignment="0" applyProtection="0">
      <alignment vertical="center"/>
    </xf>
    <xf numFmtId="0" fontId="0" fillId="0" borderId="0"/>
    <xf numFmtId="0" fontId="98" fillId="4" borderId="15" applyNumberFormat="0" applyAlignment="0" applyProtection="0">
      <alignment vertical="center"/>
    </xf>
    <xf numFmtId="0" fontId="0" fillId="0" borderId="0"/>
    <xf numFmtId="0" fontId="98" fillId="4"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0" fillId="0" borderId="0"/>
    <xf numFmtId="0" fontId="8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10" fillId="0" borderId="0">
      <alignment vertical="center"/>
    </xf>
    <xf numFmtId="0" fontId="10" fillId="0" borderId="0">
      <alignment vertical="center"/>
    </xf>
    <xf numFmtId="0" fontId="88" fillId="4" borderId="20"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88" fillId="4" borderId="20"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8" fillId="4" borderId="20" applyNumberFormat="0" applyAlignment="0" applyProtection="0">
      <alignment vertical="center"/>
    </xf>
    <xf numFmtId="0" fontId="0" fillId="5" borderId="14"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5" borderId="14" applyNumberFormat="0" applyFon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6" fillId="0" borderId="0" applyNumberFormat="0" applyFill="0" applyBorder="0" applyAlignment="0" applyProtection="0">
      <alignment vertical="center"/>
    </xf>
    <xf numFmtId="0" fontId="10" fillId="0" borderId="0">
      <alignment vertical="center"/>
    </xf>
    <xf numFmtId="0" fontId="82" fillId="0" borderId="18" applyNumberFormat="0" applyFill="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6"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6" fillId="0" borderId="0" applyNumberFormat="0" applyFill="0" applyBorder="0" applyAlignment="0" applyProtection="0">
      <alignment vertical="center"/>
    </xf>
    <xf numFmtId="0" fontId="79" fillId="6" borderId="15" applyNumberFormat="0" applyAlignment="0" applyProtection="0">
      <alignment vertical="center"/>
    </xf>
    <xf numFmtId="0" fontId="10" fillId="0" borderId="0">
      <alignment vertical="center"/>
    </xf>
    <xf numFmtId="0" fontId="96" fillId="0" borderId="0" applyNumberFormat="0" applyFill="0" applyBorder="0" applyAlignment="0" applyProtection="0">
      <alignment vertical="center"/>
    </xf>
    <xf numFmtId="0" fontId="0" fillId="0" borderId="0"/>
    <xf numFmtId="0" fontId="91" fillId="13" borderId="23"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79" fillId="6" borderId="15"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98" fillId="4" borderId="15" applyNumberFormat="0" applyAlignment="0" applyProtection="0">
      <alignment vertical="center"/>
    </xf>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0" fillId="0" borderId="0"/>
    <xf numFmtId="0" fontId="82" fillId="0" borderId="18" applyNumberFormat="0" applyFill="0" applyAlignment="0" applyProtection="0">
      <alignment vertical="center"/>
    </xf>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82" fillId="0" borderId="18" applyNumberFormat="0" applyFill="0" applyAlignment="0" applyProtection="0">
      <alignment vertical="center"/>
    </xf>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93"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0" borderId="18" applyNumberFormat="0" applyFill="0" applyAlignment="0" applyProtection="0">
      <alignment vertical="center"/>
    </xf>
    <xf numFmtId="0" fontId="88" fillId="4" borderId="20" applyNumberFormat="0" applyAlignment="0" applyProtection="0">
      <alignment vertical="center"/>
    </xf>
    <xf numFmtId="0" fontId="0" fillId="0" borderId="0"/>
    <xf numFmtId="0" fontId="82" fillId="0" borderId="18" applyNumberFormat="0" applyFill="0" applyAlignment="0" applyProtection="0">
      <alignment vertical="center"/>
    </xf>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91" fillId="13" borderId="23" applyNumberFormat="0" applyAlignment="0" applyProtection="0">
      <alignment vertical="center"/>
    </xf>
    <xf numFmtId="0" fontId="0" fillId="0" borderId="0"/>
    <xf numFmtId="0" fontId="0" fillId="0" borderId="0"/>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79" fillId="6" borderId="15" applyNumberFormat="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0" fillId="0" borderId="0"/>
    <xf numFmtId="0" fontId="91" fillId="13" borderId="23" applyNumberFormat="0" applyAlignment="0" applyProtection="0">
      <alignment vertical="center"/>
    </xf>
    <xf numFmtId="0" fontId="0" fillId="0" borderId="0"/>
    <xf numFmtId="0" fontId="0" fillId="0" borderId="0"/>
    <xf numFmtId="0" fontId="0" fillId="0" borderId="0"/>
    <xf numFmtId="0" fontId="93" fillId="14" borderId="0" applyNumberFormat="0" applyBorder="0" applyAlignment="0" applyProtection="0">
      <alignment vertical="center"/>
    </xf>
    <xf numFmtId="0" fontId="0" fillId="0" borderId="0"/>
    <xf numFmtId="0" fontId="93" fillId="14" borderId="0" applyNumberFormat="0" applyBorder="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99" fillId="0" borderId="25" applyNumberFormat="0" applyFill="0" applyAlignment="0" applyProtection="0">
      <alignment vertical="center"/>
    </xf>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2"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82" fillId="0" borderId="18"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1" fillId="13" borderId="23" applyNumberFormat="0" applyAlignment="0" applyProtection="0">
      <alignment vertical="center"/>
    </xf>
    <xf numFmtId="0" fontId="0" fillId="0" borderId="0"/>
    <xf numFmtId="0" fontId="0" fillId="0" borderId="0"/>
    <xf numFmtId="0" fontId="0" fillId="0" borderId="0"/>
    <xf numFmtId="0" fontId="0" fillId="0" borderId="0"/>
    <xf numFmtId="0" fontId="98" fillId="4" borderId="15" applyNumberFormat="0" applyAlignment="0" applyProtection="0">
      <alignment vertical="center"/>
    </xf>
    <xf numFmtId="0" fontId="0" fillId="0" borderId="0"/>
    <xf numFmtId="0" fontId="98" fillId="4" borderId="15" applyNumberFormat="0" applyAlignment="0" applyProtection="0">
      <alignment vertical="center"/>
    </xf>
    <xf numFmtId="0" fontId="0" fillId="0" borderId="0"/>
    <xf numFmtId="0" fontId="98" fillId="4" borderId="15" applyNumberFormat="0" applyAlignment="0" applyProtection="0">
      <alignment vertical="center"/>
    </xf>
    <xf numFmtId="0" fontId="0" fillId="0" borderId="0"/>
    <xf numFmtId="0" fontId="98" fillId="4" borderId="15" applyNumberFormat="0" applyAlignment="0" applyProtection="0">
      <alignment vertical="center"/>
    </xf>
    <xf numFmtId="0" fontId="84" fillId="8" borderId="0" applyNumberFormat="0" applyBorder="0" applyAlignment="0" applyProtection="0">
      <alignment vertical="center"/>
    </xf>
    <xf numFmtId="0" fontId="0" fillId="0" borderId="0"/>
    <xf numFmtId="0" fontId="84"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88" fillId="4" borderId="20"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2"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82" fillId="0" borderId="18" applyNumberFormat="0" applyFill="0" applyAlignment="0" applyProtection="0">
      <alignment vertical="center"/>
    </xf>
    <xf numFmtId="0" fontId="0" fillId="0" borderId="0"/>
    <xf numFmtId="0" fontId="0" fillId="0" borderId="0"/>
    <xf numFmtId="0" fontId="0" fillId="0" borderId="0"/>
    <xf numFmtId="0" fontId="84" fillId="8" borderId="0" applyNumberFormat="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92" fillId="0" borderId="0" applyNumberFormat="0" applyFill="0" applyBorder="0" applyAlignment="0" applyProtection="0">
      <alignment vertical="center"/>
    </xf>
    <xf numFmtId="0" fontId="0" fillId="0" borderId="0"/>
    <xf numFmtId="0" fontId="0" fillId="0" borderId="0"/>
    <xf numFmtId="0" fontId="0" fillId="0" borderId="0"/>
    <xf numFmtId="0" fontId="10" fillId="0" borderId="0">
      <alignment vertical="center"/>
    </xf>
    <xf numFmtId="0" fontId="91" fillId="13" borderId="23"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9" fillId="0" borderId="25" applyNumberFormat="0" applyFill="0" applyAlignment="0" applyProtection="0">
      <alignment vertical="center"/>
    </xf>
    <xf numFmtId="0" fontId="10" fillId="0" borderId="0">
      <alignment vertical="center"/>
    </xf>
    <xf numFmtId="0" fontId="79" fillId="6" borderId="15"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79" fillId="6" borderId="15" applyNumberFormat="0" applyAlignment="0" applyProtection="0">
      <alignment vertical="center"/>
    </xf>
    <xf numFmtId="0" fontId="10" fillId="0" borderId="0">
      <alignment vertical="center"/>
    </xf>
    <xf numFmtId="0" fontId="79" fillId="6" borderId="15" applyNumberFormat="0" applyAlignment="0" applyProtection="0">
      <alignment vertical="center"/>
    </xf>
    <xf numFmtId="0" fontId="10" fillId="0" borderId="0">
      <alignment vertical="center"/>
    </xf>
    <xf numFmtId="0" fontId="79" fillId="6" borderId="15" applyNumberFormat="0" applyAlignment="0" applyProtection="0">
      <alignment vertical="center"/>
    </xf>
    <xf numFmtId="0" fontId="10" fillId="0" borderId="0">
      <alignment vertical="center"/>
    </xf>
    <xf numFmtId="0" fontId="79" fillId="6" borderId="15" applyNumberFormat="0" applyAlignment="0" applyProtection="0">
      <alignment vertical="center"/>
    </xf>
    <xf numFmtId="0" fontId="9" fillId="0" borderId="0">
      <alignment vertical="center"/>
    </xf>
    <xf numFmtId="0" fontId="93" fillId="1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9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96" fillId="0" borderId="0" applyNumberForma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88" fillId="4" borderId="20" applyNumberFormat="0" applyAlignment="0" applyProtection="0">
      <alignment vertical="center"/>
    </xf>
    <xf numFmtId="0" fontId="93" fillId="14" borderId="0" applyNumberFormat="0" applyBorder="0" applyAlignment="0" applyProtection="0">
      <alignment vertical="center"/>
    </xf>
    <xf numFmtId="0" fontId="88" fillId="4" borderId="20" applyNumberFormat="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9" fillId="0" borderId="25" applyNumberFormat="0" applyFill="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84" fillId="8" borderId="0" applyNumberFormat="0" applyBorder="0" applyAlignment="0" applyProtection="0">
      <alignment vertical="center"/>
    </xf>
    <xf numFmtId="0" fontId="93" fillId="14" borderId="0" applyNumberFormat="0" applyBorder="0" applyAlignment="0" applyProtection="0">
      <alignment vertical="center"/>
    </xf>
    <xf numFmtId="0" fontId="84" fillId="8" borderId="0" applyNumberFormat="0" applyBorder="0" applyAlignment="0" applyProtection="0">
      <alignment vertical="center"/>
    </xf>
    <xf numFmtId="0" fontId="93" fillId="14" borderId="0" applyNumberFormat="0" applyBorder="0" applyAlignment="0" applyProtection="0">
      <alignment vertical="center"/>
    </xf>
    <xf numFmtId="0" fontId="84" fillId="8"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2" fillId="0" borderId="0" applyNumberFormat="0" applyFill="0" applyBorder="0" applyAlignment="0" applyProtection="0">
      <alignment vertical="center"/>
    </xf>
    <xf numFmtId="0" fontId="93" fillId="14" borderId="0" applyNumberFormat="0" applyBorder="0" applyAlignment="0" applyProtection="0">
      <alignment vertical="center"/>
    </xf>
    <xf numFmtId="0" fontId="92" fillId="0" borderId="0" applyNumberFormat="0" applyFill="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8" fillId="4" borderId="15" applyNumberFormat="0" applyAlignment="0" applyProtection="0">
      <alignment vertical="center"/>
    </xf>
    <xf numFmtId="0" fontId="93" fillId="14" borderId="0" applyNumberFormat="0" applyBorder="0" applyAlignment="0" applyProtection="0">
      <alignment vertical="center"/>
    </xf>
    <xf numFmtId="0" fontId="98" fillId="4" borderId="15" applyNumberFormat="0" applyAlignment="0" applyProtection="0">
      <alignment vertical="center"/>
    </xf>
    <xf numFmtId="0" fontId="93" fillId="14" borderId="0" applyNumberFormat="0" applyBorder="0" applyAlignment="0" applyProtection="0">
      <alignment vertical="center"/>
    </xf>
    <xf numFmtId="0" fontId="98" fillId="4" borderId="15" applyNumberFormat="0" applyAlignment="0" applyProtection="0">
      <alignment vertical="center"/>
    </xf>
    <xf numFmtId="0" fontId="93" fillId="14" borderId="0" applyNumberFormat="0" applyBorder="0" applyAlignment="0" applyProtection="0">
      <alignment vertical="center"/>
    </xf>
    <xf numFmtId="0" fontId="98" fillId="4" borderId="15" applyNumberFormat="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84" fillId="8" borderId="0" applyNumberFormat="0" applyBorder="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6" fillId="0" borderId="0" applyNumberFormat="0" applyFill="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6" fillId="0" borderId="0" applyNumberFormat="0" applyFill="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96" fillId="0" borderId="0" applyNumberFormat="0" applyFill="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96" fillId="0" borderId="0" applyNumberFormat="0" applyFill="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9" fillId="0" borderId="25" applyNumberFormat="0" applyFill="0" applyAlignment="0" applyProtection="0">
      <alignment vertical="center"/>
    </xf>
    <xf numFmtId="0" fontId="93" fillId="14" borderId="0" applyNumberFormat="0" applyBorder="0" applyAlignment="0" applyProtection="0">
      <alignment vertical="center"/>
    </xf>
    <xf numFmtId="0" fontId="99" fillId="0" borderId="25" applyNumberFormat="0" applyFill="0" applyAlignment="0" applyProtection="0">
      <alignment vertical="center"/>
    </xf>
    <xf numFmtId="0" fontId="93" fillId="14" borderId="0" applyNumberFormat="0" applyBorder="0" applyAlignment="0" applyProtection="0">
      <alignment vertical="center"/>
    </xf>
    <xf numFmtId="0" fontId="99" fillId="0" borderId="25" applyNumberFormat="0" applyFill="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99" fillId="0" borderId="25" applyNumberFormat="0" applyFill="0" applyAlignment="0" applyProtection="0">
      <alignment vertical="center"/>
    </xf>
    <xf numFmtId="0" fontId="93" fillId="14" borderId="0" applyNumberFormat="0" applyBorder="0" applyAlignment="0" applyProtection="0">
      <alignment vertical="center"/>
    </xf>
    <xf numFmtId="0" fontId="99" fillId="0" borderId="25" applyNumberFormat="0" applyFill="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88" fillId="4" borderId="20" applyNumberFormat="0" applyAlignment="0" applyProtection="0">
      <alignment vertical="center"/>
    </xf>
    <xf numFmtId="0" fontId="93" fillId="14" borderId="0" applyNumberFormat="0" applyBorder="0" applyAlignment="0" applyProtection="0">
      <alignment vertical="center"/>
    </xf>
    <xf numFmtId="0" fontId="88" fillId="4" borderId="20" applyNumberFormat="0" applyAlignment="0" applyProtection="0">
      <alignment vertical="center"/>
    </xf>
    <xf numFmtId="0" fontId="93" fillId="14" borderId="0" applyNumberFormat="0" applyBorder="0" applyAlignment="0" applyProtection="0">
      <alignment vertical="center"/>
    </xf>
    <xf numFmtId="0" fontId="88" fillId="4" borderId="20" applyNumberFormat="0" applyAlignment="0" applyProtection="0">
      <alignment vertical="center"/>
    </xf>
    <xf numFmtId="0" fontId="93" fillId="14" borderId="0" applyNumberFormat="0" applyBorder="0" applyAlignment="0" applyProtection="0">
      <alignment vertical="center"/>
    </xf>
    <xf numFmtId="0" fontId="88" fillId="4" borderId="20" applyNumberFormat="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6" fillId="0" borderId="0" applyNumberFormat="0" applyFill="0" applyBorder="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88" fillId="4" borderId="20" applyNumberFormat="0" applyAlignment="0" applyProtection="0">
      <alignment vertical="center"/>
    </xf>
    <xf numFmtId="0" fontId="93" fillId="14" borderId="0" applyNumberFormat="0" applyBorder="0" applyAlignment="0" applyProtection="0">
      <alignment vertical="center"/>
    </xf>
    <xf numFmtId="0" fontId="88" fillId="4" borderId="20" applyNumberFormat="0" applyAlignment="0" applyProtection="0">
      <alignment vertical="center"/>
    </xf>
    <xf numFmtId="0" fontId="93" fillId="14" borderId="0" applyNumberFormat="0" applyBorder="0" applyAlignment="0" applyProtection="0">
      <alignment vertical="center"/>
    </xf>
    <xf numFmtId="0" fontId="88" fillId="4" borderId="20" applyNumberFormat="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6" fillId="0" borderId="0" applyNumberFormat="0" applyFill="0" applyBorder="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6" fillId="0" borderId="0" applyNumberFormat="0" applyFill="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6" fillId="0" borderId="0" applyNumberFormat="0" applyFill="0" applyBorder="0" applyAlignment="0" applyProtection="0">
      <alignment vertical="center"/>
    </xf>
    <xf numFmtId="0" fontId="93" fillId="14" borderId="0" applyNumberFormat="0" applyBorder="0" applyAlignment="0" applyProtection="0">
      <alignment vertical="center"/>
    </xf>
    <xf numFmtId="0" fontId="96" fillId="0" borderId="0" applyNumberFormat="0" applyFill="0" applyBorder="0" applyAlignment="0" applyProtection="0">
      <alignment vertical="center"/>
    </xf>
    <xf numFmtId="0" fontId="93" fillId="14" borderId="0" applyNumberFormat="0" applyBorder="0" applyAlignment="0" applyProtection="0">
      <alignment vertical="center"/>
    </xf>
    <xf numFmtId="0" fontId="96" fillId="0" borderId="0" applyNumberFormat="0" applyFill="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2" fillId="0" borderId="0" applyNumberFormat="0" applyFill="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84" fillId="8" borderId="0" applyNumberFormat="0" applyBorder="0" applyAlignment="0" applyProtection="0">
      <alignment vertical="center"/>
    </xf>
    <xf numFmtId="0" fontId="93" fillId="14" borderId="0" applyNumberFormat="0" applyBorder="0" applyAlignment="0" applyProtection="0">
      <alignment vertical="center"/>
    </xf>
    <xf numFmtId="0" fontId="84" fillId="8"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9" fillId="0" borderId="25" applyNumberFormat="0" applyFill="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2" fillId="0" borderId="0" applyNumberFormat="0" applyFill="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82" fillId="0" borderId="18" applyNumberFormat="0" applyFill="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8" fillId="4" borderId="15" applyNumberFormat="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79" fillId="6" borderId="15" applyNumberFormat="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1" fillId="13" borderId="23" applyNumberFormat="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79" fillId="6" borderId="15" applyNumberFormat="0" applyAlignment="0" applyProtection="0">
      <alignment vertical="center"/>
    </xf>
    <xf numFmtId="0" fontId="93" fillId="14" borderId="0" applyNumberFormat="0" applyBorder="0" applyAlignment="0" applyProtection="0">
      <alignment vertical="center"/>
    </xf>
    <xf numFmtId="0" fontId="79" fillId="6" borderId="15" applyNumberFormat="0" applyAlignment="0" applyProtection="0">
      <alignment vertical="center"/>
    </xf>
    <xf numFmtId="0" fontId="93" fillId="14" borderId="0" applyNumberFormat="0" applyBorder="0" applyAlignment="0" applyProtection="0">
      <alignment vertical="center"/>
    </xf>
    <xf numFmtId="0" fontId="79" fillId="6" borderId="15" applyNumberFormat="0" applyAlignment="0" applyProtection="0">
      <alignment vertical="center"/>
    </xf>
    <xf numFmtId="0" fontId="93" fillId="14" borderId="0" applyNumberFormat="0" applyBorder="0" applyAlignment="0" applyProtection="0">
      <alignment vertical="center"/>
    </xf>
    <xf numFmtId="0" fontId="79" fillId="6" borderId="15" applyNumberFormat="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3" fillId="14" borderId="0" applyNumberFormat="0" applyBorder="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0" fillId="5" borderId="14" applyNumberFormat="0" applyFon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82" fillId="0" borderId="18" applyNumberFormat="0" applyFill="0" applyAlignment="0" applyProtection="0">
      <alignment vertical="center"/>
    </xf>
    <xf numFmtId="0" fontId="99" fillId="0" borderId="25" applyNumberFormat="0" applyFill="0" applyAlignment="0" applyProtection="0">
      <alignment vertical="center"/>
    </xf>
    <xf numFmtId="0" fontId="82" fillId="0" borderId="18" applyNumberFormat="0" applyFill="0" applyAlignment="0" applyProtection="0">
      <alignment vertical="center"/>
    </xf>
    <xf numFmtId="0" fontId="99" fillId="0" borderId="25" applyNumberFormat="0" applyFill="0" applyAlignment="0" applyProtection="0">
      <alignment vertical="center"/>
    </xf>
    <xf numFmtId="0" fontId="82" fillId="0" borderId="18"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2" fillId="0" borderId="0" applyNumberFormat="0" applyFill="0" applyBorder="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6" fillId="0" borderId="0" applyNumberFormat="0" applyFill="0" applyBorder="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6" fillId="0" borderId="0" applyNumberFormat="0" applyFill="0" applyBorder="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2" fillId="0" borderId="0" applyNumberFormat="0" applyFill="0" applyBorder="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6" fillId="0" borderId="0" applyNumberFormat="0" applyFill="0" applyBorder="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6" fillId="0" borderId="0" applyNumberFormat="0" applyFill="0" applyBorder="0" applyAlignment="0" applyProtection="0">
      <alignment vertical="center"/>
    </xf>
    <xf numFmtId="0" fontId="99" fillId="0" borderId="25" applyNumberFormat="0" applyFill="0" applyAlignment="0" applyProtection="0">
      <alignment vertical="center"/>
    </xf>
    <xf numFmtId="0" fontId="96" fillId="0" borderId="0" applyNumberFormat="0" applyFill="0" applyBorder="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88" fillId="4" borderId="20" applyNumberFormat="0" applyAlignment="0" applyProtection="0">
      <alignment vertical="center"/>
    </xf>
    <xf numFmtId="0" fontId="99" fillId="0" borderId="25" applyNumberFormat="0" applyFill="0" applyAlignment="0" applyProtection="0">
      <alignment vertical="center"/>
    </xf>
    <xf numFmtId="0" fontId="88" fillId="4" borderId="20" applyNumberFormat="0" applyAlignment="0" applyProtection="0">
      <alignment vertical="center"/>
    </xf>
    <xf numFmtId="0" fontId="99" fillId="0" borderId="25" applyNumberFormat="0" applyFill="0" applyAlignment="0" applyProtection="0">
      <alignment vertical="center"/>
    </xf>
    <xf numFmtId="0" fontId="88" fillId="4" borderId="20" applyNumberFormat="0" applyAlignment="0" applyProtection="0">
      <alignment vertical="center"/>
    </xf>
    <xf numFmtId="0" fontId="99" fillId="0" borderId="25" applyNumberFormat="0" applyFill="0" applyAlignment="0" applyProtection="0">
      <alignment vertical="center"/>
    </xf>
    <xf numFmtId="0" fontId="88" fillId="4" borderId="20"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6" fillId="0" borderId="0" applyNumberFormat="0" applyFill="0" applyBorder="0" applyAlignment="0" applyProtection="0">
      <alignment vertical="center"/>
    </xf>
    <xf numFmtId="0" fontId="99" fillId="0" borderId="25" applyNumberFormat="0" applyFill="0" applyAlignment="0" applyProtection="0">
      <alignment vertical="center"/>
    </xf>
    <xf numFmtId="0" fontId="96" fillId="0" borderId="0" applyNumberFormat="0" applyFill="0" applyBorder="0" applyAlignment="0" applyProtection="0">
      <alignment vertical="center"/>
    </xf>
    <xf numFmtId="0" fontId="99" fillId="0" borderId="25" applyNumberFormat="0" applyFill="0" applyAlignment="0" applyProtection="0">
      <alignment vertical="center"/>
    </xf>
    <xf numFmtId="0" fontId="96" fillId="0" borderId="0" applyNumberFormat="0" applyFill="0" applyBorder="0" applyAlignment="0" applyProtection="0">
      <alignment vertical="center"/>
    </xf>
    <xf numFmtId="0" fontId="99" fillId="0" borderId="25" applyNumberFormat="0" applyFill="0" applyAlignment="0" applyProtection="0">
      <alignment vertical="center"/>
    </xf>
    <xf numFmtId="0" fontId="96" fillId="0" borderId="0" applyNumberFormat="0" applyFill="0" applyBorder="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79" fillId="6" borderId="15" applyNumberFormat="0" applyAlignment="0" applyProtection="0">
      <alignment vertical="center"/>
    </xf>
    <xf numFmtId="0" fontId="99" fillId="0" borderId="25" applyNumberFormat="0" applyFill="0" applyAlignment="0" applyProtection="0">
      <alignment vertical="center"/>
    </xf>
    <xf numFmtId="0" fontId="79" fillId="6" borderId="15" applyNumberFormat="0" applyAlignment="0" applyProtection="0">
      <alignment vertical="center"/>
    </xf>
    <xf numFmtId="0" fontId="99" fillId="0" borderId="25" applyNumberFormat="0" applyFill="0" applyAlignment="0" applyProtection="0">
      <alignment vertical="center"/>
    </xf>
    <xf numFmtId="0" fontId="79" fillId="6" borderId="15"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79" fillId="6" borderId="15" applyNumberFormat="0" applyAlignment="0" applyProtection="0">
      <alignment vertical="center"/>
    </xf>
    <xf numFmtId="0" fontId="99" fillId="0" borderId="25" applyNumberFormat="0" applyFill="0" applyAlignment="0" applyProtection="0">
      <alignment vertical="center"/>
    </xf>
    <xf numFmtId="0" fontId="79" fillId="6" borderId="15" applyNumberFormat="0" applyAlignment="0" applyProtection="0">
      <alignment vertical="center"/>
    </xf>
    <xf numFmtId="0" fontId="99" fillId="0" borderId="25" applyNumberFormat="0" applyFill="0" applyAlignment="0" applyProtection="0">
      <alignment vertical="center"/>
    </xf>
    <xf numFmtId="0" fontId="79" fillId="6" borderId="15" applyNumberFormat="0" applyAlignment="0" applyProtection="0">
      <alignment vertical="center"/>
    </xf>
    <xf numFmtId="0" fontId="99" fillId="0" borderId="25" applyNumberFormat="0" applyFill="0" applyAlignment="0" applyProtection="0">
      <alignment vertical="center"/>
    </xf>
    <xf numFmtId="0" fontId="79" fillId="6" borderId="15"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84" fillId="8" borderId="0" applyNumberFormat="0" applyBorder="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1" fillId="13" borderId="23"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88" fillId="4" borderId="20" applyNumberFormat="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88" fillId="4" borderId="20" applyNumberFormat="0" applyAlignment="0" applyProtection="0">
      <alignment vertical="center"/>
    </xf>
    <xf numFmtId="0" fontId="98" fillId="4" borderId="15" applyNumberFormat="0" applyAlignment="0" applyProtection="0">
      <alignment vertical="center"/>
    </xf>
    <xf numFmtId="0" fontId="88" fillId="4" borderId="20" applyNumberFormat="0" applyAlignment="0" applyProtection="0">
      <alignment vertical="center"/>
    </xf>
    <xf numFmtId="0" fontId="98" fillId="4" borderId="15" applyNumberFormat="0" applyAlignment="0" applyProtection="0">
      <alignment vertical="center"/>
    </xf>
    <xf numFmtId="0" fontId="88" fillId="4" borderId="20" applyNumberFormat="0" applyAlignment="0" applyProtection="0">
      <alignment vertical="center"/>
    </xf>
    <xf numFmtId="0" fontId="98" fillId="4" borderId="15" applyNumberFormat="0" applyAlignment="0" applyProtection="0">
      <alignment vertical="center"/>
    </xf>
    <xf numFmtId="0" fontId="88" fillId="4" borderId="20"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88" fillId="4" borderId="20" applyNumberFormat="0" applyAlignment="0" applyProtection="0">
      <alignment vertical="center"/>
    </xf>
    <xf numFmtId="0" fontId="98" fillId="4" borderId="15" applyNumberFormat="0" applyAlignment="0" applyProtection="0">
      <alignment vertical="center"/>
    </xf>
    <xf numFmtId="0" fontId="88" fillId="4" borderId="20"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6" fillId="0" borderId="0" applyNumberFormat="0" applyFill="0" applyBorder="0" applyAlignment="0" applyProtection="0">
      <alignment vertical="center"/>
    </xf>
    <xf numFmtId="0" fontId="98" fillId="4" borderId="15" applyNumberFormat="0" applyAlignment="0" applyProtection="0">
      <alignment vertical="center"/>
    </xf>
    <xf numFmtId="0" fontId="96" fillId="0" borderId="0" applyNumberFormat="0" applyFill="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0" fillId="5" borderId="14" applyNumberFormat="0" applyFont="0" applyAlignment="0" applyProtection="0">
      <alignment vertical="center"/>
    </xf>
    <xf numFmtId="0" fontId="98" fillId="4" borderId="15" applyNumberFormat="0" applyAlignment="0" applyProtection="0">
      <alignment vertical="center"/>
    </xf>
    <xf numFmtId="0" fontId="0" fillId="5" borderId="14" applyNumberFormat="0" applyFont="0" applyAlignment="0" applyProtection="0">
      <alignment vertical="center"/>
    </xf>
    <xf numFmtId="0" fontId="98" fillId="4" borderId="15" applyNumberFormat="0" applyAlignment="0" applyProtection="0">
      <alignment vertical="center"/>
    </xf>
    <xf numFmtId="0" fontId="0" fillId="5" borderId="14" applyNumberFormat="0" applyFon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88" fillId="4" borderId="20" applyNumberFormat="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88" fillId="4" borderId="20" applyNumberFormat="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88" fillId="4" borderId="20" applyNumberFormat="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88" fillId="4" borderId="20" applyNumberFormat="0" applyAlignment="0" applyProtection="0">
      <alignment vertical="center"/>
    </xf>
    <xf numFmtId="0" fontId="79" fillId="6"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6" fillId="0" borderId="0" applyNumberFormat="0" applyFill="0" applyBorder="0" applyAlignment="0" applyProtection="0">
      <alignment vertical="center"/>
    </xf>
    <xf numFmtId="0" fontId="98" fillId="4" borderId="15" applyNumberFormat="0" applyAlignment="0" applyProtection="0">
      <alignment vertical="center"/>
    </xf>
    <xf numFmtId="0" fontId="96" fillId="0" borderId="0" applyNumberFormat="0" applyFill="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88" fillId="4" borderId="20" applyNumberFormat="0" applyAlignment="0" applyProtection="0">
      <alignment vertical="center"/>
    </xf>
    <xf numFmtId="0" fontId="98" fillId="4" borderId="15" applyNumberFormat="0" applyAlignment="0" applyProtection="0">
      <alignment vertical="center"/>
    </xf>
    <xf numFmtId="0" fontId="88" fillId="4" borderId="20"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2" fillId="0" borderId="0" applyNumberFormat="0" applyFill="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84" fillId="8" borderId="0" applyNumberFormat="0" applyBorder="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8" fillId="4" borderId="15" applyNumberFormat="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0" fillId="5" borderId="14" applyNumberFormat="0" applyFont="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0" fillId="5" borderId="14" applyNumberFormat="0" applyFont="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0" fillId="5" borderId="14" applyNumberFormat="0" applyFont="0" applyAlignment="0" applyProtection="0">
      <alignment vertical="center"/>
    </xf>
    <xf numFmtId="0" fontId="91" fillId="13" borderId="23" applyNumberFormat="0" applyAlignment="0" applyProtection="0">
      <alignment vertical="center"/>
    </xf>
    <xf numFmtId="0" fontId="0" fillId="5" borderId="14" applyNumberFormat="0" applyFon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84" fillId="8" borderId="0" applyNumberFormat="0" applyBorder="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91" fillId="13" borderId="23" applyNumberFormat="0" applyAlignment="0" applyProtection="0">
      <alignment vertical="center"/>
    </xf>
    <xf numFmtId="0" fontId="79" fillId="6" borderId="15"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2" fillId="0" borderId="0" applyNumberFormat="0" applyFill="0" applyBorder="0" applyAlignment="0" applyProtection="0">
      <alignment vertical="center"/>
    </xf>
    <xf numFmtId="0" fontId="91" fillId="13" borderId="23" applyNumberFormat="0" applyAlignment="0" applyProtection="0">
      <alignment vertical="center"/>
    </xf>
    <xf numFmtId="0" fontId="92" fillId="0" borderId="0" applyNumberFormat="0" applyFill="0" applyBorder="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88" fillId="4" borderId="20"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6" fillId="0" borderId="0" applyNumberFormat="0" applyFill="0" applyBorder="0" applyAlignment="0" applyProtection="0">
      <alignment vertical="center"/>
    </xf>
    <xf numFmtId="0" fontId="91" fillId="13" borderId="23" applyNumberFormat="0" applyAlignment="0" applyProtection="0">
      <alignment vertical="center"/>
    </xf>
    <xf numFmtId="0" fontId="88" fillId="4" borderId="20"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2" fillId="0" borderId="0" applyNumberFormat="0" applyFill="0" applyBorder="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91" fillId="13" borderId="23" applyNumberFormat="0" applyAlignment="0" applyProtection="0">
      <alignment vertical="center"/>
    </xf>
    <xf numFmtId="0" fontId="82" fillId="0" borderId="18"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2" fillId="0" borderId="18"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82" fillId="0" borderId="18" applyNumberFormat="0" applyFill="0" applyAlignment="0" applyProtection="0">
      <alignment vertical="center"/>
    </xf>
    <xf numFmtId="0" fontId="96" fillId="0" borderId="0" applyNumberFormat="0" applyFill="0" applyBorder="0" applyAlignment="0" applyProtection="0">
      <alignment vertical="center"/>
    </xf>
    <xf numFmtId="0" fontId="82" fillId="0" borderId="18" applyNumberFormat="0" applyFill="0" applyAlignment="0" applyProtection="0">
      <alignment vertical="center"/>
    </xf>
    <xf numFmtId="0" fontId="96" fillId="0" borderId="0" applyNumberFormat="0" applyFill="0" applyBorder="0" applyAlignment="0" applyProtection="0">
      <alignment vertical="center"/>
    </xf>
    <xf numFmtId="0" fontId="82" fillId="0" borderId="18" applyNumberFormat="0" applyFill="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0" fillId="5" borderId="14" applyNumberFormat="0" applyFon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88" fillId="4" borderId="20" applyNumberFormat="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92" fillId="0" borderId="0" applyNumberFormat="0" applyFill="0" applyBorder="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92" fillId="0" borderId="0" applyNumberFormat="0" applyFill="0" applyBorder="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79" fillId="6" borderId="15" applyNumberFormat="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0" fillId="5" borderId="14" applyNumberFormat="0" applyFont="0" applyAlignment="0" applyProtection="0">
      <alignment vertical="center"/>
    </xf>
    <xf numFmtId="0" fontId="92" fillId="0" borderId="0" applyNumberFormat="0" applyFill="0" applyBorder="0" applyAlignment="0" applyProtection="0">
      <alignment vertical="center"/>
    </xf>
    <xf numFmtId="0" fontId="0" fillId="5" borderId="14" applyNumberFormat="0" applyFont="0" applyAlignment="0" applyProtection="0">
      <alignment vertical="center"/>
    </xf>
    <xf numFmtId="0" fontId="92" fillId="0" borderId="0" applyNumberFormat="0" applyFill="0" applyBorder="0" applyAlignment="0" applyProtection="0">
      <alignment vertical="center"/>
    </xf>
    <xf numFmtId="0" fontId="0" fillId="5" borderId="14" applyNumberFormat="0" applyFont="0" applyAlignment="0" applyProtection="0">
      <alignment vertical="center"/>
    </xf>
    <xf numFmtId="0" fontId="92" fillId="0" borderId="0" applyNumberFormat="0" applyFill="0" applyBorder="0" applyAlignment="0" applyProtection="0">
      <alignment vertical="center"/>
    </xf>
    <xf numFmtId="0" fontId="0" fillId="5" borderId="14" applyNumberFormat="0" applyFont="0" applyAlignment="0" applyProtection="0">
      <alignment vertical="center"/>
    </xf>
    <xf numFmtId="0" fontId="92" fillId="0" borderId="0" applyNumberFormat="0" applyFill="0" applyBorder="0" applyAlignment="0" applyProtection="0">
      <alignment vertical="center"/>
    </xf>
    <xf numFmtId="0" fontId="0" fillId="5" borderId="14" applyNumberFormat="0" applyFont="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2" fillId="0" borderId="18" applyNumberFormat="0" applyFill="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0" fillId="5" borderId="14" applyNumberFormat="0" applyFont="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79" fillId="6" borderId="15" applyNumberFormat="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0" fillId="5" borderId="14" applyNumberFormat="0" applyFont="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8" fillId="4" borderId="20" applyNumberFormat="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79" fillId="6" borderId="15" applyNumberFormat="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8" fillId="4" borderId="20" applyNumberFormat="0" applyAlignment="0" applyProtection="0">
      <alignment vertical="center"/>
    </xf>
    <xf numFmtId="0" fontId="82" fillId="0" borderId="18" applyNumberFormat="0" applyFill="0" applyAlignment="0" applyProtection="0">
      <alignment vertical="center"/>
    </xf>
    <xf numFmtId="0" fontId="88" fillId="4" borderId="20" applyNumberFormat="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4" fillId="8" borderId="0" applyNumberFormat="0" applyBorder="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2" fillId="0" borderId="18" applyNumberFormat="0" applyFill="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8" fillId="4" borderId="20" applyNumberFormat="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8" fillId="4" borderId="20" applyNumberFormat="0" applyAlignment="0" applyProtection="0">
      <alignment vertical="center"/>
    </xf>
    <xf numFmtId="0" fontId="84" fillId="8" borderId="0" applyNumberFormat="0" applyBorder="0" applyAlignment="0" applyProtection="0">
      <alignment vertical="center"/>
    </xf>
    <xf numFmtId="0" fontId="88" fillId="4" borderId="20" applyNumberFormat="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8" fillId="4" borderId="20" applyNumberFormat="0" applyAlignment="0" applyProtection="0">
      <alignment vertical="center"/>
    </xf>
    <xf numFmtId="0" fontId="84" fillId="8" borderId="0" applyNumberFormat="0" applyBorder="0" applyAlignment="0" applyProtection="0">
      <alignment vertical="center"/>
    </xf>
    <xf numFmtId="0" fontId="88" fillId="4" borderId="20" applyNumberFormat="0" applyAlignment="0" applyProtection="0">
      <alignment vertical="center"/>
    </xf>
    <xf numFmtId="0" fontId="84" fillId="8" borderId="0" applyNumberFormat="0" applyBorder="0" applyAlignment="0" applyProtection="0">
      <alignment vertical="center"/>
    </xf>
    <xf numFmtId="0" fontId="88" fillId="4" borderId="20" applyNumberFormat="0" applyAlignment="0" applyProtection="0">
      <alignment vertical="center"/>
    </xf>
    <xf numFmtId="0" fontId="84" fillId="8" borderId="0" applyNumberFormat="0" applyBorder="0" applyAlignment="0" applyProtection="0">
      <alignment vertical="center"/>
    </xf>
    <xf numFmtId="0" fontId="88" fillId="4" borderId="20" applyNumberFormat="0" applyAlignment="0" applyProtection="0">
      <alignment vertical="center"/>
    </xf>
    <xf numFmtId="0" fontId="84" fillId="8" borderId="0" applyNumberFormat="0" applyBorder="0" applyAlignment="0" applyProtection="0">
      <alignment vertical="center"/>
    </xf>
    <xf numFmtId="0" fontId="88" fillId="4" borderId="20" applyNumberFormat="0" applyAlignment="0" applyProtection="0">
      <alignment vertical="center"/>
    </xf>
    <xf numFmtId="0" fontId="84" fillId="8" borderId="0" applyNumberFormat="0" applyBorder="0" applyAlignment="0" applyProtection="0">
      <alignment vertical="center"/>
    </xf>
    <xf numFmtId="0" fontId="88" fillId="4" borderId="20" applyNumberFormat="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0" fillId="5" borderId="14" applyNumberFormat="0" applyFont="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0" fillId="5" borderId="14" applyNumberFormat="0" applyFont="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8" fillId="4" borderId="20" applyNumberFormat="0" applyAlignment="0" applyProtection="0">
      <alignment vertical="center"/>
    </xf>
    <xf numFmtId="0" fontId="113" fillId="0" borderId="0">
      <alignment vertical="top"/>
      <protection locked="0"/>
    </xf>
    <xf numFmtId="0" fontId="84" fillId="8" borderId="0" applyNumberFormat="0" applyBorder="0" applyAlignment="0" applyProtection="0">
      <alignment vertical="center"/>
    </xf>
    <xf numFmtId="0" fontId="88" fillId="4" borderId="20" applyNumberFormat="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79" fillId="6" borderId="15" applyNumberFormat="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4" fillId="8" borderId="0" applyNumberFormat="0" applyBorder="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88" fillId="4" borderId="20"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88" fillId="4" borderId="20"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0" fillId="5" borderId="14" applyNumberFormat="0" applyFont="0" applyAlignment="0" applyProtection="0">
      <alignment vertical="center"/>
    </xf>
    <xf numFmtId="0" fontId="88" fillId="4" borderId="20" applyNumberFormat="0" applyAlignment="0" applyProtection="0">
      <alignment vertical="center"/>
    </xf>
    <xf numFmtId="0" fontId="0" fillId="5" borderId="14" applyNumberFormat="0" applyFont="0" applyAlignment="0" applyProtection="0">
      <alignment vertical="center"/>
    </xf>
    <xf numFmtId="0" fontId="88" fillId="4" borderId="20" applyNumberFormat="0" applyAlignment="0" applyProtection="0">
      <alignment vertical="center"/>
    </xf>
    <xf numFmtId="0" fontId="0" fillId="5" borderId="14" applyNumberFormat="0" applyFont="0" applyAlignment="0" applyProtection="0">
      <alignment vertical="center"/>
    </xf>
    <xf numFmtId="0" fontId="88" fillId="4" borderId="20" applyNumberFormat="0" applyAlignment="0" applyProtection="0">
      <alignment vertical="center"/>
    </xf>
    <xf numFmtId="0" fontId="0" fillId="5" borderId="14" applyNumberFormat="0" applyFon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0" fillId="5" borderId="14" applyNumberFormat="0" applyFont="0" applyAlignment="0" applyProtection="0">
      <alignment vertical="center"/>
    </xf>
    <xf numFmtId="0" fontId="88" fillId="4" borderId="20" applyNumberFormat="0" applyAlignment="0" applyProtection="0">
      <alignment vertical="center"/>
    </xf>
    <xf numFmtId="0" fontId="0" fillId="5" borderId="14" applyNumberFormat="0" applyFon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79" fillId="6" borderId="15"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88" fillId="4" borderId="20"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79" fillId="6" borderId="15" applyNumberForma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0" borderId="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5" borderId="14" applyNumberFormat="0" applyFont="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cellStyleXfs>
  <cellXfs count="471">
    <xf numFmtId="0" fontId="0" fillId="0" borderId="0" xfId="0"/>
    <xf numFmtId="0" fontId="1"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177" fontId="0" fillId="0" borderId="0" xfId="0" applyNumberFormat="1"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protection hidden="1"/>
    </xf>
    <xf numFmtId="0" fontId="4" fillId="0" borderId="0" xfId="0" applyFont="1" applyFill="1" applyAlignment="1" applyProtection="1">
      <alignment horizontal="center" vertical="center"/>
      <protection hidden="1"/>
    </xf>
    <xf numFmtId="0" fontId="5" fillId="0" borderId="1" xfId="0" applyFont="1" applyFill="1" applyBorder="1" applyAlignment="1" applyProtection="1">
      <alignment horizontal="distributed" vertical="center"/>
      <protection locked="0"/>
    </xf>
    <xf numFmtId="0" fontId="5" fillId="0" borderId="1" xfId="0" applyFont="1" applyFill="1" applyBorder="1" applyAlignment="1" applyProtection="1">
      <alignment vertical="center"/>
      <protection locked="0"/>
    </xf>
    <xf numFmtId="0" fontId="2" fillId="0" borderId="1" xfId="0" applyFont="1" applyFill="1" applyBorder="1" applyAlignment="1" applyProtection="1">
      <alignment horizontal="distributed" vertical="center"/>
      <protection locked="0"/>
    </xf>
    <xf numFmtId="0" fontId="6" fillId="0" borderId="1" xfId="0" applyFont="1" applyFill="1" applyBorder="1" applyAlignment="1" applyProtection="1">
      <alignment horizontal="center" vertical="center" wrapText="1"/>
      <protection locked="0"/>
    </xf>
    <xf numFmtId="0" fontId="6" fillId="0" borderId="1" xfId="6532" applyFont="1" applyFill="1" applyBorder="1" applyAlignment="1" applyProtection="1">
      <alignment vertical="center"/>
      <protection locked="0"/>
    </xf>
    <xf numFmtId="0" fontId="6" fillId="2" borderId="1" xfId="6172" applyNumberFormat="1" applyFont="1" applyFill="1" applyBorder="1" applyAlignment="1" applyProtection="1">
      <alignment vertical="center"/>
      <protection locked="0"/>
    </xf>
    <xf numFmtId="177" fontId="6" fillId="0" borderId="1" xfId="0" applyNumberFormat="1" applyFont="1" applyFill="1" applyBorder="1" applyAlignment="1" applyProtection="1">
      <alignment vertical="center"/>
      <protection locked="0"/>
    </xf>
    <xf numFmtId="176" fontId="6" fillId="2" borderId="1" xfId="314" applyNumberFormat="1" applyFont="1" applyFill="1" applyBorder="1" applyAlignment="1" applyProtection="1">
      <alignment vertical="center" shrinkToFit="1"/>
      <protection locked="0"/>
    </xf>
    <xf numFmtId="0" fontId="6" fillId="0" borderId="1" xfId="0" applyFont="1" applyFill="1" applyBorder="1" applyAlignment="1" applyProtection="1">
      <alignment vertical="center"/>
      <protection locked="0"/>
    </xf>
    <xf numFmtId="0" fontId="7" fillId="2" borderId="1" xfId="0" applyFont="1" applyFill="1" applyBorder="1" applyAlignment="1" applyProtection="1">
      <alignment horizontal="distributed" vertical="center"/>
      <protection locked="0"/>
    </xf>
    <xf numFmtId="0" fontId="6" fillId="2" borderId="1" xfId="0" applyFont="1" applyFill="1" applyBorder="1" applyAlignment="1" applyProtection="1">
      <alignment vertical="center"/>
      <protection hidden="1"/>
    </xf>
    <xf numFmtId="0" fontId="6" fillId="2" borderId="1" xfId="0" applyFont="1" applyFill="1" applyBorder="1" applyAlignment="1" applyProtection="1">
      <alignment vertical="center"/>
      <protection locked="0" hidden="1"/>
    </xf>
    <xf numFmtId="177" fontId="6" fillId="2" borderId="1" xfId="0" applyNumberFormat="1" applyFont="1" applyFill="1" applyBorder="1" applyAlignment="1" applyProtection="1">
      <alignment vertical="center"/>
      <protection locked="0"/>
    </xf>
    <xf numFmtId="1" fontId="7" fillId="0" borderId="1" xfId="8084" applyNumberFormat="1" applyFont="1" applyFill="1" applyBorder="1" applyAlignment="1" applyProtection="1">
      <alignment vertical="center"/>
      <protection locked="0"/>
    </xf>
    <xf numFmtId="0" fontId="7" fillId="0" borderId="1" xfId="6532" applyFont="1" applyFill="1" applyBorder="1" applyAlignment="1" applyProtection="1">
      <alignment vertical="center"/>
      <protection locked="0"/>
    </xf>
    <xf numFmtId="1" fontId="6" fillId="0" borderId="1" xfId="8084" applyNumberFormat="1" applyFont="1" applyFill="1" applyBorder="1" applyAlignment="1" applyProtection="1">
      <alignment horizontal="left" vertical="center"/>
      <protection locked="0"/>
    </xf>
    <xf numFmtId="177" fontId="6" fillId="2" borderId="1" xfId="6172" applyNumberFormat="1" applyFont="1" applyFill="1" applyBorder="1" applyAlignment="1" applyProtection="1">
      <alignment vertical="center"/>
      <protection locked="0"/>
    </xf>
    <xf numFmtId="177" fontId="6" fillId="3" borderId="1" xfId="6172" applyNumberFormat="1" applyFont="1" applyFill="1" applyBorder="1" applyAlignment="1" applyProtection="1">
      <alignment vertical="center"/>
      <protection locked="0"/>
    </xf>
    <xf numFmtId="1" fontId="6" fillId="0" borderId="1" xfId="8084" applyNumberFormat="1" applyFont="1" applyFill="1" applyBorder="1" applyAlignment="1" applyProtection="1">
      <alignment vertical="center"/>
      <protection locked="0"/>
    </xf>
    <xf numFmtId="0" fontId="6" fillId="0" borderId="1" xfId="8084" applyNumberFormat="1" applyFont="1" applyFill="1" applyBorder="1" applyAlignment="1" applyProtection="1">
      <alignment vertical="center"/>
      <protection locked="0"/>
    </xf>
    <xf numFmtId="0" fontId="6" fillId="2" borderId="1" xfId="6532" applyNumberFormat="1" applyFont="1" applyFill="1" applyBorder="1" applyAlignment="1" applyProtection="1">
      <alignment vertical="center"/>
      <protection locked="0"/>
    </xf>
    <xf numFmtId="3" fontId="6" fillId="2" borderId="1" xfId="6532" applyNumberFormat="1" applyFont="1" applyFill="1" applyBorder="1" applyAlignment="1" applyProtection="1">
      <alignment vertical="center"/>
      <protection locked="0"/>
    </xf>
    <xf numFmtId="3" fontId="6" fillId="0" borderId="1" xfId="8084" applyNumberFormat="1" applyFont="1" applyFill="1" applyBorder="1" applyAlignment="1" applyProtection="1">
      <alignment vertical="center"/>
      <protection locked="0"/>
    </xf>
    <xf numFmtId="3" fontId="6" fillId="0" borderId="1" xfId="6532" applyNumberFormat="1" applyFont="1" applyFill="1" applyBorder="1" applyAlignment="1" applyProtection="1">
      <alignment vertical="center"/>
      <protection locked="0"/>
    </xf>
    <xf numFmtId="0" fontId="0" fillId="0" borderId="0" xfId="0" applyFont="1" applyFill="1" applyAlignment="1" applyProtection="1">
      <alignment horizontal="right" vertical="center"/>
      <protection locked="0"/>
    </xf>
    <xf numFmtId="0" fontId="6" fillId="0" borderId="1" xfId="5707" applyFont="1" applyFill="1" applyBorder="1" applyAlignment="1" applyProtection="1">
      <alignment vertical="center"/>
      <protection locked="0"/>
    </xf>
    <xf numFmtId="0" fontId="6" fillId="0" borderId="1" xfId="8084" applyFont="1" applyBorder="1" applyAlignment="1" applyProtection="1">
      <alignment vertical="center"/>
      <protection locked="0"/>
    </xf>
    <xf numFmtId="0" fontId="6" fillId="0" borderId="1" xfId="8084" applyFont="1" applyFill="1" applyBorder="1" applyAlignment="1" applyProtection="1">
      <alignment vertical="center"/>
      <protection locked="0"/>
    </xf>
    <xf numFmtId="0" fontId="6" fillId="2" borderId="1" xfId="6188" applyNumberFormat="1" applyFont="1" applyFill="1" applyBorder="1" applyAlignment="1" applyProtection="1">
      <alignment vertical="center"/>
      <protection locked="0"/>
    </xf>
    <xf numFmtId="0" fontId="6" fillId="2" borderId="1" xfId="0" applyFont="1" applyFill="1" applyBorder="1" applyAlignment="1" applyProtection="1">
      <alignment horizontal="distributed" vertical="center"/>
      <protection hidden="1"/>
    </xf>
    <xf numFmtId="177" fontId="6" fillId="0" borderId="2" xfId="0" applyNumberFormat="1" applyFont="1" applyFill="1" applyBorder="1" applyAlignment="1" applyProtection="1">
      <alignment vertical="center"/>
      <protection locked="0"/>
    </xf>
    <xf numFmtId="0" fontId="6" fillId="2" borderId="3" xfId="6172" applyNumberFormat="1" applyFont="1" applyFill="1" applyBorder="1" applyAlignment="1" applyProtection="1">
      <alignment vertical="center"/>
      <protection locked="0"/>
    </xf>
    <xf numFmtId="0" fontId="6" fillId="4" borderId="1" xfId="6532" applyFont="1" applyFill="1" applyBorder="1" applyAlignment="1" applyProtection="1">
      <alignment vertical="center"/>
      <protection locked="0"/>
    </xf>
    <xf numFmtId="176" fontId="6" fillId="2" borderId="4" xfId="314" applyNumberFormat="1" applyFont="1" applyFill="1" applyBorder="1" applyAlignment="1" applyProtection="1">
      <alignment vertical="center" shrinkToFit="1"/>
      <protection locked="0"/>
    </xf>
    <xf numFmtId="0" fontId="6" fillId="0" borderId="3" xfId="0" applyFont="1" applyFill="1" applyBorder="1" applyAlignment="1" applyProtection="1">
      <alignment vertical="center"/>
      <protection locked="0"/>
    </xf>
    <xf numFmtId="177" fontId="6" fillId="0" borderId="5" xfId="0" applyNumberFormat="1" applyFont="1" applyFill="1" applyBorder="1" applyAlignment="1" applyProtection="1">
      <alignment vertical="center"/>
      <protection locked="0"/>
    </xf>
    <xf numFmtId="0" fontId="6" fillId="0" borderId="0" xfId="0" applyFont="1" applyFill="1" applyAlignment="1" applyProtection="1">
      <alignment vertical="center"/>
      <protection locked="0"/>
    </xf>
    <xf numFmtId="177" fontId="6" fillId="0" borderId="0" xfId="0" applyNumberFormat="1" applyFont="1" applyFill="1" applyAlignment="1" applyProtection="1">
      <alignment vertical="center"/>
      <protection locked="0"/>
    </xf>
    <xf numFmtId="3" fontId="6" fillId="0" borderId="1" xfId="5707" applyNumberFormat="1" applyFont="1" applyFill="1" applyBorder="1" applyAlignment="1" applyProtection="1">
      <alignment horizontal="left" vertical="center"/>
      <protection locked="0"/>
    </xf>
    <xf numFmtId="180" fontId="6" fillId="0" borderId="1" xfId="0" applyNumberFormat="1" applyFont="1" applyFill="1" applyBorder="1" applyAlignment="1" applyProtection="1">
      <alignment horizontal="left" vertical="center"/>
      <protection locked="0"/>
    </xf>
    <xf numFmtId="3" fontId="6" fillId="0" borderId="1" xfId="0" applyNumberFormat="1" applyFont="1" applyFill="1" applyBorder="1" applyAlignment="1" applyProtection="1">
      <alignment horizontal="left" vertical="center"/>
      <protection locked="0"/>
    </xf>
    <xf numFmtId="0" fontId="6" fillId="2" borderId="1" xfId="5785" applyNumberFormat="1" applyFont="1" applyFill="1" applyBorder="1" applyAlignment="1" applyProtection="1">
      <alignment horizontal="left" vertical="center"/>
      <protection locked="0"/>
    </xf>
    <xf numFmtId="49" fontId="6" fillId="2" borderId="1" xfId="8802" applyNumberFormat="1" applyFont="1" applyFill="1" applyBorder="1" applyAlignment="1" applyProtection="1">
      <alignment vertical="center" wrapText="1"/>
      <protection locked="0"/>
    </xf>
    <xf numFmtId="0" fontId="6" fillId="2" borderId="1" xfId="5707" applyFont="1" applyFill="1" applyBorder="1" applyAlignment="1" applyProtection="1">
      <alignment vertical="center"/>
      <protection locked="0"/>
    </xf>
    <xf numFmtId="49" fontId="6" fillId="0" borderId="1" xfId="8802" applyNumberFormat="1" applyFont="1" applyFill="1" applyBorder="1" applyAlignment="1" applyProtection="1">
      <alignment vertical="center" wrapText="1"/>
      <protection locked="0"/>
    </xf>
    <xf numFmtId="0" fontId="6" fillId="0" borderId="1" xfId="6542" applyFont="1" applyFill="1" applyBorder="1" applyAlignment="1" applyProtection="1">
      <alignment vertical="center"/>
      <protection locked="0"/>
    </xf>
    <xf numFmtId="49" fontId="6" fillId="0" borderId="1" xfId="5707" applyNumberFormat="1" applyFont="1" applyFill="1" applyBorder="1" applyAlignment="1" applyProtection="1">
      <alignment vertical="center"/>
      <protection locked="0"/>
    </xf>
    <xf numFmtId="177" fontId="7" fillId="0" borderId="1" xfId="0" applyNumberFormat="1" applyFont="1" applyFill="1" applyBorder="1" applyAlignment="1" applyProtection="1">
      <alignment vertical="center"/>
      <protection locked="0"/>
    </xf>
    <xf numFmtId="177" fontId="7" fillId="0" borderId="1" xfId="0" applyNumberFormat="1" applyFont="1" applyFill="1" applyBorder="1" applyAlignment="1" applyProtection="1">
      <alignment vertical="center" shrinkToFit="1"/>
      <protection locked="0"/>
    </xf>
    <xf numFmtId="49" fontId="6" fillId="0" borderId="1" xfId="8801"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vertical="center"/>
      <protection hidden="1"/>
    </xf>
    <xf numFmtId="0" fontId="8" fillId="0" borderId="1" xfId="0" applyFont="1" applyFill="1" applyBorder="1" applyAlignment="1" applyProtection="1">
      <alignment horizontal="distributed" vertical="center"/>
      <protection locked="0"/>
    </xf>
    <xf numFmtId="1" fontId="7" fillId="0" borderId="1" xfId="7918" applyNumberFormat="1" applyFont="1" applyFill="1" applyBorder="1" applyAlignment="1" applyProtection="1">
      <alignment vertical="center"/>
      <protection locked="0"/>
    </xf>
    <xf numFmtId="1" fontId="6" fillId="0" borderId="1" xfId="7918" applyNumberFormat="1" applyFont="1" applyFill="1" applyBorder="1" applyAlignment="1" applyProtection="1">
      <alignment horizontal="left" vertical="center"/>
      <protection locked="0"/>
    </xf>
    <xf numFmtId="0" fontId="6" fillId="0" borderId="1" xfId="7918" applyNumberFormat="1" applyFont="1" applyFill="1" applyBorder="1" applyAlignment="1" applyProtection="1">
      <alignment vertical="center"/>
      <protection locked="0"/>
    </xf>
    <xf numFmtId="0" fontId="6" fillId="0" borderId="1" xfId="5707" applyNumberFormat="1" applyFont="1" applyFill="1" applyBorder="1" applyAlignment="1" applyProtection="1">
      <alignment vertical="center"/>
      <protection locked="0"/>
    </xf>
    <xf numFmtId="0" fontId="7" fillId="2" borderId="1" xfId="5785" applyNumberFormat="1" applyFont="1" applyFill="1" applyBorder="1" applyAlignment="1" applyProtection="1">
      <alignment horizontal="left" vertical="center"/>
      <protection locked="0"/>
    </xf>
    <xf numFmtId="0" fontId="7" fillId="0" borderId="1" xfId="0" applyFont="1" applyFill="1" applyBorder="1" applyAlignment="1" applyProtection="1">
      <alignment vertical="center"/>
      <protection locked="0"/>
    </xf>
    <xf numFmtId="0" fontId="7" fillId="0" borderId="1" xfId="5707" applyFont="1" applyFill="1" applyBorder="1" applyAlignment="1" applyProtection="1">
      <alignment vertical="center"/>
      <protection locked="0"/>
    </xf>
    <xf numFmtId="3" fontId="6" fillId="0" borderId="1" xfId="7918" applyNumberFormat="1" applyFont="1" applyFill="1" applyBorder="1" applyAlignment="1" applyProtection="1">
      <alignment vertical="center"/>
      <protection locked="0"/>
    </xf>
    <xf numFmtId="0" fontId="6" fillId="4" borderId="1" xfId="5707" applyFont="1" applyFill="1" applyBorder="1" applyAlignment="1" applyProtection="1">
      <alignment vertical="center"/>
      <protection locked="0"/>
    </xf>
    <xf numFmtId="1" fontId="6" fillId="0" borderId="1" xfId="7918" applyNumberFormat="1" applyFont="1" applyFill="1" applyBorder="1" applyAlignment="1" applyProtection="1">
      <alignment vertical="center"/>
      <protection locked="0"/>
    </xf>
    <xf numFmtId="0" fontId="6" fillId="0" borderId="1" xfId="0" applyNumberFormat="1" applyFont="1" applyFill="1" applyBorder="1" applyAlignment="1" applyProtection="1">
      <alignment vertical="center"/>
      <protection locked="0"/>
    </xf>
    <xf numFmtId="0" fontId="2" fillId="0" borderId="5" xfId="5707" applyFont="1" applyFill="1" applyBorder="1" applyAlignment="1" applyProtection="1">
      <alignment horizontal="distributed" vertical="center"/>
      <protection locked="0"/>
    </xf>
    <xf numFmtId="3" fontId="6" fillId="0" borderId="1" xfId="5707" applyNumberFormat="1" applyFont="1" applyFill="1" applyBorder="1" applyAlignment="1" applyProtection="1">
      <alignment vertical="center"/>
      <protection locked="0"/>
    </xf>
    <xf numFmtId="0" fontId="7" fillId="2" borderId="1" xfId="6172" applyNumberFormat="1" applyFont="1" applyFill="1" applyBorder="1" applyAlignment="1" applyProtection="1">
      <alignment vertical="center"/>
      <protection locked="0"/>
    </xf>
    <xf numFmtId="0" fontId="6" fillId="2" borderId="1" xfId="0" applyFont="1" applyFill="1" applyBorder="1" applyAlignment="1" applyProtection="1">
      <alignment vertical="center"/>
      <protection locked="0"/>
    </xf>
    <xf numFmtId="0" fontId="6" fillId="2" borderId="1" xfId="5785" applyNumberFormat="1" applyFont="1" applyFill="1" applyBorder="1" applyAlignment="1" applyProtection="1">
      <alignment horizontal="left" vertical="center"/>
      <protection locked="0" hidden="1"/>
    </xf>
    <xf numFmtId="0" fontId="6" fillId="0" borderId="1" xfId="5707" applyFont="1" applyBorder="1" applyAlignment="1" applyProtection="1">
      <alignment horizontal="left" vertical="center"/>
      <protection locked="0"/>
    </xf>
    <xf numFmtId="0" fontId="9" fillId="0" borderId="1" xfId="5707" applyFont="1" applyBorder="1" applyAlignment="1" applyProtection="1">
      <alignment horizontal="left" vertical="center"/>
      <protection locked="0"/>
    </xf>
    <xf numFmtId="0" fontId="6" fillId="0" borderId="1" xfId="5707" applyFont="1" applyBorder="1" applyAlignment="1" applyProtection="1">
      <alignment vertical="center"/>
      <protection locked="0"/>
    </xf>
    <xf numFmtId="3" fontId="7" fillId="0" borderId="1" xfId="0" applyNumberFormat="1" applyFont="1" applyFill="1" applyBorder="1" applyAlignment="1" applyProtection="1">
      <alignment horizontal="left" vertical="center"/>
      <protection locked="0"/>
    </xf>
    <xf numFmtId="0" fontId="7" fillId="2" borderId="1"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7" fillId="2" borderId="1" xfId="0" applyFont="1" applyFill="1" applyBorder="1" applyAlignment="1" applyProtection="1">
      <alignment vertical="center"/>
      <protection locked="0" hidden="1"/>
    </xf>
    <xf numFmtId="0" fontId="10" fillId="0" borderId="0" xfId="0" applyFont="1" applyFill="1" applyBorder="1" applyAlignment="1">
      <alignment vertical="center"/>
    </xf>
    <xf numFmtId="0" fontId="11" fillId="0" borderId="0" xfId="14515" applyFont="1" applyFill="1" applyBorder="1" applyAlignment="1">
      <alignment horizontal="center" vertical="center"/>
    </xf>
    <xf numFmtId="0" fontId="12" fillId="0" borderId="1" xfId="14515" applyFont="1" applyFill="1" applyBorder="1" applyAlignment="1">
      <alignment horizontal="center" vertical="center"/>
    </xf>
    <xf numFmtId="0" fontId="13" fillId="0" borderId="1" xfId="14513" applyFont="1" applyFill="1" applyBorder="1" applyAlignment="1">
      <alignment horizontal="center" vertical="center"/>
    </xf>
    <xf numFmtId="0" fontId="14" fillId="0" borderId="1" xfId="14515" applyFont="1" applyFill="1" applyBorder="1" applyAlignment="1">
      <alignment horizontal="center" vertical="center" wrapText="1"/>
    </xf>
    <xf numFmtId="0" fontId="10" fillId="0" borderId="1" xfId="14513" applyFont="1" applyFill="1" applyBorder="1" applyAlignment="1">
      <alignment horizontal="left" vertical="center" wrapText="1"/>
    </xf>
    <xf numFmtId="0" fontId="14" fillId="0" borderId="1" xfId="14515" applyFont="1" applyFill="1" applyBorder="1" applyAlignment="1">
      <alignment horizontal="center" vertical="center"/>
    </xf>
    <xf numFmtId="0" fontId="10" fillId="0" borderId="1" xfId="0" applyFont="1" applyFill="1" applyBorder="1" applyAlignment="1">
      <alignment vertical="center" wrapText="1"/>
    </xf>
    <xf numFmtId="0" fontId="15" fillId="0" borderId="0" xfId="8289" applyFont="1" applyFill="1" applyBorder="1" applyAlignment="1">
      <alignment vertical="center"/>
    </xf>
    <xf numFmtId="0" fontId="16" fillId="0" borderId="0" xfId="8289" applyFont="1" applyFill="1" applyBorder="1" applyAlignment="1">
      <alignment vertical="center"/>
    </xf>
    <xf numFmtId="0" fontId="17" fillId="0" borderId="0" xfId="8289" applyNumberFormat="1" applyFont="1" applyFill="1" applyBorder="1" applyAlignment="1" applyProtection="1">
      <alignment horizontal="right" vertical="center"/>
    </xf>
    <xf numFmtId="0" fontId="18" fillId="0" borderId="0" xfId="8289" applyNumberFormat="1" applyFont="1" applyFill="1" applyBorder="1" applyAlignment="1" applyProtection="1">
      <alignment horizontal="center" vertical="center"/>
    </xf>
    <xf numFmtId="0" fontId="9" fillId="0" borderId="0" xfId="8289" applyNumberFormat="1" applyFont="1" applyFill="1" applyBorder="1" applyAlignment="1" applyProtection="1">
      <alignment horizontal="left" vertical="center"/>
    </xf>
    <xf numFmtId="0" fontId="19" fillId="0" borderId="6" xfId="13161" applyFont="1" applyFill="1" applyBorder="1" applyAlignment="1" applyProtection="1">
      <alignment horizontal="center" vertical="center" wrapText="1"/>
    </xf>
    <xf numFmtId="0" fontId="19" fillId="0" borderId="6" xfId="13161" applyFont="1" applyFill="1" applyBorder="1" applyAlignment="1" applyProtection="1">
      <alignment horizontal="center" vertical="center"/>
      <protection locked="0"/>
    </xf>
    <xf numFmtId="0" fontId="20" fillId="0" borderId="6" xfId="13161" applyFont="1" applyFill="1" applyBorder="1" applyAlignment="1" applyProtection="1">
      <alignment horizontal="left" vertical="center" wrapText="1"/>
    </xf>
    <xf numFmtId="0" fontId="21" fillId="0" borderId="6" xfId="13161" applyFont="1" applyFill="1" applyBorder="1" applyAlignment="1" applyProtection="1">
      <alignment horizontal="center" vertical="center" wrapText="1"/>
      <protection locked="0"/>
    </xf>
    <xf numFmtId="0" fontId="20" fillId="0" borderId="6" xfId="13161" applyFont="1" applyFill="1" applyBorder="1" applyAlignment="1" applyProtection="1">
      <alignment horizontal="center" vertical="center" wrapText="1"/>
    </xf>
    <xf numFmtId="0" fontId="21" fillId="0" borderId="6" xfId="13161" applyFont="1" applyFill="1" applyBorder="1" applyAlignment="1" applyProtection="1">
      <alignment horizontal="left" vertical="center" wrapText="1"/>
      <protection locked="0"/>
    </xf>
    <xf numFmtId="0" fontId="22" fillId="0" borderId="6" xfId="13161" applyFont="1" applyFill="1" applyBorder="1" applyAlignment="1" applyProtection="1"/>
    <xf numFmtId="0" fontId="23" fillId="0" borderId="6" xfId="13161" applyFont="1" applyFill="1" applyBorder="1" applyAlignment="1" applyProtection="1">
      <alignment vertical="top"/>
      <protection locked="0"/>
    </xf>
    <xf numFmtId="0" fontId="24" fillId="0" borderId="6" xfId="13161" applyFont="1" applyFill="1" applyBorder="1" applyAlignment="1" applyProtection="1">
      <alignment horizontal="left" vertical="center" wrapText="1"/>
      <protection locked="0"/>
    </xf>
    <xf numFmtId="0" fontId="19" fillId="0" borderId="6" xfId="13161" applyFont="1" applyFill="1" applyBorder="1" applyAlignment="1" applyProtection="1">
      <alignment horizontal="left" vertical="center" wrapText="1"/>
    </xf>
    <xf numFmtId="0" fontId="25" fillId="0" borderId="0" xfId="0" applyFont="1" applyFill="1" applyAlignment="1">
      <alignment vertical="center"/>
    </xf>
    <xf numFmtId="0" fontId="26" fillId="0" borderId="0" xfId="0" applyFont="1" applyFill="1" applyAlignment="1" applyProtection="1">
      <alignment vertical="center"/>
      <protection hidden="1"/>
    </xf>
    <xf numFmtId="0" fontId="27" fillId="0" borderId="0" xfId="0" applyFont="1" applyFill="1" applyBorder="1" applyAlignment="1">
      <alignment vertical="center"/>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25" fillId="0" borderId="0"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right" vertic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vertical="center"/>
    </xf>
    <xf numFmtId="180" fontId="25" fillId="0" borderId="1" xfId="37" applyNumberFormat="1" applyFont="1" applyFill="1" applyBorder="1" applyAlignment="1">
      <alignment vertical="center"/>
    </xf>
    <xf numFmtId="176" fontId="32" fillId="0" borderId="1" xfId="0" applyNumberFormat="1" applyFont="1" applyFill="1" applyBorder="1" applyAlignment="1" applyProtection="1">
      <alignment horizontal="right" vertical="center"/>
      <protection locked="0"/>
    </xf>
    <xf numFmtId="0" fontId="25" fillId="0" borderId="1" xfId="0" applyFont="1" applyFill="1" applyBorder="1" applyAlignment="1">
      <alignment horizontal="center" vertical="center"/>
    </xf>
    <xf numFmtId="0" fontId="30" fillId="0" borderId="1" xfId="0" applyFont="1" applyFill="1" applyBorder="1" applyAlignment="1">
      <alignment horizontal="center" vertical="center"/>
    </xf>
    <xf numFmtId="0" fontId="33" fillId="0" borderId="0" xfId="0" applyFont="1" applyFill="1" applyAlignment="1">
      <alignment vertical="center"/>
    </xf>
    <xf numFmtId="0" fontId="33" fillId="0" borderId="0" xfId="0" applyFont="1" applyFill="1" applyAlignment="1">
      <alignment horizontal="left" vertical="center"/>
    </xf>
    <xf numFmtId="0" fontId="25" fillId="0" borderId="0" xfId="0" applyFont="1" applyFill="1" applyBorder="1" applyAlignment="1">
      <alignment horizontal="right" vertical="center"/>
    </xf>
    <xf numFmtId="0" fontId="34" fillId="0" borderId="1" xfId="0" applyFont="1" applyFill="1" applyBorder="1" applyAlignment="1">
      <alignment horizontal="left" vertical="center"/>
    </xf>
    <xf numFmtId="180" fontId="33" fillId="0" borderId="1" xfId="37" applyNumberFormat="1" applyFont="1" applyFill="1" applyBorder="1" applyAlignment="1">
      <alignment vertical="center"/>
    </xf>
    <xf numFmtId="0" fontId="25" fillId="0" borderId="1" xfId="0" applyFont="1" applyFill="1" applyBorder="1" applyAlignment="1">
      <alignment horizontal="left" vertical="center"/>
    </xf>
    <xf numFmtId="180" fontId="33" fillId="0" borderId="1" xfId="37" applyNumberFormat="1" applyFont="1" applyFill="1" applyBorder="1" applyAlignment="1">
      <alignment horizontal="left" vertical="center"/>
    </xf>
    <xf numFmtId="180" fontId="33" fillId="0" borderId="1" xfId="37" applyNumberFormat="1" applyFont="1" applyFill="1" applyBorder="1" applyAlignment="1">
      <alignment horizontal="right" vertical="center"/>
    </xf>
    <xf numFmtId="180" fontId="25" fillId="0" borderId="1" xfId="37" applyNumberFormat="1" applyFont="1" applyFill="1" applyBorder="1" applyAlignment="1">
      <alignment horizontal="right" vertical="center"/>
    </xf>
    <xf numFmtId="0" fontId="34" fillId="0" borderId="1" xfId="0" applyFont="1" applyFill="1" applyBorder="1" applyAlignment="1">
      <alignment horizontal="center" vertical="center"/>
    </xf>
    <xf numFmtId="0" fontId="35" fillId="0" borderId="0" xfId="0" applyFont="1" applyFill="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11"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9" fillId="0" borderId="0" xfId="0" applyFont="1" applyFill="1" applyBorder="1" applyAlignment="1">
      <alignment horizontal="right" vertical="center"/>
    </xf>
    <xf numFmtId="0" fontId="40" fillId="0" borderId="1" xfId="0" applyFont="1" applyFill="1" applyBorder="1" applyAlignment="1">
      <alignment horizontal="center" vertical="center"/>
    </xf>
    <xf numFmtId="0" fontId="40" fillId="0" borderId="1" xfId="0" applyFont="1" applyFill="1" applyBorder="1" applyAlignment="1">
      <alignment horizontal="center" vertical="center" wrapText="1"/>
    </xf>
    <xf numFmtId="0" fontId="41" fillId="0" borderId="1" xfId="0" applyFont="1" applyFill="1" applyBorder="1" applyAlignment="1">
      <alignment horizontal="center" vertical="center"/>
    </xf>
    <xf numFmtId="0" fontId="41" fillId="0" borderId="1" xfId="0" applyFont="1" applyFill="1" applyBorder="1" applyAlignment="1">
      <alignment vertical="center" wrapText="1"/>
    </xf>
    <xf numFmtId="179" fontId="41" fillId="0" borderId="1" xfId="0" applyNumberFormat="1" applyFont="1" applyFill="1" applyBorder="1" applyAlignment="1">
      <alignment vertical="center" wrapText="1"/>
    </xf>
    <xf numFmtId="43" fontId="41" fillId="0" borderId="1" xfId="37" applyFont="1" applyFill="1" applyBorder="1" applyAlignment="1">
      <alignment vertical="center" wrapText="1"/>
    </xf>
    <xf numFmtId="0" fontId="42" fillId="0" borderId="0" xfId="0" applyFont="1" applyFill="1" applyBorder="1" applyAlignment="1">
      <alignment horizontal="left" vertical="center" wrapText="1"/>
    </xf>
    <xf numFmtId="179" fontId="41"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0" xfId="0" applyFont="1" applyFill="1" applyBorder="1" applyAlignment="1">
      <alignment horizontal="right" vertical="center"/>
    </xf>
    <xf numFmtId="0" fontId="41" fillId="0" borderId="0" xfId="0" applyFont="1" applyFill="1" applyBorder="1" applyAlignment="1">
      <alignment horizontal="right" vertical="center" wrapText="1"/>
    </xf>
    <xf numFmtId="0" fontId="40" fillId="0" borderId="1" xfId="0" applyFont="1" applyFill="1" applyBorder="1" applyAlignment="1">
      <alignment vertical="center"/>
    </xf>
    <xf numFmtId="4" fontId="41" fillId="0" borderId="1" xfId="0" applyNumberFormat="1" applyFont="1" applyFill="1" applyBorder="1" applyAlignment="1">
      <alignment horizontal="right" vertical="center" wrapText="1"/>
    </xf>
    <xf numFmtId="179" fontId="41" fillId="0" borderId="1" xfId="0" applyNumberFormat="1" applyFont="1" applyFill="1" applyBorder="1" applyAlignment="1">
      <alignment horizontal="right" vertical="center" wrapText="1"/>
    </xf>
    <xf numFmtId="0" fontId="41" fillId="0" borderId="1" xfId="0" applyFont="1" applyFill="1" applyBorder="1" applyAlignment="1">
      <alignment horizontal="left" vertical="center"/>
    </xf>
    <xf numFmtId="0" fontId="40" fillId="0" borderId="1" xfId="0" applyFont="1" applyFill="1" applyBorder="1" applyAlignment="1">
      <alignment horizontal="left" vertical="center"/>
    </xf>
    <xf numFmtId="0" fontId="43" fillId="0" borderId="0" xfId="0" applyFont="1" applyFill="1" applyBorder="1" applyAlignment="1">
      <alignment vertical="center"/>
    </xf>
    <xf numFmtId="0" fontId="44" fillId="0" borderId="0" xfId="0" applyFont="1" applyFill="1" applyBorder="1" applyAlignment="1">
      <alignment vertical="center"/>
    </xf>
    <xf numFmtId="0" fontId="39"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39" fillId="0" borderId="0" xfId="0" applyFont="1" applyFill="1" applyBorder="1" applyAlignment="1">
      <alignment horizontal="right" vertical="center" wrapText="1"/>
    </xf>
    <xf numFmtId="0" fontId="45" fillId="0" borderId="1" xfId="0" applyFont="1" applyFill="1" applyBorder="1" applyAlignment="1">
      <alignment horizontal="center" vertical="center" wrapText="1"/>
    </xf>
    <xf numFmtId="0" fontId="45" fillId="0" borderId="1" xfId="0" applyFont="1" applyFill="1" applyBorder="1" applyAlignment="1">
      <alignment horizontal="left" vertical="center" wrapText="1"/>
    </xf>
    <xf numFmtId="0" fontId="39" fillId="0" borderId="1" xfId="0" applyFont="1" applyFill="1" applyBorder="1" applyAlignment="1">
      <alignment horizontal="center" vertical="center" wrapText="1"/>
    </xf>
    <xf numFmtId="4" fontId="39" fillId="0" borderId="1" xfId="0" applyNumberFormat="1" applyFont="1" applyFill="1" applyBorder="1" applyAlignment="1">
      <alignment horizontal="right" vertical="center" wrapText="1"/>
    </xf>
    <xf numFmtId="0" fontId="39" fillId="0" borderId="1" xfId="0" applyFont="1" applyFill="1" applyBorder="1" applyAlignment="1">
      <alignment horizontal="left" vertical="center" wrapText="1"/>
    </xf>
    <xf numFmtId="43" fontId="39" fillId="0" borderId="1" xfId="37" applyFont="1" applyFill="1" applyBorder="1" applyAlignment="1">
      <alignment horizontal="right" vertical="center" wrapText="1"/>
    </xf>
    <xf numFmtId="0" fontId="42" fillId="0" borderId="0" xfId="0" applyFont="1" applyFill="1" applyBorder="1" applyAlignment="1">
      <alignment vertical="center" wrapText="1"/>
    </xf>
    <xf numFmtId="0" fontId="39" fillId="0" borderId="0" xfId="0" applyFont="1" applyFill="1" applyBorder="1" applyAlignment="1">
      <alignment vertical="center" wrapText="1"/>
    </xf>
    <xf numFmtId="0" fontId="10" fillId="0" borderId="0" xfId="0" applyFont="1" applyFill="1" applyAlignment="1">
      <alignment vertical="center"/>
    </xf>
    <xf numFmtId="0" fontId="44" fillId="0" borderId="0" xfId="0" applyFont="1" applyFill="1" applyBorder="1" applyAlignment="1">
      <alignment vertical="center" wrapText="1"/>
    </xf>
    <xf numFmtId="4" fontId="41" fillId="0" borderId="1" xfId="0" applyNumberFormat="1" applyFont="1" applyFill="1" applyBorder="1" applyAlignment="1">
      <alignment vertical="center" wrapText="1"/>
    </xf>
    <xf numFmtId="0" fontId="44" fillId="0" borderId="0" xfId="0" applyFont="1" applyFill="1" applyBorder="1" applyAlignment="1">
      <alignment horizontal="left" vertical="center" wrapText="1"/>
    </xf>
    <xf numFmtId="0" fontId="46" fillId="0" borderId="0" xfId="0" applyFont="1" applyFill="1" applyBorder="1" applyAlignment="1">
      <alignment vertical="center"/>
    </xf>
    <xf numFmtId="0" fontId="47" fillId="0" borderId="0" xfId="0" applyFont="1" applyFill="1" applyBorder="1" applyAlignment="1">
      <alignment vertical="center"/>
    </xf>
    <xf numFmtId="0" fontId="5" fillId="0" borderId="1" xfId="0" applyFont="1" applyFill="1" applyBorder="1" applyAlignment="1">
      <alignment horizontal="center" vertical="center" wrapText="1"/>
    </xf>
    <xf numFmtId="0" fontId="48" fillId="0" borderId="1" xfId="0" applyFont="1" applyFill="1" applyBorder="1" applyAlignment="1">
      <alignment vertical="center" wrapText="1"/>
    </xf>
    <xf numFmtId="4" fontId="48" fillId="0" borderId="1" xfId="0" applyNumberFormat="1" applyFont="1" applyFill="1" applyBorder="1" applyAlignment="1">
      <alignment vertical="center" wrapText="1"/>
    </xf>
    <xf numFmtId="0" fontId="48"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pplyProtection="1">
      <alignment vertical="center"/>
      <protection hidden="1"/>
    </xf>
    <xf numFmtId="0" fontId="25" fillId="0" borderId="7" xfId="0" applyFont="1" applyFill="1" applyBorder="1" applyAlignment="1">
      <alignment horizontal="right" vertical="center"/>
    </xf>
    <xf numFmtId="0" fontId="25" fillId="0" borderId="8" xfId="0" applyFont="1" applyFill="1" applyBorder="1" applyAlignment="1">
      <alignment horizontal="right" vertical="center"/>
    </xf>
    <xf numFmtId="0" fontId="25" fillId="0" borderId="9" xfId="0" applyFont="1" applyFill="1" applyBorder="1" applyAlignment="1">
      <alignment horizontal="right" vertical="center"/>
    </xf>
    <xf numFmtId="0" fontId="25" fillId="0" borderId="1" xfId="0" applyFont="1" applyFill="1" applyBorder="1" applyAlignment="1">
      <alignment horizontal="center" vertical="center" wrapText="1"/>
    </xf>
    <xf numFmtId="0" fontId="25" fillId="0" borderId="1" xfId="0" applyFont="1" applyFill="1" applyBorder="1" applyAlignment="1">
      <alignment vertical="center"/>
    </xf>
    <xf numFmtId="0" fontId="32" fillId="0" borderId="0" xfId="0" applyFont="1" applyFill="1" applyAlignment="1">
      <alignment vertical="center"/>
    </xf>
    <xf numFmtId="0" fontId="32" fillId="0" borderId="0" xfId="0" applyFont="1" applyFill="1" applyAlignment="1">
      <alignment horizontal="center" vertical="center"/>
    </xf>
    <xf numFmtId="0" fontId="49" fillId="0" borderId="0" xfId="0" applyFont="1" applyFill="1" applyAlignment="1">
      <alignment horizontal="center" vertical="center"/>
    </xf>
    <xf numFmtId="0" fontId="26" fillId="0" borderId="0" xfId="0" applyFont="1" applyFill="1" applyAlignment="1">
      <alignment vertical="center"/>
    </xf>
    <xf numFmtId="0" fontId="32" fillId="0" borderId="10" xfId="0" applyFont="1" applyFill="1" applyBorder="1" applyAlignment="1">
      <alignment horizontal="right" vertical="center"/>
    </xf>
    <xf numFmtId="0" fontId="50" fillId="0" borderId="2" xfId="0" applyFont="1" applyFill="1" applyBorder="1" applyAlignment="1">
      <alignment horizontal="center" vertical="center"/>
    </xf>
    <xf numFmtId="0" fontId="50" fillId="0" borderId="2" xfId="0" applyFont="1" applyFill="1" applyBorder="1" applyAlignment="1">
      <alignment horizontal="center" vertical="center" wrapText="1"/>
    </xf>
    <xf numFmtId="0" fontId="50" fillId="0" borderId="5" xfId="0" applyFont="1" applyFill="1" applyBorder="1" applyAlignment="1">
      <alignment horizontal="center" vertical="center"/>
    </xf>
    <xf numFmtId="0" fontId="50" fillId="0" borderId="5" xfId="0" applyFont="1" applyFill="1" applyBorder="1" applyAlignment="1">
      <alignment horizontal="center" vertical="center" wrapText="1"/>
    </xf>
    <xf numFmtId="0" fontId="7" fillId="0" borderId="1" xfId="0" applyFont="1" applyFill="1" applyBorder="1" applyAlignment="1">
      <alignment vertical="center"/>
    </xf>
    <xf numFmtId="180" fontId="51" fillId="0" borderId="1" xfId="0" applyNumberFormat="1" applyFont="1" applyFill="1" applyBorder="1" applyAlignment="1">
      <alignment vertical="center"/>
    </xf>
    <xf numFmtId="176" fontId="51" fillId="0" borderId="1" xfId="55" applyNumberFormat="1" applyFont="1" applyFill="1" applyBorder="1" applyAlignment="1">
      <alignment vertical="center"/>
    </xf>
    <xf numFmtId="0" fontId="32" fillId="0" borderId="1" xfId="0" applyFont="1" applyFill="1" applyBorder="1" applyAlignment="1">
      <alignment vertical="center"/>
    </xf>
    <xf numFmtId="180" fontId="32" fillId="0" borderId="1" xfId="0" applyNumberFormat="1" applyFont="1" applyFill="1" applyBorder="1" applyAlignment="1">
      <alignment vertical="center"/>
    </xf>
    <xf numFmtId="176" fontId="32" fillId="0" borderId="1" xfId="55" applyNumberFormat="1" applyFont="1" applyFill="1" applyBorder="1" applyAlignment="1">
      <alignment vertical="center"/>
    </xf>
    <xf numFmtId="0" fontId="7" fillId="0" borderId="1" xfId="0" applyFont="1" applyFill="1" applyBorder="1" applyAlignment="1">
      <alignment horizontal="center" vertical="center"/>
    </xf>
    <xf numFmtId="0" fontId="52" fillId="0" borderId="0" xfId="0" applyFont="1" applyFill="1" applyAlignment="1">
      <alignment horizontal="center" vertical="center"/>
    </xf>
    <xf numFmtId="0" fontId="51" fillId="0" borderId="1" xfId="0" applyFont="1" applyFill="1" applyBorder="1" applyAlignment="1">
      <alignment vertical="center"/>
    </xf>
    <xf numFmtId="180" fontId="25" fillId="0" borderId="1" xfId="0" applyNumberFormat="1" applyFont="1" applyFill="1" applyBorder="1" applyAlignment="1">
      <alignment vertical="center"/>
    </xf>
    <xf numFmtId="0" fontId="32" fillId="0" borderId="1" xfId="0" applyFont="1" applyFill="1" applyBorder="1" applyAlignment="1">
      <alignment vertical="center" wrapText="1"/>
    </xf>
    <xf numFmtId="180" fontId="32" fillId="0" borderId="0" xfId="0" applyNumberFormat="1" applyFont="1" applyFill="1" applyBorder="1" applyAlignment="1">
      <alignment vertical="center"/>
    </xf>
    <xf numFmtId="0" fontId="32" fillId="0" borderId="1" xfId="0" applyNumberFormat="1" applyFont="1" applyFill="1" applyBorder="1" applyAlignment="1">
      <alignment vertical="center"/>
    </xf>
    <xf numFmtId="0" fontId="51" fillId="0" borderId="1" xfId="0" applyFont="1" applyFill="1" applyBorder="1" applyAlignment="1">
      <alignment horizontal="center" vertical="center"/>
    </xf>
    <xf numFmtId="180" fontId="51" fillId="0" borderId="1" xfId="0" applyNumberFormat="1" applyFont="1" applyFill="1" applyBorder="1" applyAlignment="1">
      <alignment horizontal="right" vertical="center"/>
    </xf>
    <xf numFmtId="180" fontId="32" fillId="0" borderId="1" xfId="0" applyNumberFormat="1" applyFont="1" applyFill="1" applyBorder="1" applyAlignment="1">
      <alignment horizontal="right" vertical="center"/>
    </xf>
    <xf numFmtId="180" fontId="25" fillId="0" borderId="1" xfId="0" applyNumberFormat="1" applyFont="1" applyFill="1" applyBorder="1" applyAlignment="1">
      <alignment horizontal="right" vertical="center"/>
    </xf>
    <xf numFmtId="176" fontId="25" fillId="0" borderId="1" xfId="55" applyNumberFormat="1" applyFont="1" applyFill="1" applyBorder="1" applyAlignment="1">
      <alignment vertical="center"/>
    </xf>
    <xf numFmtId="0" fontId="0" fillId="0" borderId="0" xfId="14512">
      <alignment vertical="center"/>
    </xf>
    <xf numFmtId="0" fontId="16" fillId="0" borderId="0" xfId="14512" applyFont="1" applyAlignment="1">
      <alignment horizontal="center" vertical="center" wrapText="1"/>
    </xf>
    <xf numFmtId="0" fontId="50" fillId="0" borderId="0" xfId="0" applyFont="1" applyFill="1" applyAlignment="1">
      <alignment vertical="center"/>
    </xf>
    <xf numFmtId="0" fontId="0" fillId="0" borderId="0" xfId="14512" applyFill="1">
      <alignment vertical="center"/>
    </xf>
    <xf numFmtId="0" fontId="0" fillId="0" borderId="0" xfId="0" applyFill="1" applyAlignment="1">
      <alignment vertical="center"/>
    </xf>
    <xf numFmtId="0" fontId="53" fillId="0" borderId="0" xfId="6532" applyFont="1" applyFill="1" applyAlignment="1">
      <alignment horizontal="center" vertical="center" shrinkToFit="1"/>
    </xf>
    <xf numFmtId="0" fontId="18" fillId="0" borderId="0" xfId="6532" applyFont="1" applyFill="1" applyAlignment="1">
      <alignment horizontal="center" vertical="center" shrinkToFit="1"/>
    </xf>
    <xf numFmtId="0" fontId="46" fillId="0" borderId="0" xfId="6532" applyFont="1" applyFill="1" applyBorder="1" applyAlignment="1">
      <alignment horizontal="left" vertical="center" wrapText="1"/>
    </xf>
    <xf numFmtId="0" fontId="46" fillId="0" borderId="0" xfId="0" applyFont="1" applyFill="1" applyAlignment="1">
      <alignment horizontal="right"/>
    </xf>
    <xf numFmtId="0" fontId="5" fillId="0" borderId="1" xfId="14256" applyFont="1" applyBorder="1" applyAlignment="1">
      <alignment horizontal="center" vertical="center"/>
    </xf>
    <xf numFmtId="49" fontId="5" fillId="0" borderId="1" xfId="0" applyNumberFormat="1" applyFont="1" applyFill="1" applyBorder="1" applyAlignment="1" applyProtection="1">
      <alignment vertical="center" wrapText="1"/>
    </xf>
    <xf numFmtId="177" fontId="48" fillId="0" borderId="1" xfId="37" applyNumberFormat="1" applyFont="1" applyBorder="1" applyAlignment="1">
      <alignment horizontal="right" vertical="center" wrapText="1"/>
    </xf>
    <xf numFmtId="0" fontId="48" fillId="0" borderId="1" xfId="5707" applyNumberFormat="1" applyFont="1" applyFill="1" applyBorder="1" applyAlignment="1">
      <alignment horizontal="left" vertical="center" wrapText="1"/>
    </xf>
    <xf numFmtId="0" fontId="46" fillId="0" borderId="1" xfId="0" applyFont="1" applyFill="1" applyBorder="1" applyAlignment="1">
      <alignment horizontal="center" vertical="center"/>
    </xf>
    <xf numFmtId="0" fontId="46" fillId="0" borderId="1" xfId="0" applyFont="1" applyFill="1" applyBorder="1" applyAlignment="1">
      <alignment horizontal="left" vertical="center"/>
    </xf>
    <xf numFmtId="0" fontId="54" fillId="0" borderId="1" xfId="0" applyFont="1" applyFill="1" applyBorder="1" applyAlignment="1">
      <alignment horizontal="center" vertical="center"/>
    </xf>
    <xf numFmtId="0" fontId="2" fillId="0" borderId="1" xfId="14512" applyFont="1" applyFill="1" applyBorder="1">
      <alignment vertical="center"/>
    </xf>
    <xf numFmtId="0" fontId="14" fillId="0" borderId="0" xfId="0" applyFont="1" applyFill="1" applyAlignment="1">
      <alignment vertical="center"/>
    </xf>
    <xf numFmtId="0" fontId="52" fillId="0" borderId="0" xfId="0" applyFont="1" applyFill="1" applyAlignment="1">
      <alignment horizontal="center" vertical="center" wrapText="1"/>
    </xf>
    <xf numFmtId="0" fontId="49" fillId="0" borderId="0" xfId="0" applyFont="1" applyFill="1" applyAlignment="1">
      <alignment horizontal="center" vertical="center" wrapText="1"/>
    </xf>
    <xf numFmtId="0" fontId="55" fillId="0" borderId="0" xfId="0" applyFont="1" applyFill="1" applyAlignment="1">
      <alignment horizontal="center" vertical="center" wrapText="1"/>
    </xf>
    <xf numFmtId="0" fontId="6" fillId="0" borderId="0" xfId="0" applyFont="1" applyFill="1" applyAlignment="1">
      <alignment horizontal="center" vertical="center" wrapText="1"/>
    </xf>
    <xf numFmtId="0" fontId="56" fillId="0" borderId="1" xfId="0" applyNumberFormat="1" applyFont="1" applyFill="1" applyBorder="1" applyAlignment="1" applyProtection="1">
      <alignment horizontal="left" vertical="center"/>
    </xf>
    <xf numFmtId="180" fontId="32" fillId="0" borderId="1" xfId="0" applyNumberFormat="1" applyFont="1" applyFill="1" applyBorder="1" applyAlignment="1" applyProtection="1">
      <alignment horizontal="right" vertical="center"/>
    </xf>
    <xf numFmtId="176" fontId="32" fillId="0" borderId="1" xfId="0" applyNumberFormat="1" applyFont="1" applyFill="1" applyBorder="1" applyAlignment="1" applyProtection="1">
      <alignment horizontal="right" vertical="center"/>
    </xf>
    <xf numFmtId="0" fontId="57" fillId="0" borderId="1" xfId="0" applyNumberFormat="1" applyFont="1" applyFill="1" applyBorder="1" applyAlignment="1" applyProtection="1">
      <alignment horizontal="left" vertical="center"/>
    </xf>
    <xf numFmtId="180" fontId="51" fillId="0" borderId="1" xfId="0" applyNumberFormat="1" applyFont="1" applyFill="1" applyBorder="1" applyAlignment="1" applyProtection="1">
      <alignment horizontal="right" vertical="center"/>
    </xf>
    <xf numFmtId="176" fontId="51" fillId="0" borderId="1" xfId="0" applyNumberFormat="1" applyFont="1" applyFill="1" applyBorder="1" applyAlignment="1" applyProtection="1">
      <alignment horizontal="right" vertical="center"/>
    </xf>
    <xf numFmtId="0" fontId="56" fillId="0" borderId="1" xfId="0" applyNumberFormat="1" applyFont="1" applyFill="1" applyBorder="1" applyAlignment="1" applyProtection="1">
      <alignment vertical="center"/>
    </xf>
    <xf numFmtId="0" fontId="57" fillId="0" borderId="1" xfId="0" applyNumberFormat="1" applyFont="1" applyFill="1" applyBorder="1" applyAlignment="1" applyProtection="1">
      <alignment horizontal="center" vertical="center"/>
    </xf>
    <xf numFmtId="0" fontId="58" fillId="0" borderId="0" xfId="0" applyFont="1" applyFill="1" applyAlignment="1">
      <alignment horizontal="center" vertical="center" wrapText="1"/>
    </xf>
    <xf numFmtId="0" fontId="55" fillId="0" borderId="0" xfId="0" applyFont="1" applyFill="1" applyAlignment="1">
      <alignment vertical="center" wrapText="1"/>
    </xf>
    <xf numFmtId="176" fontId="32" fillId="0" borderId="1" xfId="55" applyNumberFormat="1" applyFont="1" applyFill="1" applyBorder="1" applyAlignment="1" applyProtection="1">
      <alignment horizontal="right" vertical="center"/>
    </xf>
    <xf numFmtId="180" fontId="51" fillId="0" borderId="1" xfId="0" applyNumberFormat="1" applyFont="1" applyFill="1" applyBorder="1" applyAlignment="1" applyProtection="1">
      <alignment vertical="center" wrapText="1"/>
    </xf>
    <xf numFmtId="180" fontId="51" fillId="0" borderId="1" xfId="0" applyNumberFormat="1" applyFont="1" applyFill="1" applyBorder="1" applyAlignment="1">
      <alignment vertical="center" wrapText="1"/>
    </xf>
    <xf numFmtId="176" fontId="51" fillId="0" borderId="1" xfId="55" applyNumberFormat="1" applyFont="1" applyFill="1" applyBorder="1" applyAlignment="1" applyProtection="1">
      <alignment horizontal="right" vertical="center"/>
    </xf>
    <xf numFmtId="0" fontId="9" fillId="0" borderId="0" xfId="0" applyFont="1" applyFill="1" applyAlignment="1"/>
    <xf numFmtId="0" fontId="59" fillId="0" borderId="0" xfId="0" applyFont="1" applyFill="1" applyAlignment="1"/>
    <xf numFmtId="0" fontId="18" fillId="0" borderId="0" xfId="14513" applyFont="1" applyFill="1" applyAlignment="1">
      <alignment horizontal="center" vertical="center"/>
    </xf>
    <xf numFmtId="0" fontId="46" fillId="0" borderId="0" xfId="14513" applyFont="1" applyFill="1" applyAlignment="1">
      <alignment horizontal="left" vertical="center"/>
    </xf>
    <xf numFmtId="0" fontId="46" fillId="0" borderId="0" xfId="0" applyFont="1" applyFill="1" applyAlignment="1">
      <alignment vertical="center"/>
    </xf>
    <xf numFmtId="0" fontId="46" fillId="0" borderId="0" xfId="14513" applyFont="1" applyFill="1" applyAlignment="1">
      <alignment horizontal="right" vertical="center"/>
    </xf>
    <xf numFmtId="181" fontId="5" fillId="0" borderId="3" xfId="14512" applyNumberFormat="1" applyFont="1" applyFill="1" applyBorder="1" applyAlignment="1">
      <alignment horizontal="center" vertical="center" wrapText="1"/>
    </xf>
    <xf numFmtId="181" fontId="5" fillId="0" borderId="1" xfId="14512" applyNumberFormat="1" applyFont="1" applyFill="1" applyBorder="1" applyAlignment="1">
      <alignment horizontal="center" vertical="center" wrapText="1"/>
    </xf>
    <xf numFmtId="0" fontId="46" fillId="0" borderId="1" xfId="0" applyFont="1" applyFill="1" applyBorder="1" applyAlignment="1">
      <alignment horizontal="left" vertical="center" wrapText="1"/>
    </xf>
    <xf numFmtId="177" fontId="48" fillId="0" borderId="1" xfId="0" applyNumberFormat="1" applyFont="1" applyFill="1" applyBorder="1" applyAlignment="1">
      <alignment vertical="center" wrapText="1"/>
    </xf>
    <xf numFmtId="176" fontId="48" fillId="0" borderId="1" xfId="55" applyNumberFormat="1" applyFont="1" applyFill="1" applyBorder="1" applyAlignment="1">
      <alignment vertical="center" wrapText="1"/>
    </xf>
    <xf numFmtId="0" fontId="54" fillId="0" borderId="1" xfId="0" applyFont="1" applyFill="1" applyBorder="1" applyAlignment="1">
      <alignment horizontal="center" vertical="center" wrapText="1"/>
    </xf>
    <xf numFmtId="177" fontId="5" fillId="0" borderId="1" xfId="0" applyNumberFormat="1" applyFont="1" applyFill="1" applyBorder="1" applyAlignment="1">
      <alignment vertical="center" wrapText="1"/>
    </xf>
    <xf numFmtId="176" fontId="5" fillId="0" borderId="1" xfId="55" applyNumberFormat="1" applyFont="1" applyFill="1" applyBorder="1" applyAlignment="1">
      <alignment vertical="center" wrapText="1"/>
    </xf>
    <xf numFmtId="0" fontId="26" fillId="0" borderId="0" xfId="0" applyFont="1" applyFill="1" applyAlignment="1">
      <alignment vertical="center" wrapText="1"/>
    </xf>
    <xf numFmtId="0" fontId="0" fillId="0" borderId="0" xfId="0" applyFont="1" applyFill="1" applyAlignment="1" applyProtection="1">
      <alignment vertical="center" wrapText="1"/>
      <protection hidden="1"/>
    </xf>
    <xf numFmtId="0" fontId="52" fillId="0" borderId="0" xfId="0" applyFont="1" applyFill="1" applyAlignment="1" applyProtection="1">
      <alignment horizontal="center" vertical="center" wrapText="1"/>
      <protection hidden="1"/>
    </xf>
    <xf numFmtId="0" fontId="49" fillId="0" borderId="0" xfId="0" applyFont="1" applyFill="1" applyAlignment="1" applyProtection="1">
      <alignment horizontal="center" vertical="center"/>
      <protection hidden="1"/>
    </xf>
    <xf numFmtId="0" fontId="32" fillId="0" borderId="0" xfId="0" applyFont="1" applyFill="1" applyAlignment="1" applyProtection="1">
      <alignment vertical="center" wrapText="1"/>
      <protection locked="0"/>
    </xf>
    <xf numFmtId="0" fontId="32" fillId="0" borderId="0" xfId="0" applyFont="1" applyFill="1" applyAlignment="1" applyProtection="1">
      <alignment vertical="center"/>
      <protection locked="0"/>
    </xf>
    <xf numFmtId="0" fontId="6" fillId="0" borderId="10" xfId="0" applyFont="1" applyFill="1" applyBorder="1" applyAlignment="1" applyProtection="1">
      <alignment horizontal="right" vertical="center"/>
      <protection locked="0"/>
    </xf>
    <xf numFmtId="0" fontId="32" fillId="0" borderId="10" xfId="0" applyFont="1" applyFill="1" applyBorder="1" applyAlignment="1" applyProtection="1">
      <alignment horizontal="right" vertical="center"/>
      <protection locked="0"/>
    </xf>
    <xf numFmtId="0" fontId="60" fillId="0" borderId="11" xfId="0" applyFont="1" applyFill="1" applyBorder="1" applyAlignment="1" applyProtection="1">
      <alignment horizontal="center" vertical="center" wrapText="1"/>
      <protection locked="0"/>
    </xf>
    <xf numFmtId="177" fontId="50" fillId="0" borderId="1" xfId="0" applyNumberFormat="1" applyFont="1" applyFill="1" applyBorder="1" applyAlignment="1" applyProtection="1">
      <alignment horizontal="center" vertical="center" wrapText="1"/>
    </xf>
    <xf numFmtId="0" fontId="60" fillId="0" borderId="12" xfId="0"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vertical="center" wrapText="1"/>
      <protection locked="0"/>
    </xf>
    <xf numFmtId="180" fontId="51" fillId="0" borderId="1" xfId="0" applyNumberFormat="1" applyFont="1" applyFill="1" applyBorder="1" applyAlignment="1" applyProtection="1">
      <alignment vertical="center" shrinkToFit="1"/>
      <protection locked="0" hidden="1"/>
    </xf>
    <xf numFmtId="176" fontId="51" fillId="0" borderId="1" xfId="0" applyNumberFormat="1" applyFont="1" applyFill="1" applyBorder="1" applyAlignment="1" applyProtection="1">
      <alignment vertical="center" shrinkToFit="1"/>
      <protection locked="0" hidden="1"/>
    </xf>
    <xf numFmtId="49" fontId="51" fillId="0" borderId="1" xfId="0" applyNumberFormat="1" applyFont="1" applyFill="1" applyBorder="1" applyAlignment="1" applyProtection="1">
      <alignment vertical="center" wrapText="1"/>
      <protection locked="0"/>
    </xf>
    <xf numFmtId="49" fontId="32" fillId="0" borderId="1" xfId="0" applyNumberFormat="1" applyFont="1" applyFill="1" applyBorder="1" applyAlignment="1" applyProtection="1">
      <alignment vertical="center" wrapText="1"/>
      <protection locked="0"/>
    </xf>
    <xf numFmtId="180" fontId="32" fillId="0" borderId="1" xfId="0" applyNumberFormat="1" applyFont="1" applyFill="1" applyBorder="1" applyAlignment="1" applyProtection="1">
      <alignment vertical="center" shrinkToFit="1"/>
      <protection locked="0" hidden="1"/>
    </xf>
    <xf numFmtId="176" fontId="32" fillId="0" borderId="1" xfId="0" applyNumberFormat="1" applyFont="1" applyFill="1" applyBorder="1" applyAlignment="1" applyProtection="1">
      <alignment vertical="center" shrinkToFit="1"/>
      <protection locked="0" hidden="1"/>
    </xf>
    <xf numFmtId="49" fontId="7" fillId="0" borderId="1" xfId="0" applyNumberFormat="1" applyFont="1" applyFill="1" applyBorder="1" applyAlignment="1" applyProtection="1">
      <alignment horizontal="left" vertical="center" wrapText="1"/>
      <protection locked="0"/>
    </xf>
    <xf numFmtId="49" fontId="51" fillId="0" borderId="1" xfId="0" applyNumberFormat="1" applyFont="1" applyFill="1" applyBorder="1" applyAlignment="1" applyProtection="1">
      <alignment horizontal="left" vertical="center" wrapText="1"/>
      <protection locked="0"/>
    </xf>
    <xf numFmtId="49" fontId="32" fillId="0" borderId="1" xfId="0" applyNumberFormat="1" applyFont="1" applyFill="1" applyBorder="1" applyAlignment="1" applyProtection="1">
      <alignment horizontal="left" vertical="center" wrapText="1"/>
      <protection locked="0"/>
    </xf>
    <xf numFmtId="180" fontId="32" fillId="0" borderId="1" xfId="0" applyNumberFormat="1" applyFont="1" applyFill="1" applyBorder="1" applyAlignment="1" applyProtection="1">
      <alignment vertical="center" shrinkToFit="1"/>
      <protection locked="0"/>
    </xf>
    <xf numFmtId="49" fontId="7" fillId="0" borderId="1" xfId="0" applyNumberFormat="1" applyFont="1" applyFill="1" applyBorder="1" applyAlignment="1" applyProtection="1">
      <alignment horizontal="center" vertical="center" wrapText="1"/>
      <protection locked="0"/>
    </xf>
    <xf numFmtId="180" fontId="51" fillId="0" borderId="1" xfId="0" applyNumberFormat="1" applyFont="1" applyFill="1" applyBorder="1" applyAlignment="1" applyProtection="1">
      <alignment vertical="center" shrinkToFit="1"/>
      <protection locked="0"/>
    </xf>
    <xf numFmtId="49" fontId="51" fillId="0" borderId="1" xfId="0" applyNumberFormat="1" applyFont="1" applyFill="1" applyBorder="1" applyAlignment="1" applyProtection="1">
      <alignment vertical="center" wrapText="1"/>
      <protection hidden="1"/>
    </xf>
    <xf numFmtId="49" fontId="32" fillId="0" borderId="1" xfId="0" applyNumberFormat="1" applyFont="1" applyFill="1" applyBorder="1" applyAlignment="1" applyProtection="1">
      <alignment vertical="center" wrapText="1"/>
      <protection hidden="1"/>
    </xf>
    <xf numFmtId="0" fontId="49" fillId="0" borderId="0" xfId="0" applyFont="1" applyFill="1" applyAlignment="1" applyProtection="1">
      <alignment horizontal="center" vertical="center" wrapText="1"/>
      <protection hidden="1"/>
    </xf>
    <xf numFmtId="0" fontId="26" fillId="0" borderId="0" xfId="0" applyFont="1" applyFill="1" applyAlignment="1" applyProtection="1">
      <alignment vertical="center"/>
      <protection locked="0"/>
    </xf>
    <xf numFmtId="0" fontId="52" fillId="0" borderId="0" xfId="0" applyFont="1" applyFill="1" applyAlignment="1" applyProtection="1">
      <alignment horizontal="center" vertical="center"/>
      <protection hidden="1"/>
    </xf>
    <xf numFmtId="0" fontId="32" fillId="0" borderId="0" xfId="0" applyFont="1" applyFill="1" applyAlignment="1" applyProtection="1">
      <alignment vertical="center"/>
      <protection hidden="1"/>
    </xf>
    <xf numFmtId="0" fontId="60" fillId="0" borderId="2" xfId="0" applyFont="1" applyFill="1" applyBorder="1" applyAlignment="1" applyProtection="1">
      <alignment horizontal="center" vertical="center"/>
      <protection locked="0"/>
    </xf>
    <xf numFmtId="0" fontId="60" fillId="0" borderId="5" xfId="0"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left" vertical="center"/>
      <protection locked="0"/>
    </xf>
    <xf numFmtId="176" fontId="32" fillId="0" borderId="1" xfId="1006" applyNumberFormat="1" applyFont="1" applyFill="1" applyBorder="1" applyAlignment="1" applyProtection="1">
      <alignment vertical="center" shrinkToFit="1"/>
      <protection hidden="1"/>
    </xf>
    <xf numFmtId="176" fontId="51" fillId="0" borderId="1" xfId="1006" applyNumberFormat="1" applyFont="1" applyFill="1" applyBorder="1" applyAlignment="1" applyProtection="1">
      <alignment vertical="center" shrinkToFit="1"/>
      <protection hidden="1"/>
    </xf>
    <xf numFmtId="49" fontId="32" fillId="0" borderId="1" xfId="0" applyNumberFormat="1" applyFont="1" applyFill="1" applyBorder="1" applyAlignment="1" applyProtection="1">
      <alignment horizontal="left" vertical="center"/>
      <protection locked="0"/>
    </xf>
    <xf numFmtId="49" fontId="32" fillId="0" borderId="1" xfId="0" applyNumberFormat="1" applyFont="1" applyFill="1" applyBorder="1" applyAlignment="1" applyProtection="1">
      <alignment vertical="center"/>
      <protection locked="0"/>
    </xf>
    <xf numFmtId="49" fontId="7" fillId="0" borderId="1"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protection locked="0"/>
    </xf>
    <xf numFmtId="49" fontId="7" fillId="0" borderId="1" xfId="0" applyNumberFormat="1" applyFont="1" applyFill="1" applyBorder="1" applyAlignment="1" applyProtection="1">
      <alignment vertical="center"/>
      <protection hidden="1"/>
    </xf>
    <xf numFmtId="0" fontId="61" fillId="0" borderId="0" xfId="0" applyFont="1" applyFill="1" applyBorder="1" applyAlignment="1" applyProtection="1">
      <alignment vertical="center"/>
      <protection locked="0"/>
    </xf>
    <xf numFmtId="182" fontId="32" fillId="0" borderId="0" xfId="0" applyNumberFormat="1" applyFont="1" applyFill="1" applyBorder="1" applyAlignment="1" applyProtection="1">
      <alignment vertical="center" wrapText="1"/>
    </xf>
    <xf numFmtId="182" fontId="32" fillId="0" borderId="0" xfId="0" applyNumberFormat="1" applyFont="1" applyFill="1" applyBorder="1" applyAlignment="1" applyProtection="1">
      <alignment vertical="center"/>
    </xf>
    <xf numFmtId="0" fontId="62" fillId="0" borderId="0" xfId="0" applyFont="1" applyFill="1" applyAlignment="1" applyProtection="1">
      <alignment horizontal="left" vertical="center"/>
      <protection hidden="1"/>
    </xf>
    <xf numFmtId="0" fontId="26" fillId="0" borderId="0" xfId="0" applyFont="1" applyFill="1" applyAlignment="1" applyProtection="1">
      <alignment horizontal="left" vertical="center"/>
      <protection hidden="1"/>
    </xf>
    <xf numFmtId="0" fontId="52" fillId="0" borderId="0" xfId="0" applyFont="1" applyFill="1" applyAlignment="1" applyProtection="1">
      <alignment horizontal="center" vertical="center" wrapText="1"/>
    </xf>
    <xf numFmtId="0" fontId="49" fillId="0" borderId="0" xfId="0" applyFont="1" applyFill="1" applyAlignment="1" applyProtection="1">
      <alignment horizontal="center" vertical="center" wrapText="1"/>
    </xf>
    <xf numFmtId="0" fontId="32" fillId="0" borderId="0" xfId="0" applyFont="1" applyFill="1" applyBorder="1" applyAlignment="1" applyProtection="1">
      <alignment horizontal="center" vertical="center" wrapText="1"/>
    </xf>
    <xf numFmtId="0" fontId="50" fillId="0" borderId="1" xfId="0" applyFont="1" applyFill="1" applyBorder="1" applyAlignment="1" applyProtection="1">
      <alignment horizontal="center" vertical="center" wrapText="1"/>
    </xf>
    <xf numFmtId="49" fontId="32" fillId="0" borderId="1" xfId="0" applyNumberFormat="1" applyFont="1" applyFill="1" applyBorder="1" applyAlignment="1" applyProtection="1">
      <alignment horizontal="left" vertical="center"/>
    </xf>
    <xf numFmtId="49" fontId="6" fillId="0" borderId="1" xfId="0" applyNumberFormat="1" applyFont="1" applyFill="1" applyBorder="1" applyAlignment="1" applyProtection="1">
      <alignment horizontal="left" vertical="center" wrapText="1"/>
    </xf>
    <xf numFmtId="180" fontId="32" fillId="0" borderId="1" xfId="0" applyNumberFormat="1" applyFont="1" applyFill="1" applyBorder="1" applyAlignment="1" applyProtection="1">
      <alignment vertical="center"/>
      <protection locked="0"/>
    </xf>
    <xf numFmtId="180" fontId="32" fillId="0" borderId="1" xfId="0" applyNumberFormat="1" applyFont="1" applyFill="1" applyBorder="1" applyAlignment="1" applyProtection="1">
      <alignment vertical="center" wrapText="1" readingOrder="1"/>
      <protection locked="0"/>
    </xf>
    <xf numFmtId="49" fontId="32" fillId="0" borderId="1" xfId="0" applyNumberFormat="1" applyFont="1" applyFill="1" applyBorder="1" applyAlignment="1" applyProtection="1">
      <alignment vertical="center"/>
    </xf>
    <xf numFmtId="180" fontId="32" fillId="0" borderId="1" xfId="0" applyNumberFormat="1" applyFont="1" applyFill="1" applyBorder="1" applyAlignment="1" applyProtection="1">
      <alignment vertical="center"/>
    </xf>
    <xf numFmtId="0" fontId="32" fillId="0" borderId="1" xfId="0" applyFont="1" applyFill="1" applyBorder="1" applyAlignment="1" applyProtection="1">
      <alignment horizontal="left" vertical="center"/>
    </xf>
    <xf numFmtId="0" fontId="32" fillId="0" borderId="1" xfId="0" applyFont="1" applyFill="1" applyBorder="1" applyAlignment="1" applyProtection="1">
      <alignment vertical="center"/>
      <protection locked="0"/>
    </xf>
    <xf numFmtId="180" fontId="51" fillId="0" borderId="1" xfId="0" applyNumberFormat="1" applyFont="1" applyFill="1" applyBorder="1" applyAlignment="1" applyProtection="1">
      <alignment vertical="center"/>
      <protection locked="0"/>
    </xf>
    <xf numFmtId="0" fontId="6" fillId="0" borderId="0" xfId="0" applyFont="1" applyFill="1" applyAlignment="1" applyProtection="1">
      <alignment horizontal="right" vertical="center" wrapText="1"/>
    </xf>
    <xf numFmtId="0" fontId="32" fillId="0" borderId="0" xfId="0" applyFont="1" applyFill="1" applyAlignment="1" applyProtection="1">
      <alignment horizontal="right" vertical="center" wrapText="1"/>
    </xf>
    <xf numFmtId="0" fontId="10" fillId="0" borderId="0" xfId="0" applyFont="1" applyFill="1" applyBorder="1" applyAlignment="1"/>
    <xf numFmtId="0" fontId="63" fillId="0" borderId="0" xfId="0" applyFont="1" applyFill="1" applyBorder="1" applyAlignment="1"/>
    <xf numFmtId="0" fontId="64"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10" xfId="0" applyFont="1" applyFill="1" applyBorder="1" applyAlignment="1">
      <alignment horizontal="center" vertical="center"/>
    </xf>
    <xf numFmtId="0" fontId="5" fillId="0" borderId="2" xfId="14256" applyFont="1" applyBorder="1" applyAlignment="1">
      <alignment horizontal="center" vertical="center"/>
    </xf>
    <xf numFmtId="0" fontId="5" fillId="0" borderId="3" xfId="14256" applyFont="1" applyBorder="1" applyAlignment="1">
      <alignment horizontal="center" vertical="center"/>
    </xf>
    <xf numFmtId="0" fontId="5" fillId="0" borderId="4" xfId="14256" applyFont="1" applyBorder="1" applyAlignment="1">
      <alignment horizontal="center" vertical="center"/>
    </xf>
    <xf numFmtId="0" fontId="5" fillId="0" borderId="5" xfId="14256" applyFont="1" applyBorder="1" applyAlignment="1">
      <alignment horizontal="center" vertical="center"/>
    </xf>
    <xf numFmtId="49" fontId="5" fillId="0" borderId="1" xfId="14514" applyNumberFormat="1" applyFont="1" applyFill="1" applyBorder="1" applyAlignment="1" applyProtection="1">
      <alignment horizontal="center" vertical="center"/>
    </xf>
    <xf numFmtId="0" fontId="66" fillId="0" borderId="1" xfId="0" applyFont="1" applyFill="1" applyBorder="1" applyAlignment="1">
      <alignment vertical="center"/>
    </xf>
    <xf numFmtId="10" fontId="66" fillId="0" borderId="1" xfId="0" applyNumberFormat="1" applyFont="1" applyFill="1" applyBorder="1" applyAlignment="1">
      <alignment vertical="center"/>
    </xf>
    <xf numFmtId="49" fontId="5" fillId="0" borderId="1" xfId="14514" applyNumberFormat="1" applyFont="1" applyFill="1" applyBorder="1" applyAlignment="1" applyProtection="1">
      <alignment vertical="center"/>
    </xf>
    <xf numFmtId="49" fontId="48" fillId="0" borderId="1" xfId="14514" applyNumberFormat="1" applyFont="1" applyFill="1" applyBorder="1" applyAlignment="1" applyProtection="1">
      <alignment vertical="center"/>
    </xf>
    <xf numFmtId="0" fontId="14" fillId="0" borderId="0" xfId="0" applyFont="1" applyFill="1" applyBorder="1" applyAlignment="1">
      <alignment horizontal="left" vertical="top" wrapText="1"/>
    </xf>
    <xf numFmtId="181" fontId="0" fillId="0" borderId="0" xfId="14512" applyNumberFormat="1">
      <alignment vertical="center"/>
    </xf>
    <xf numFmtId="0" fontId="11" fillId="0" borderId="0" xfId="6532" applyFont="1" applyFill="1" applyAlignment="1">
      <alignment horizontal="center" vertical="center" shrinkToFit="1"/>
    </xf>
    <xf numFmtId="0" fontId="67" fillId="0" borderId="0" xfId="7881" applyFont="1" applyFill="1" applyAlignment="1"/>
    <xf numFmtId="0" fontId="5" fillId="0" borderId="1" xfId="14256" applyFont="1" applyBorder="1" applyAlignment="1">
      <alignment horizontal="center" vertical="center" wrapText="1"/>
    </xf>
    <xf numFmtId="0" fontId="5" fillId="0" borderId="1" xfId="0" applyFont="1" applyFill="1" applyBorder="1" applyAlignment="1">
      <alignment horizontal="left" vertical="center"/>
    </xf>
    <xf numFmtId="177" fontId="5" fillId="0" borderId="1" xfId="37" applyNumberFormat="1" applyFont="1" applyBorder="1" applyAlignment="1">
      <alignment horizontal="right" vertical="center" wrapText="1"/>
    </xf>
    <xf numFmtId="177" fontId="46" fillId="0" borderId="13" xfId="0" applyNumberFormat="1" applyFont="1" applyFill="1" applyBorder="1" applyAlignment="1">
      <alignment horizontal="right" vertical="center" wrapText="1"/>
    </xf>
    <xf numFmtId="177" fontId="54" fillId="0" borderId="13" xfId="0" applyNumberFormat="1" applyFont="1" applyFill="1" applyBorder="1" applyAlignment="1">
      <alignment horizontal="right" vertical="center" wrapText="1"/>
    </xf>
    <xf numFmtId="0" fontId="0" fillId="0" borderId="0" xfId="14512" applyFont="1" applyFill="1">
      <alignment vertical="center"/>
    </xf>
    <xf numFmtId="0" fontId="0" fillId="0" borderId="0" xfId="14512" applyFont="1">
      <alignment vertical="center"/>
    </xf>
    <xf numFmtId="181" fontId="0" fillId="0" borderId="0" xfId="14512" applyNumberFormat="1" applyFont="1">
      <alignment vertical="center"/>
    </xf>
    <xf numFmtId="0" fontId="68" fillId="0" borderId="0" xfId="14513" applyFont="1" applyAlignment="1">
      <alignment horizontal="center" vertical="center"/>
    </xf>
    <xf numFmtId="0" fontId="69" fillId="0" borderId="0" xfId="14513" applyFont="1" applyAlignment="1">
      <alignment horizontal="center" vertical="center"/>
    </xf>
    <xf numFmtId="0" fontId="46" fillId="0" borderId="0" xfId="14513" applyFont="1" applyFill="1" applyAlignment="1">
      <alignment horizontal="left"/>
    </xf>
    <xf numFmtId="181" fontId="5" fillId="0" borderId="1" xfId="14512" applyNumberFormat="1" applyFont="1" applyBorder="1" applyAlignment="1">
      <alignment horizontal="center" vertical="center" wrapText="1"/>
    </xf>
    <xf numFmtId="180" fontId="70" fillId="0" borderId="1" xfId="0" applyNumberFormat="1" applyFont="1" applyFill="1" applyBorder="1" applyAlignment="1">
      <alignment vertical="center" wrapText="1"/>
    </xf>
    <xf numFmtId="177" fontId="5" fillId="0" borderId="1" xfId="37" applyNumberFormat="1" applyFont="1" applyFill="1" applyBorder="1" applyAlignment="1">
      <alignment horizontal="right" vertical="center" wrapText="1"/>
    </xf>
    <xf numFmtId="180" fontId="5" fillId="0" borderId="1" xfId="7902" applyNumberFormat="1" applyFont="1" applyFill="1" applyBorder="1" applyAlignment="1">
      <alignment horizontal="center" vertical="center"/>
    </xf>
    <xf numFmtId="177" fontId="48" fillId="0" borderId="1" xfId="37" applyNumberFormat="1" applyFont="1" applyFill="1" applyBorder="1" applyAlignment="1">
      <alignment horizontal="right" vertical="center" wrapText="1"/>
    </xf>
    <xf numFmtId="0" fontId="17" fillId="0" borderId="0" xfId="0" applyFont="1" applyFill="1" applyAlignment="1"/>
    <xf numFmtId="0" fontId="47" fillId="0" borderId="0" xfId="0" applyFont="1" applyFill="1" applyAlignment="1"/>
    <xf numFmtId="0" fontId="71" fillId="0" borderId="0" xfId="0" applyFont="1" applyAlignment="1" applyProtection="1">
      <alignment vertical="center" wrapText="1"/>
      <protection locked="0"/>
    </xf>
    <xf numFmtId="0" fontId="71" fillId="0" borderId="0" xfId="0" applyFont="1" applyAlignment="1" applyProtection="1">
      <alignment horizontal="center" vertical="center" wrapText="1"/>
      <protection locked="0"/>
    </xf>
    <xf numFmtId="0" fontId="72" fillId="0" borderId="0" xfId="0" applyFont="1" applyAlignment="1" applyProtection="1">
      <alignment horizontal="right" wrapText="1"/>
      <protection locked="0"/>
    </xf>
    <xf numFmtId="0" fontId="73" fillId="0" borderId="6" xfId="13161" applyFont="1" applyFill="1" applyBorder="1" applyAlignment="1" applyProtection="1">
      <alignment horizontal="center" vertical="center"/>
    </xf>
    <xf numFmtId="0" fontId="19" fillId="0" borderId="6" xfId="13161" applyFont="1" applyFill="1" applyBorder="1" applyAlignment="1" applyProtection="1">
      <alignment horizontal="left" vertical="center"/>
    </xf>
    <xf numFmtId="4" fontId="19" fillId="0" borderId="6" xfId="13161" applyNumberFormat="1" applyFont="1" applyFill="1" applyBorder="1" applyAlignment="1" applyProtection="1">
      <alignment horizontal="right" vertical="center"/>
    </xf>
    <xf numFmtId="0" fontId="74" fillId="0" borderId="6" xfId="13161" applyFont="1" applyFill="1" applyBorder="1" applyAlignment="1" applyProtection="1">
      <alignment horizontal="center" vertical="center"/>
    </xf>
    <xf numFmtId="4" fontId="74" fillId="0" borderId="6" xfId="13161" applyNumberFormat="1" applyFont="1" applyFill="1" applyBorder="1" applyAlignment="1" applyProtection="1">
      <alignment horizontal="right" vertical="center"/>
    </xf>
    <xf numFmtId="0" fontId="26" fillId="0" borderId="0" xfId="0" applyFont="1" applyFill="1"/>
    <xf numFmtId="0" fontId="49" fillId="0" borderId="0" xfId="0" applyFont="1" applyFill="1" applyAlignment="1" applyProtection="1">
      <alignment vertical="center"/>
      <protection locked="0"/>
    </xf>
    <xf numFmtId="0" fontId="26" fillId="0" borderId="0" xfId="0" applyFont="1" applyFill="1" applyAlignment="1" applyProtection="1">
      <alignment vertical="center" wrapText="1"/>
      <protection locked="0"/>
    </xf>
    <xf numFmtId="0" fontId="0" fillId="0" borderId="0" xfId="0" applyFont="1" applyFill="1" applyAlignment="1" applyProtection="1">
      <alignment horizontal="left" vertical="center" wrapText="1"/>
      <protection hidden="1"/>
    </xf>
    <xf numFmtId="0" fontId="26" fillId="0" borderId="0" xfId="0" applyFont="1" applyFill="1" applyAlignment="1" applyProtection="1">
      <alignment horizontal="right" vertical="center"/>
      <protection locked="0"/>
    </xf>
    <xf numFmtId="0" fontId="55" fillId="0" borderId="0" xfId="0" applyFont="1" applyFill="1" applyAlignment="1" applyProtection="1">
      <alignment horizontal="center" vertical="center" wrapText="1"/>
      <protection hidden="1"/>
    </xf>
    <xf numFmtId="0" fontId="26" fillId="0" borderId="0" xfId="0" applyFont="1" applyFill="1" applyAlignment="1" applyProtection="1">
      <alignment vertical="center" wrapText="1"/>
      <protection hidden="1"/>
    </xf>
    <xf numFmtId="0" fontId="6" fillId="0" borderId="0" xfId="0" applyFont="1" applyFill="1" applyAlignment="1" applyProtection="1">
      <alignment horizontal="right" vertical="center"/>
      <protection locked="0"/>
    </xf>
    <xf numFmtId="0" fontId="50" fillId="0" borderId="1" xfId="0" applyFont="1" applyFill="1" applyBorder="1" applyAlignment="1" applyProtection="1">
      <alignment horizontal="center" vertical="center" wrapText="1"/>
      <protection locked="0"/>
    </xf>
    <xf numFmtId="176" fontId="51" fillId="0" borderId="1" xfId="0" applyNumberFormat="1" applyFont="1" applyFill="1" applyBorder="1" applyAlignment="1" applyProtection="1">
      <alignment horizontal="right" vertical="center"/>
      <protection locked="0"/>
    </xf>
    <xf numFmtId="180" fontId="75" fillId="0" borderId="1" xfId="13161" applyNumberFormat="1" applyFont="1" applyFill="1" applyBorder="1" applyAlignment="1" applyProtection="1">
      <alignment horizontal="right" vertical="center"/>
      <protection locked="0"/>
    </xf>
    <xf numFmtId="49" fontId="32" fillId="0" borderId="1" xfId="0" applyNumberFormat="1" applyFont="1" applyFill="1" applyBorder="1" applyAlignment="1" applyProtection="1">
      <alignment horizontal="justify" vertical="center" wrapText="1"/>
      <protection locked="0"/>
    </xf>
    <xf numFmtId="0" fontId="32" fillId="0" borderId="1" xfId="0" applyFont="1" applyFill="1" applyBorder="1" applyAlignment="1" applyProtection="1">
      <alignment vertical="center" wrapText="1"/>
      <protection locked="0"/>
    </xf>
    <xf numFmtId="0" fontId="76" fillId="0" borderId="1" xfId="13161" applyFont="1" applyFill="1" applyBorder="1" applyAlignment="1" applyProtection="1">
      <alignment horizontal="left" vertical="center" wrapText="1"/>
      <protection locked="0"/>
    </xf>
    <xf numFmtId="0" fontId="77" fillId="0" borderId="1" xfId="13161" applyFont="1" applyFill="1" applyBorder="1" applyAlignment="1" applyProtection="1">
      <alignment horizontal="left" vertical="center" wrapText="1"/>
      <protection locked="0"/>
    </xf>
    <xf numFmtId="49" fontId="32" fillId="0" borderId="1" xfId="8801" applyNumberFormat="1" applyFont="1" applyFill="1" applyBorder="1" applyAlignment="1" applyProtection="1">
      <alignment vertical="center" wrapText="1"/>
      <protection locked="0"/>
    </xf>
    <xf numFmtId="49" fontId="51" fillId="0" borderId="1" xfId="8801" applyNumberFormat="1" applyFont="1" applyFill="1" applyBorder="1" applyAlignment="1" applyProtection="1">
      <alignment vertical="center" wrapText="1"/>
      <protection locked="0"/>
    </xf>
    <xf numFmtId="49" fontId="7" fillId="0" borderId="1" xfId="8801" applyNumberFormat="1" applyFont="1" applyFill="1" applyBorder="1" applyAlignment="1" applyProtection="1">
      <alignment vertical="center" wrapText="1"/>
      <protection locked="0"/>
    </xf>
    <xf numFmtId="0" fontId="51" fillId="0" borderId="1" xfId="0" applyNumberFormat="1" applyFont="1" applyFill="1" applyBorder="1" applyAlignment="1" applyProtection="1">
      <alignment horizontal="left" vertical="center" wrapText="1" readingOrder="1"/>
      <protection locked="0"/>
    </xf>
    <xf numFmtId="0" fontId="32" fillId="0" borderId="1" xfId="0" applyNumberFormat="1" applyFont="1" applyFill="1" applyBorder="1" applyAlignment="1" applyProtection="1">
      <alignment horizontal="left" vertical="center" wrapText="1" readingOrder="1"/>
      <protection locked="0"/>
    </xf>
    <xf numFmtId="49" fontId="32" fillId="0" borderId="1" xfId="8801" applyNumberFormat="1" applyFont="1" applyFill="1" applyBorder="1" applyAlignment="1" applyProtection="1">
      <alignment horizontal="left" vertical="center" wrapText="1"/>
      <protection locked="0"/>
    </xf>
    <xf numFmtId="0" fontId="51" fillId="0" borderId="1" xfId="8801" applyNumberFormat="1" applyFont="1" applyFill="1" applyBorder="1" applyAlignment="1" applyProtection="1">
      <alignment vertical="center" wrapText="1"/>
      <protection locked="0"/>
    </xf>
    <xf numFmtId="0" fontId="32" fillId="0" borderId="1" xfId="0" applyNumberFormat="1" applyFont="1" applyFill="1" applyBorder="1" applyAlignment="1" applyProtection="1">
      <alignment horizontal="left" vertical="center" wrapText="1"/>
    </xf>
    <xf numFmtId="0" fontId="51" fillId="0" borderId="1" xfId="0" applyNumberFormat="1" applyFont="1" applyFill="1" applyBorder="1" applyAlignment="1" applyProtection="1">
      <alignment horizontal="left" vertical="center"/>
    </xf>
    <xf numFmtId="0" fontId="32" fillId="0" borderId="1" xfId="0" applyNumberFormat="1" applyFont="1" applyFill="1" applyBorder="1" applyAlignment="1" applyProtection="1">
      <alignment horizontal="left" vertical="center"/>
    </xf>
    <xf numFmtId="0" fontId="32" fillId="0" borderId="1" xfId="8801" applyNumberFormat="1" applyFont="1" applyFill="1" applyBorder="1" applyAlignment="1" applyProtection="1">
      <alignment vertical="center" wrapText="1"/>
      <protection locked="0"/>
    </xf>
    <xf numFmtId="0" fontId="75" fillId="0" borderId="1" xfId="13161" applyFont="1" applyFill="1" applyBorder="1" applyAlignment="1" applyProtection="1">
      <alignment horizontal="left" vertical="center" wrapText="1"/>
      <protection locked="0"/>
    </xf>
    <xf numFmtId="49" fontId="51" fillId="0" borderId="1" xfId="8801"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readingOrder="1"/>
      <protection locked="0"/>
    </xf>
    <xf numFmtId="180" fontId="77" fillId="0" borderId="1" xfId="13161" applyNumberFormat="1" applyFont="1" applyFill="1" applyBorder="1" applyAlignment="1" applyProtection="1">
      <alignment horizontal="right" vertical="center"/>
      <protection locked="0"/>
    </xf>
    <xf numFmtId="49" fontId="7" fillId="0" borderId="1" xfId="8801"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177" fontId="26" fillId="0" borderId="0" xfId="0" applyNumberFormat="1" applyFont="1" applyFill="1" applyAlignment="1" applyProtection="1">
      <alignment vertical="center"/>
      <protection locked="0"/>
    </xf>
    <xf numFmtId="177" fontId="26" fillId="0" borderId="0" xfId="0" applyNumberFormat="1" applyFont="1" applyFill="1" applyBorder="1" applyAlignment="1" applyProtection="1">
      <alignment vertical="center"/>
      <protection locked="0"/>
    </xf>
    <xf numFmtId="177" fontId="6" fillId="0" borderId="10" xfId="0" applyNumberFormat="1" applyFont="1" applyFill="1" applyBorder="1" applyAlignment="1" applyProtection="1">
      <alignment horizontal="right" vertical="center"/>
      <protection locked="0"/>
    </xf>
    <xf numFmtId="177" fontId="32" fillId="0" borderId="10" xfId="0" applyNumberFormat="1" applyFont="1" applyFill="1" applyBorder="1" applyAlignment="1" applyProtection="1">
      <alignment horizontal="right" vertical="center"/>
      <protection locked="0"/>
    </xf>
    <xf numFmtId="0" fontId="50" fillId="0" borderId="2" xfId="0" applyFont="1" applyFill="1" applyBorder="1" applyAlignment="1" applyProtection="1">
      <alignment horizontal="center" vertical="center"/>
      <protection locked="0"/>
    </xf>
    <xf numFmtId="177" fontId="50" fillId="0" borderId="2" xfId="0" applyNumberFormat="1" applyFont="1" applyFill="1" applyBorder="1" applyAlignment="1" applyProtection="1">
      <alignment horizontal="center" vertical="center" wrapText="1"/>
    </xf>
    <xf numFmtId="177" fontId="50" fillId="0" borderId="11" xfId="0" applyNumberFormat="1" applyFont="1" applyFill="1" applyBorder="1" applyAlignment="1" applyProtection="1">
      <alignment horizontal="center" vertical="center" wrapText="1"/>
    </xf>
    <xf numFmtId="0" fontId="50" fillId="0" borderId="5" xfId="0" applyFont="1" applyFill="1" applyBorder="1" applyAlignment="1" applyProtection="1">
      <alignment horizontal="center" vertical="center"/>
      <protection locked="0"/>
    </xf>
    <xf numFmtId="177" fontId="50" fillId="0" borderId="5" xfId="0" applyNumberFormat="1" applyFont="1" applyFill="1" applyBorder="1" applyAlignment="1" applyProtection="1">
      <alignment horizontal="center" vertical="center" wrapText="1"/>
    </xf>
    <xf numFmtId="177" fontId="50" fillId="0" borderId="12" xfId="0" applyNumberFormat="1" applyFont="1" applyFill="1" applyBorder="1" applyAlignment="1" applyProtection="1">
      <alignment horizontal="center" vertical="center" wrapText="1"/>
    </xf>
    <xf numFmtId="180" fontId="51" fillId="0" borderId="1" xfId="0" applyNumberFormat="1" applyFont="1" applyFill="1" applyBorder="1" applyAlignment="1" applyProtection="1">
      <alignment horizontal="right" vertical="center" shrinkToFit="1"/>
      <protection locked="0" hidden="1"/>
    </xf>
    <xf numFmtId="176" fontId="51" fillId="0" borderId="1" xfId="55" applyNumberFormat="1" applyFont="1" applyFill="1" applyBorder="1" applyAlignment="1" applyProtection="1">
      <alignment vertical="center" shrinkToFit="1"/>
      <protection hidden="1"/>
    </xf>
    <xf numFmtId="180" fontId="32" fillId="0" borderId="1" xfId="8803" applyNumberFormat="1" applyFont="1" applyFill="1" applyBorder="1" applyAlignment="1" applyProtection="1">
      <alignment horizontal="right" vertical="center"/>
      <protection locked="0"/>
    </xf>
    <xf numFmtId="176" fontId="32" fillId="0" borderId="1" xfId="55" applyNumberFormat="1" applyFont="1" applyFill="1" applyBorder="1" applyAlignment="1" applyProtection="1">
      <alignment vertical="center" shrinkToFit="1"/>
      <protection hidden="1"/>
    </xf>
    <xf numFmtId="180" fontId="32" fillId="0" borderId="1" xfId="0" applyNumberFormat="1" applyFont="1" applyFill="1" applyBorder="1" applyAlignment="1" applyProtection="1">
      <alignment horizontal="right" vertical="center"/>
      <protection locked="0"/>
    </xf>
    <xf numFmtId="180" fontId="32" fillId="0" borderId="1" xfId="0" applyNumberFormat="1" applyFont="1" applyFill="1" applyBorder="1" applyAlignment="1" applyProtection="1">
      <alignment horizontal="right" vertical="center" shrinkToFit="1"/>
      <protection locked="0"/>
    </xf>
    <xf numFmtId="1" fontId="7" fillId="0" borderId="1" xfId="6736" applyNumberFormat="1" applyFont="1" applyFill="1" applyBorder="1" applyAlignment="1" applyProtection="1">
      <alignment vertical="center"/>
      <protection locked="0"/>
    </xf>
    <xf numFmtId="1" fontId="51" fillId="0" borderId="1" xfId="6736" applyNumberFormat="1" applyFont="1" applyFill="1" applyBorder="1" applyAlignment="1" applyProtection="1">
      <alignment horizontal="left" vertical="center"/>
      <protection locked="0"/>
    </xf>
    <xf numFmtId="1" fontId="32" fillId="0" borderId="1" xfId="6736" applyNumberFormat="1" applyFont="1" applyFill="1" applyBorder="1" applyAlignment="1" applyProtection="1">
      <alignment vertical="center"/>
      <protection locked="0"/>
    </xf>
    <xf numFmtId="1" fontId="51" fillId="0" borderId="1" xfId="6736" applyNumberFormat="1" applyFont="1" applyFill="1" applyBorder="1" applyAlignment="1" applyProtection="1">
      <alignment vertical="center"/>
      <protection locked="0"/>
    </xf>
    <xf numFmtId="0" fontId="32" fillId="0" borderId="1" xfId="6736" applyNumberFormat="1" applyFont="1" applyFill="1" applyBorder="1" applyAlignment="1" applyProtection="1">
      <alignment vertical="center"/>
      <protection locked="0"/>
    </xf>
    <xf numFmtId="3" fontId="32" fillId="0" borderId="1" xfId="6736" applyNumberFormat="1" applyFont="1" applyFill="1" applyBorder="1" applyAlignment="1" applyProtection="1">
      <alignment vertical="center"/>
      <protection locked="0"/>
    </xf>
    <xf numFmtId="0" fontId="32" fillId="0" borderId="1" xfId="8800" applyFont="1" applyFill="1" applyBorder="1" applyAlignment="1" applyProtection="1">
      <alignment horizontal="left" vertical="center"/>
      <protection locked="0"/>
    </xf>
    <xf numFmtId="3" fontId="51" fillId="0" borderId="1" xfId="6736" applyNumberFormat="1" applyFont="1" applyFill="1" applyBorder="1" applyAlignment="1" applyProtection="1">
      <alignment vertical="center"/>
      <protection locked="0"/>
    </xf>
    <xf numFmtId="180" fontId="32" fillId="0" borderId="1" xfId="8800" applyNumberFormat="1" applyFont="1" applyFill="1" applyBorder="1" applyAlignment="1" applyProtection="1">
      <alignment horizontal="right" vertical="center"/>
    </xf>
    <xf numFmtId="180" fontId="32" fillId="0" borderId="1" xfId="0" applyNumberFormat="1" applyFont="1" applyFill="1" applyBorder="1" applyAlignment="1" applyProtection="1">
      <alignment horizontal="right" vertical="center" shrinkToFit="1"/>
      <protection locked="0" hidden="1"/>
    </xf>
    <xf numFmtId="180" fontId="51" fillId="0" borderId="1" xfId="0" applyNumberFormat="1" applyFont="1" applyFill="1" applyBorder="1" applyAlignment="1" applyProtection="1">
      <alignment horizontal="right" vertical="center" shrinkToFit="1"/>
      <protection locked="0"/>
    </xf>
    <xf numFmtId="180" fontId="51" fillId="0" borderId="1" xfId="0" applyNumberFormat="1" applyFont="1" applyFill="1" applyBorder="1" applyAlignment="1" applyProtection="1">
      <alignment horizontal="right" vertical="center"/>
      <protection locked="0"/>
    </xf>
    <xf numFmtId="0" fontId="7" fillId="0" borderId="1" xfId="6736" applyFont="1" applyFill="1" applyBorder="1" applyAlignment="1" applyProtection="1">
      <alignment horizontal="center" vertical="center"/>
      <protection locked="0"/>
    </xf>
    <xf numFmtId="0" fontId="55" fillId="0" borderId="0" xfId="0" applyFont="1" applyFill="1" applyAlignment="1">
      <alignment horizontal="center" vertical="center"/>
    </xf>
    <xf numFmtId="0" fontId="32" fillId="0" borderId="0" xfId="0" applyFont="1" applyFill="1" applyBorder="1" applyAlignment="1">
      <alignment vertical="center"/>
    </xf>
    <xf numFmtId="0" fontId="50" fillId="0" borderId="1" xfId="0" applyFont="1" applyFill="1" applyBorder="1" applyAlignment="1">
      <alignment horizontal="center" vertical="center"/>
    </xf>
    <xf numFmtId="0" fontId="50" fillId="0" borderId="1" xfId="0" applyFont="1" applyFill="1" applyBorder="1" applyAlignment="1">
      <alignment horizontal="center" vertical="center" wrapText="1"/>
    </xf>
    <xf numFmtId="0" fontId="50" fillId="0" borderId="0" xfId="0" applyFont="1" applyFill="1" applyBorder="1" applyAlignment="1">
      <alignment horizontal="center" vertical="center"/>
    </xf>
    <xf numFmtId="0" fontId="50"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177" fontId="51" fillId="0" borderId="0" xfId="0" applyNumberFormat="1" applyFont="1" applyFill="1" applyBorder="1" applyAlignment="1">
      <alignment vertical="center"/>
    </xf>
    <xf numFmtId="9" fontId="51" fillId="0" borderId="0" xfId="55" applyFont="1" applyFill="1" applyBorder="1" applyAlignment="1">
      <alignment vertical="center"/>
    </xf>
    <xf numFmtId="9" fontId="32" fillId="0" borderId="0" xfId="55" applyFont="1" applyFill="1" applyBorder="1" applyAlignment="1">
      <alignment vertical="center"/>
    </xf>
    <xf numFmtId="177" fontId="32" fillId="0" borderId="0" xfId="0" applyNumberFormat="1" applyFont="1" applyFill="1" applyBorder="1" applyAlignment="1">
      <alignment vertical="center"/>
    </xf>
    <xf numFmtId="9" fontId="32" fillId="0" borderId="0" xfId="55" applyNumberFormat="1" applyFont="1" applyFill="1" applyBorder="1" applyAlignment="1">
      <alignment vertical="center"/>
    </xf>
    <xf numFmtId="0" fontId="32" fillId="0" borderId="10" xfId="0" applyFont="1" applyFill="1" applyBorder="1" applyAlignment="1">
      <alignment vertical="center"/>
    </xf>
    <xf numFmtId="180" fontId="78" fillId="0" borderId="1" xfId="0" applyNumberFormat="1" applyFont="1" applyFill="1" applyBorder="1" applyAlignment="1">
      <alignment vertical="center"/>
    </xf>
    <xf numFmtId="0" fontId="0" fillId="0" borderId="0" xfId="0" applyFont="1" applyFill="1" applyAlignment="1">
      <alignment vertical="center"/>
    </xf>
    <xf numFmtId="0" fontId="50" fillId="0" borderId="0" xfId="0" applyFont="1" applyFill="1" applyAlignment="1">
      <alignment horizontal="center" vertical="center" wrapText="1"/>
    </xf>
    <xf numFmtId="176" fontId="32" fillId="0" borderId="0" xfId="0" applyNumberFormat="1" applyFont="1" applyFill="1" applyAlignment="1" applyProtection="1">
      <alignment horizontal="right" vertical="center"/>
      <protection locked="0"/>
    </xf>
    <xf numFmtId="176" fontId="51" fillId="0" borderId="0" xfId="0" applyNumberFormat="1" applyFont="1" applyFill="1" applyAlignment="1" applyProtection="1">
      <alignment horizontal="right" vertical="center"/>
      <protection locked="0"/>
    </xf>
    <xf numFmtId="0" fontId="55" fillId="0" borderId="0" xfId="0" applyFont="1" applyFill="1" applyAlignment="1" applyProtection="1">
      <alignment horizontal="center" vertical="center"/>
      <protection hidden="1"/>
    </xf>
    <xf numFmtId="0" fontId="32" fillId="0" borderId="10" xfId="0"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wrapText="1"/>
      <protection hidden="1"/>
    </xf>
    <xf numFmtId="0" fontId="51" fillId="0" borderId="1" xfId="0" applyNumberFormat="1" applyFont="1" applyFill="1" applyBorder="1" applyAlignment="1" applyProtection="1">
      <alignment vertical="center"/>
    </xf>
    <xf numFmtId="0" fontId="32" fillId="0" borderId="1" xfId="0" applyNumberFormat="1" applyFont="1" applyFill="1" applyBorder="1" applyAlignment="1" applyProtection="1">
      <alignment vertical="center"/>
    </xf>
    <xf numFmtId="0" fontId="50" fillId="0" borderId="1" xfId="0" applyFont="1" applyFill="1" applyBorder="1" applyAlignment="1" applyProtection="1">
      <alignment horizontal="center" vertical="center"/>
      <protection locked="0"/>
    </xf>
    <xf numFmtId="178" fontId="26" fillId="0" borderId="0" xfId="0" applyNumberFormat="1" applyFont="1" applyFill="1" applyAlignment="1" applyProtection="1">
      <alignment vertical="center"/>
      <protection locked="0"/>
    </xf>
    <xf numFmtId="0" fontId="26" fillId="0" borderId="0" xfId="0" applyFont="1" applyFill="1" applyAlignment="1" applyProtection="1">
      <alignment horizontal="left" vertical="center" wrapText="1"/>
      <protection hidden="1"/>
    </xf>
    <xf numFmtId="178" fontId="49" fillId="0" borderId="0" xfId="0" applyNumberFormat="1" applyFont="1" applyFill="1" applyAlignment="1" applyProtection="1">
      <alignment horizontal="center" vertical="center" wrapText="1"/>
      <protection hidden="1"/>
    </xf>
    <xf numFmtId="178" fontId="32" fillId="0" borderId="0" xfId="0" applyNumberFormat="1" applyFont="1" applyFill="1" applyAlignment="1" applyProtection="1">
      <alignment vertical="center"/>
      <protection locked="0"/>
    </xf>
    <xf numFmtId="178" fontId="50" fillId="0" borderId="1" xfId="0" applyNumberFormat="1" applyFont="1" applyFill="1" applyBorder="1" applyAlignment="1" applyProtection="1">
      <alignment horizontal="center" vertical="center" wrapText="1"/>
    </xf>
    <xf numFmtId="176" fontId="26" fillId="0" borderId="0" xfId="0" applyNumberFormat="1" applyFont="1" applyFill="1" applyAlignment="1" applyProtection="1">
      <alignment vertical="center"/>
      <protection locked="0"/>
    </xf>
    <xf numFmtId="176" fontId="55" fillId="0" borderId="0" xfId="0" applyNumberFormat="1" applyFont="1" applyFill="1" applyAlignment="1" applyProtection="1">
      <alignment horizontal="center" vertical="center" wrapText="1"/>
      <protection hidden="1"/>
    </xf>
    <xf numFmtId="176" fontId="32" fillId="0" borderId="10" xfId="0" applyNumberFormat="1" applyFont="1" applyFill="1" applyBorder="1" applyAlignment="1" applyProtection="1">
      <alignment horizontal="right" vertical="center"/>
      <protection locked="0"/>
    </xf>
    <xf numFmtId="176" fontId="50"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protection locked="0"/>
    </xf>
    <xf numFmtId="1" fontId="7" fillId="0" borderId="1" xfId="6736" applyNumberFormat="1" applyFont="1" applyFill="1" applyBorder="1" applyAlignment="1" applyProtection="1">
      <alignment vertical="center" wrapText="1"/>
      <protection locked="0"/>
    </xf>
    <xf numFmtId="1" fontId="51" fillId="0" borderId="1" xfId="6736" applyNumberFormat="1" applyFont="1" applyFill="1" applyBorder="1" applyAlignment="1" applyProtection="1">
      <alignment horizontal="left" vertical="center" wrapText="1"/>
      <protection locked="0"/>
    </xf>
    <xf numFmtId="1" fontId="32" fillId="0" borderId="1" xfId="6736" applyNumberFormat="1" applyFont="1" applyFill="1" applyBorder="1" applyAlignment="1" applyProtection="1">
      <alignment vertical="center" wrapText="1"/>
      <protection locked="0"/>
    </xf>
    <xf numFmtId="1" fontId="51" fillId="0" borderId="1" xfId="6736" applyNumberFormat="1" applyFont="1" applyFill="1" applyBorder="1" applyAlignment="1" applyProtection="1">
      <alignment vertical="center" wrapText="1"/>
      <protection locked="0"/>
    </xf>
    <xf numFmtId="0" fontId="32" fillId="0" borderId="1" xfId="6736" applyNumberFormat="1" applyFont="1" applyFill="1" applyBorder="1" applyAlignment="1" applyProtection="1">
      <alignment vertical="center" wrapText="1"/>
      <protection locked="0"/>
    </xf>
    <xf numFmtId="3" fontId="32" fillId="0" borderId="1" xfId="6736" applyNumberFormat="1" applyFont="1" applyFill="1" applyBorder="1" applyAlignment="1" applyProtection="1">
      <alignment vertical="center" wrapText="1"/>
      <protection locked="0"/>
    </xf>
    <xf numFmtId="3" fontId="51" fillId="0" borderId="1" xfId="6736" applyNumberFormat="1" applyFont="1" applyFill="1" applyBorder="1" applyAlignment="1" applyProtection="1">
      <alignment vertical="center" wrapText="1"/>
      <protection locked="0"/>
    </xf>
    <xf numFmtId="0" fontId="26" fillId="0" borderId="0" xfId="0" applyFont="1" applyFill="1" applyBorder="1" applyAlignment="1" applyProtection="1">
      <alignment vertical="center"/>
      <protection locked="0"/>
    </xf>
    <xf numFmtId="183" fontId="32" fillId="0" borderId="0" xfId="0" applyNumberFormat="1" applyFont="1" applyFill="1" applyBorder="1" applyAlignment="1" applyProtection="1">
      <alignment vertical="center" shrinkToFit="1"/>
      <protection locked="0"/>
    </xf>
    <xf numFmtId="0" fontId="7" fillId="0" borderId="1" xfId="6736" applyFont="1" applyFill="1" applyBorder="1" applyAlignment="1" applyProtection="1">
      <alignment horizontal="center" vertical="center" wrapText="1"/>
      <protection locked="0"/>
    </xf>
    <xf numFmtId="0" fontId="6" fillId="0" borderId="1" xfId="6532" applyFont="1" applyFill="1" applyBorder="1" applyAlignment="1" applyProtection="1" quotePrefix="1">
      <alignment vertical="center"/>
      <protection locked="0"/>
    </xf>
    <xf numFmtId="0" fontId="6" fillId="0" borderId="1" xfId="5707" applyFont="1" applyFill="1" applyBorder="1" applyAlignment="1" applyProtection="1" quotePrefix="1">
      <alignment vertical="center"/>
      <protection locked="0"/>
    </xf>
    <xf numFmtId="0" fontId="7" fillId="0" borderId="1" xfId="6532" applyFont="1" applyFill="1" applyBorder="1" applyAlignment="1" applyProtection="1" quotePrefix="1">
      <alignment vertical="center"/>
      <protection locked="0"/>
    </xf>
    <xf numFmtId="0" fontId="6" fillId="2" borderId="1" xfId="0" applyFont="1" applyFill="1" applyBorder="1" applyAlignment="1" applyProtection="1" quotePrefix="1">
      <alignment vertical="center"/>
      <protection locked="0" hidden="1"/>
    </xf>
    <xf numFmtId="3" fontId="6" fillId="0" borderId="1" xfId="6532" applyNumberFormat="1" applyFont="1" applyFill="1" applyBorder="1" applyAlignment="1" applyProtection="1" quotePrefix="1">
      <alignment vertical="center"/>
      <protection locked="0"/>
    </xf>
    <xf numFmtId="0" fontId="6" fillId="4" borderId="1" xfId="6532" applyFont="1" applyFill="1" applyBorder="1" applyAlignment="1" applyProtection="1" quotePrefix="1">
      <alignment vertical="center"/>
      <protection locked="0"/>
    </xf>
    <xf numFmtId="0" fontId="6" fillId="2" borderId="1" xfId="5785" applyNumberFormat="1" applyFont="1" applyFill="1" applyBorder="1" applyAlignment="1" applyProtection="1" quotePrefix="1">
      <alignment horizontal="left" vertical="center"/>
      <protection locked="0"/>
    </xf>
    <xf numFmtId="0" fontId="6" fillId="0" borderId="1" xfId="0" applyFont="1" applyFill="1" applyBorder="1" applyAlignment="1" applyProtection="1" quotePrefix="1">
      <alignment vertical="center"/>
      <protection locked="0"/>
    </xf>
    <xf numFmtId="49" fontId="6" fillId="0" borderId="1" xfId="5707" applyNumberFormat="1" applyFont="1" applyFill="1" applyBorder="1" applyAlignment="1" applyProtection="1" quotePrefix="1">
      <alignment vertical="center"/>
      <protection locked="0"/>
    </xf>
    <xf numFmtId="0" fontId="7" fillId="2" borderId="1" xfId="5785" applyNumberFormat="1" applyFont="1" applyFill="1" applyBorder="1" applyAlignment="1" applyProtection="1" quotePrefix="1">
      <alignment horizontal="left" vertical="center"/>
      <protection locked="0"/>
    </xf>
    <xf numFmtId="0" fontId="7" fillId="2" borderId="1" xfId="0" applyFont="1" applyFill="1" applyBorder="1" applyAlignment="1" applyProtection="1" quotePrefix="1">
      <alignment vertical="center"/>
      <protection locked="0"/>
    </xf>
    <xf numFmtId="0" fontId="6" fillId="2" borderId="1" xfId="0" applyFont="1" applyFill="1" applyBorder="1" applyAlignment="1" applyProtection="1" quotePrefix="1">
      <alignment vertical="center"/>
      <protection locked="0"/>
    </xf>
  </cellXfs>
  <cellStyles count="14516">
    <cellStyle name="常规" xfId="0" builtinId="0"/>
    <cellStyle name="货币[0]" xfId="1" builtinId="7"/>
    <cellStyle name="货币" xfId="2" builtinId="4"/>
    <cellStyle name="标题 5 4 13" xfId="3"/>
    <cellStyle name="百分比 2 6 3 10" xfId="4"/>
    <cellStyle name="链接单元格 2 12" xfId="5"/>
    <cellStyle name="百分比 2 2 3 5" xfId="6"/>
    <cellStyle name="注释 3 6 9" xfId="7"/>
    <cellStyle name="标题 2 4 3 8" xfId="8"/>
    <cellStyle name="输入" xfId="9" builtinId="20"/>
    <cellStyle name="检查单元格 8 3" xfId="10"/>
    <cellStyle name="标题 2 4 2 2 3 4" xfId="11"/>
    <cellStyle name="标题 5 3 10" xfId="12"/>
    <cellStyle name="百分比 2 3 2 2 3" xfId="13"/>
    <cellStyle name="适中 7 3 3" xfId="14"/>
    <cellStyle name="计算 5 5 6" xfId="15"/>
    <cellStyle name="汇总 3 2 10" xfId="16"/>
    <cellStyle name="标题 7 2 2_2016-2018年财政规划附表(2)" xfId="17"/>
    <cellStyle name="20% - 强调文字颜色 3" xfId="18" builtinId="38"/>
    <cellStyle name="百分比 2 5 14" xfId="19"/>
    <cellStyle name="百分比 3 5 4" xfId="20"/>
    <cellStyle name="百分比 2 8 2" xfId="21"/>
    <cellStyle name="标题 1 7 12" xfId="22"/>
    <cellStyle name="百分比 2 3 9" xfId="23"/>
    <cellStyle name="标题 2 5 5 7" xfId="24"/>
    <cellStyle name="百分比 2 4 2 3 3" xfId="25"/>
    <cellStyle name="好 3 3 3 13" xfId="26"/>
    <cellStyle name="百分比 2 3 5 4" xfId="27"/>
    <cellStyle name="千位分隔[0]" xfId="28" builtinId="6"/>
    <cellStyle name="40% - 强调文字颜色 3" xfId="29" builtinId="39"/>
    <cellStyle name="标题 2 2 3 3 10" xfId="30"/>
    <cellStyle name="标题 2 2 16" xfId="31"/>
    <cellStyle name="标题 1 3 4 3 13" xfId="32"/>
    <cellStyle name="标题 3 3 2 2 3 11" xfId="33"/>
    <cellStyle name="注释 2 3 2 5" xfId="34"/>
    <cellStyle name="差" xfId="35" builtinId="27"/>
    <cellStyle name="解释性文本 2 3 2 4" xfId="36"/>
    <cellStyle name="千位分隔" xfId="37" builtinId="3"/>
    <cellStyle name="标题 6 2 2 9" xfId="38"/>
    <cellStyle name="60% - 强调文字颜色 3" xfId="39" builtinId="40"/>
    <cellStyle name="输出 3 6 11" xfId="40"/>
    <cellStyle name="超链接" xfId="41" builtinId="8"/>
    <cellStyle name="百分比 2 2 2 2 3 5" xfId="42"/>
    <cellStyle name="好 3 4 3 10" xfId="43"/>
    <cellStyle name="警告文本 2 2 5" xfId="44"/>
    <cellStyle name="差 2 4 3 9" xfId="45"/>
    <cellStyle name="标题 4 3 6" xfId="46"/>
    <cellStyle name="解释性文本 5 2_2016-2018年财政规划附表(2)" xfId="47"/>
    <cellStyle name="百分比 2 5 9" xfId="48"/>
    <cellStyle name="百分比 2 2 2 2 8" xfId="49"/>
    <cellStyle name="警告文本 2 7" xfId="50"/>
    <cellStyle name="标题 3 4 2 2 3 7" xfId="51"/>
    <cellStyle name="标题 3 3 2 5" xfId="52"/>
    <cellStyle name="标题 1 3 2 4 12" xfId="53"/>
    <cellStyle name="百分比 2 3 4 3 4" xfId="54"/>
    <cellStyle name="百分比" xfId="55" builtinId="5"/>
    <cellStyle name="标题 2 2 6 2" xfId="56"/>
    <cellStyle name="百分比 2 3 3 12" xfId="57"/>
    <cellStyle name="已访问的超链接" xfId="58" builtinId="9"/>
    <cellStyle name="警告文本 4 16" xfId="59"/>
    <cellStyle name="注释" xfId="60" builtinId="10"/>
    <cellStyle name="百分比 2 3 4 9" xfId="61"/>
    <cellStyle name="60% - 强调文字颜色 2" xfId="62" builtinId="36"/>
    <cellStyle name="标题 4" xfId="63" builtinId="19"/>
    <cellStyle name="标题 4 3 18" xfId="64"/>
    <cellStyle name="标题 2 5 3 11" xfId="65"/>
    <cellStyle name="标题 8 2 3 7" xfId="66"/>
    <cellStyle name="标题 4 8 8" xfId="67"/>
    <cellStyle name="百分比 2 2 2 2 3 13" xfId="68"/>
    <cellStyle name="警告文本 2 2 13" xfId="69"/>
    <cellStyle name="输出 4 4 2 4" xfId="70"/>
    <cellStyle name="标题 2 7 3 8" xfId="71"/>
    <cellStyle name="百分比 2 5 3 5" xfId="72"/>
    <cellStyle name="输出 5 2 3 13" xfId="73"/>
    <cellStyle name="警告文本" xfId="74" builtinId="11"/>
    <cellStyle name="标题 5 6 10" xfId="75"/>
    <cellStyle name="标题 3 2 4 3 4" xfId="76"/>
    <cellStyle name="差 5 2 6" xfId="77"/>
    <cellStyle name="标题" xfId="78" builtinId="15"/>
    <cellStyle name="解释性文本" xfId="79" builtinId="53"/>
    <cellStyle name="标题 6 3 3 4" xfId="80"/>
    <cellStyle name="好 2 2 2 3 10" xfId="81"/>
    <cellStyle name="标题 4 3 2 2 10" xfId="82"/>
    <cellStyle name="标题 4 2 2 2 3 3" xfId="83"/>
    <cellStyle name="标题 1 5 2" xfId="84"/>
    <cellStyle name="标题 1" xfId="85" builtinId="16"/>
    <cellStyle name="标题 4 3 15" xfId="86"/>
    <cellStyle name="注释 4 6 13" xfId="87"/>
    <cellStyle name="标题 8 2 3 4" xfId="88"/>
    <cellStyle name="标题 4 8 5" xfId="89"/>
    <cellStyle name="百分比 2 2 2 2 3 10" xfId="90"/>
    <cellStyle name="警告文本 2 2 10" xfId="91"/>
    <cellStyle name="标题 1 2 2 4 13" xfId="92"/>
    <cellStyle name="输出 5 3 3" xfId="93"/>
    <cellStyle name="标题 2 7 3 5" xfId="94"/>
    <cellStyle name="百分比 4" xfId="95"/>
    <cellStyle name="百分比 2 5 3 2" xfId="96"/>
    <cellStyle name="标题 2" xfId="97" builtinId="17"/>
    <cellStyle name="标题 4 3 16" xfId="98"/>
    <cellStyle name="标题 8 2 3 5" xfId="99"/>
    <cellStyle name="标题 4 8 6" xfId="100"/>
    <cellStyle name="百分比 2 2 2 2 3 11" xfId="101"/>
    <cellStyle name="警告文本 2 2 11" xfId="102"/>
    <cellStyle name="输出 4 4 2 2" xfId="103"/>
    <cellStyle name="标题 2 7 3 6" xfId="104"/>
    <cellStyle name="百分比 5" xfId="105"/>
    <cellStyle name="百分比 2 5 3 3" xfId="106"/>
    <cellStyle name="60% - 强调文字颜色 1" xfId="107" builtinId="32"/>
    <cellStyle name="标题 3" xfId="108" builtinId="18"/>
    <cellStyle name="标题 4 3 17" xfId="109"/>
    <cellStyle name="标题 2 5 3 10" xfId="110"/>
    <cellStyle name="标题 8 2 3 6" xfId="111"/>
    <cellStyle name="标题 4 8 7" xfId="112"/>
    <cellStyle name="百分比 2 2 2 2 3 12" xfId="113"/>
    <cellStyle name="警告文本 2 2 12" xfId="114"/>
    <cellStyle name="输出 4 4 2 3" xfId="115"/>
    <cellStyle name="标题 2 7 3 7" xfId="116"/>
    <cellStyle name="百分比 2 5 3 4" xfId="117"/>
    <cellStyle name="适中 2 6 2" xfId="118"/>
    <cellStyle name="60% - 强调文字颜色 4" xfId="119" builtinId="44"/>
    <cellStyle name="标题 2 4 2 2 13" xfId="120"/>
    <cellStyle name="输出" xfId="121" builtinId="21"/>
    <cellStyle name="百分比 2 4 4 12" xfId="122"/>
    <cellStyle name="计算" xfId="123" builtinId="22"/>
    <cellStyle name="标题 1 2 2 4" xfId="124"/>
    <cellStyle name="差 2 2 7" xfId="125"/>
    <cellStyle name="链接单元格 3 4 3" xfId="126"/>
    <cellStyle name="检查单元格" xfId="127" builtinId="23"/>
    <cellStyle name="20% - 强调文字颜色 6" xfId="128" builtinId="50"/>
    <cellStyle name="标题 5 3 4" xfId="129"/>
    <cellStyle name="适中 4 2 4 6" xfId="130"/>
    <cellStyle name="百分比 3 5 7" xfId="131"/>
    <cellStyle name="强调文字颜色 2" xfId="132" builtinId="33"/>
    <cellStyle name="标题 3 4 3 2" xfId="133"/>
    <cellStyle name="标题 2 2 2 6" xfId="134"/>
    <cellStyle name="百分比 2 2 3 3 5" xfId="135"/>
    <cellStyle name="链接单元格" xfId="136" builtinId="24"/>
    <cellStyle name="标题 3 4 6 12" xfId="137"/>
    <cellStyle name="百分比 5 11" xfId="138"/>
    <cellStyle name="百分比 2 6 3 4" xfId="139"/>
    <cellStyle name="汇总" xfId="140" builtinId="25"/>
    <cellStyle name="汇总 4 2 14" xfId="141"/>
    <cellStyle name="好" xfId="142" builtinId="26"/>
    <cellStyle name="差 2 3 2" xfId="143"/>
    <cellStyle name="差 4 6 10" xfId="144"/>
    <cellStyle name="解释性文本 2 4 3 9" xfId="145"/>
    <cellStyle name="百分比 2 6 10" xfId="146"/>
    <cellStyle name="链接单元格 5 3 8" xfId="147"/>
    <cellStyle name="适中" xfId="148" builtinId="28"/>
    <cellStyle name="标题 3 4 2 4 12" xfId="149"/>
    <cellStyle name="百分比 2 2 4 3 13" xfId="150"/>
    <cellStyle name="百分比 2 3 3 7" xfId="151"/>
    <cellStyle name="链接单元格 7 14" xfId="152"/>
    <cellStyle name="20% - 强调文字颜色 5" xfId="153" builtinId="46"/>
    <cellStyle name="标题 5 3 3" xfId="154"/>
    <cellStyle name="适中 4 2 4 5" xfId="155"/>
    <cellStyle name="百分比 3 5 6" xfId="156"/>
    <cellStyle name="标题 2 2 2 5" xfId="157"/>
    <cellStyle name="百分比 2 2 3 3 4" xfId="158"/>
    <cellStyle name="标题 4 5 2" xfId="159"/>
    <cellStyle name="百分比 2 7 5" xfId="160"/>
    <cellStyle name="强调文字颜色 1" xfId="161" builtinId="29"/>
    <cellStyle name="百分比 2 5 12" xfId="162"/>
    <cellStyle name="链接单元格 2 4 14" xfId="163"/>
    <cellStyle name="20% - 强调文字颜色 1" xfId="164" builtinId="30"/>
    <cellStyle name="差 2 4 3 12" xfId="165"/>
    <cellStyle name="标题 2 3 2 3 5" xfId="166"/>
    <cellStyle name="百分比 3 5 2" xfId="167"/>
    <cellStyle name="40% - 强调文字颜色 1" xfId="168" builtinId="31"/>
    <cellStyle name="标题 2 2 14" xfId="169"/>
    <cellStyle name="标题 1 3 4 3 11" xfId="170"/>
    <cellStyle name="百分比 2 5 13" xfId="171"/>
    <cellStyle name="链接单元格 2 4 15" xfId="172"/>
    <cellStyle name="20% - 强调文字颜色 2" xfId="173" builtinId="34"/>
    <cellStyle name="差 2 4 3 13" xfId="174"/>
    <cellStyle name="百分比 3 5 3" xfId="175"/>
    <cellStyle name="40% - 强调文字颜色 2" xfId="176" builtinId="35"/>
    <cellStyle name="标题 2 2 15" xfId="177"/>
    <cellStyle name="标题 1 3 4 3 12" xfId="178"/>
    <cellStyle name="强调文字颜色 3" xfId="179" builtinId="37"/>
    <cellStyle name="标题 3 4 3 3" xfId="180"/>
    <cellStyle name="标题 2 2 2 7" xfId="181"/>
    <cellStyle name="百分比 2 2 3 3 6" xfId="182"/>
    <cellStyle name="强调文字颜色 4" xfId="183" builtinId="41"/>
    <cellStyle name="标题 3 4 3 4" xfId="184"/>
    <cellStyle name="标题 2 2 2 8" xfId="185"/>
    <cellStyle name="百分比 2 2 3 3 7" xfId="186"/>
    <cellStyle name="百分比 2 5 15" xfId="187"/>
    <cellStyle name="20% - 强调文字颜色 4" xfId="188" builtinId="42"/>
    <cellStyle name="标题 5 3 2" xfId="189"/>
    <cellStyle name="适中 4 2 4 4" xfId="190"/>
    <cellStyle name="百分比 3 5 5" xfId="191"/>
    <cellStyle name="40% - 强调文字颜色 4" xfId="192" builtinId="43"/>
    <cellStyle name="标题 4 4 2 2 3 10" xfId="193"/>
    <cellStyle name="标题 2 5 3 2" xfId="194"/>
    <cellStyle name="注释 4 6 3" xfId="195"/>
    <cellStyle name="标题 2 3 2 10" xfId="196"/>
    <cellStyle name="标题 2 2 17" xfId="197"/>
    <cellStyle name="标题 2 2 3 3 11" xfId="198"/>
    <cellStyle name="强调文字颜色 5" xfId="199" builtinId="45"/>
    <cellStyle name="标题 3 4 3 5" xfId="200"/>
    <cellStyle name="百分比 3 2 3 2" xfId="201"/>
    <cellStyle name="常规 2 3 2 2 2 12" xfId="202"/>
    <cellStyle name="标题 2 2 2 9" xfId="203"/>
    <cellStyle name="百分比 2 2 3 3 8" xfId="204"/>
    <cellStyle name="40% - 强调文字颜色 5" xfId="205" builtinId="47"/>
    <cellStyle name="标题 4 4 2 2 3 11" xfId="206"/>
    <cellStyle name="标题 2 5 3 3" xfId="207"/>
    <cellStyle name="注释 4 6 4" xfId="208"/>
    <cellStyle name="标题 2 3 2 11" xfId="209"/>
    <cellStyle name="标题 2 2 18" xfId="210"/>
    <cellStyle name="标题 2 2 3 3 12" xfId="211"/>
    <cellStyle name="适中 2 6 3" xfId="212"/>
    <cellStyle name="60% - 强调文字颜色 5" xfId="213" builtinId="48"/>
    <cellStyle name="强调文字颜色 6" xfId="214" builtinId="49"/>
    <cellStyle name="标题 3 4 3 6" xfId="215"/>
    <cellStyle name="百分比 3 2 3 3" xfId="216"/>
    <cellStyle name="常规 2 3 2 2 2 13" xfId="217"/>
    <cellStyle name="百分比 2 2 3 3 9" xfId="218"/>
    <cellStyle name="适中 8 2" xfId="219"/>
    <cellStyle name="40% - 强调文字颜色 6" xfId="220" builtinId="51"/>
    <cellStyle name="标题 4 4 2 2 3 12" xfId="221"/>
    <cellStyle name="标题 2 5 3 4" xfId="222"/>
    <cellStyle name="注释 4 6 5" xfId="223"/>
    <cellStyle name="标题 2 3 2 12" xfId="224"/>
    <cellStyle name="标题 2 2 3 3 13" xfId="225"/>
    <cellStyle name="适中 2 6 4" xfId="226"/>
    <cellStyle name="60% - 强调文字颜色 6" xfId="227" builtinId="52"/>
    <cellStyle name="标题 9 3 10" xfId="228"/>
    <cellStyle name="计算 2 3 2 5" xfId="229"/>
    <cellStyle name="标题 3 2 5 3" xfId="230"/>
    <cellStyle name="常规 3 8 10" xfId="231"/>
    <cellStyle name="标题 1 2 2 3 5" xfId="232"/>
    <cellStyle name="标题 1 2 2 2 11" xfId="233"/>
    <cellStyle name="百分比 2 19" xfId="234"/>
    <cellStyle name="标题 3 6_2016-2018年财政规划附表(2)" xfId="235"/>
    <cellStyle name="常规 2 5 2 2 3 13" xfId="236"/>
    <cellStyle name="百分比 2 13" xfId="237"/>
    <cellStyle name="标题 3 4 3 14" xfId="238"/>
    <cellStyle name="百分比 2 2 6 8" xfId="239"/>
    <cellStyle name="标题 2 7 3 3" xfId="240"/>
    <cellStyle name="标题 2 3 2 2 3 12" xfId="241"/>
    <cellStyle name="百分比 2" xfId="242"/>
    <cellStyle name="标题 3 2 5 2" xfId="243"/>
    <cellStyle name="标题 1 2 2 3 4" xfId="244"/>
    <cellStyle name="标题 1 2 2 2 10" xfId="245"/>
    <cellStyle name="百分比 2 18" xfId="246"/>
    <cellStyle name="百分比 2 2" xfId="247"/>
    <cellStyle name="百分比 2 15" xfId="248"/>
    <cellStyle name="百分比 2 20" xfId="249"/>
    <cellStyle name="标题 1 2 2 3 2" xfId="250"/>
    <cellStyle name="百分比 2 16" xfId="251"/>
    <cellStyle name="标题 1 2 2 3 3" xfId="252"/>
    <cellStyle name="百分比 2 17" xfId="253"/>
    <cellStyle name="百分比 5 13" xfId="254"/>
    <cellStyle name="百分比 2 2 10" xfId="255"/>
    <cellStyle name="百分比 2 6 3 6" xfId="256"/>
    <cellStyle name="百分比 5 14" xfId="257"/>
    <cellStyle name="百分比 2 2 11" xfId="258"/>
    <cellStyle name="百分比 2 6 3 7" xfId="259"/>
    <cellStyle name="警告文本 3 2 2 3 10" xfId="260"/>
    <cellStyle name="百分比 5 15" xfId="261"/>
    <cellStyle name="百分比 2 2 12" xfId="262"/>
    <cellStyle name="百分比 2 6 3 8" xfId="263"/>
    <cellStyle name="警告文本 3 2 2 3 11" xfId="264"/>
    <cellStyle name="百分比 2 10" xfId="265"/>
    <cellStyle name="标题 3 4 3 11" xfId="266"/>
    <cellStyle name="百分比 2 2 6 5" xfId="267"/>
    <cellStyle name="标题 2 4 6 8" xfId="268"/>
    <cellStyle name="百分比 2 11" xfId="269"/>
    <cellStyle name="标题 3 4 3 12" xfId="270"/>
    <cellStyle name="百分比 2 2 6 6" xfId="271"/>
    <cellStyle name="标题 2 4 6 9" xfId="272"/>
    <cellStyle name="百分比 2 12" xfId="273"/>
    <cellStyle name="标题 3 4 3 13" xfId="274"/>
    <cellStyle name="百分比 2 2 6 7" xfId="275"/>
    <cellStyle name="百分比 2 14" xfId="276"/>
    <cellStyle name="标题 3 4 3 15" xfId="277"/>
    <cellStyle name="百分比 2 2 6 9" xfId="278"/>
    <cellStyle name="百分比 2 2 13" xfId="279"/>
    <cellStyle name="百分比 2 6 3 9" xfId="280"/>
    <cellStyle name="汇总 2 3 10" xfId="281"/>
    <cellStyle name="警告文本 3 2 2 3 12" xfId="282"/>
    <cellStyle name="百分比 2 2 14" xfId="283"/>
    <cellStyle name="百分比 2 2 15" xfId="284"/>
    <cellStyle name="百分比 2 2 16" xfId="285"/>
    <cellStyle name="百分比 2 5 3 10" xfId="286"/>
    <cellStyle name="百分比 2 2 17" xfId="287"/>
    <cellStyle name="百分比 2 5 3 11" xfId="288"/>
    <cellStyle name="百分比 2 2 18" xfId="289"/>
    <cellStyle name="百分比 2 5 3 12" xfId="290"/>
    <cellStyle name="百分比 2 2 2" xfId="291"/>
    <cellStyle name="百分比 2 2 2 10" xfId="292"/>
    <cellStyle name="百分比 2 2 2 4 9" xfId="293"/>
    <cellStyle name="警告文本 4 8" xfId="294"/>
    <cellStyle name="百分比 2 2 2 11" xfId="295"/>
    <cellStyle name="百分比 2 2 2 12" xfId="296"/>
    <cellStyle name="百分比 2 2 2 13" xfId="297"/>
    <cellStyle name="标题 2 4 2 2 3 11" xfId="298"/>
    <cellStyle name="百分比 2 3 2 2 3 2" xfId="299"/>
    <cellStyle name="解释性文本 2 6 12" xfId="300"/>
    <cellStyle name="百分比 2 2 2 14" xfId="301"/>
    <cellStyle name="标题 2 4 2 2 3 12" xfId="302"/>
    <cellStyle name="百分比 2 3 2 2 3 3" xfId="303"/>
    <cellStyle name="解释性文本 2 6 13" xfId="304"/>
    <cellStyle name="标题 4 5 5 6" xfId="305"/>
    <cellStyle name="百分比 2 8 10" xfId="306"/>
    <cellStyle name="百分比 2 2 2 15" xfId="307"/>
    <cellStyle name="标题 2 4 2 2 3 13" xfId="308"/>
    <cellStyle name="标题 1 3 3_2016-2018年财政规划附表(2)" xfId="309"/>
    <cellStyle name="百分比 2 3 2 2 3 4" xfId="310"/>
    <cellStyle name="差 2 4 2 2" xfId="311"/>
    <cellStyle name="警告文本 6 3 8" xfId="312"/>
    <cellStyle name="标题 3 6 3 10" xfId="313"/>
    <cellStyle name="百分比 2 4 2" xfId="314"/>
    <cellStyle name="汇总 6 3 9" xfId="315"/>
    <cellStyle name="标题 4 5 5 7" xfId="316"/>
    <cellStyle name="百分比 2 8 11" xfId="317"/>
    <cellStyle name="标题 3 2 2 2 3 2" xfId="318"/>
    <cellStyle name="百分比 2 2 2 16" xfId="319"/>
    <cellStyle name="标题 8 6" xfId="320"/>
    <cellStyle name="标题 2 2 3 12" xfId="321"/>
    <cellStyle name="标题 2 2 2 4 13" xfId="322"/>
    <cellStyle name="百分比 2 3 2 2 3 10" xfId="323"/>
    <cellStyle name="差 4 4 3" xfId="324"/>
    <cellStyle name="百分比 2 3 2 2 3 5" xfId="325"/>
    <cellStyle name="差 2 4 2 3" xfId="326"/>
    <cellStyle name="警告文本 6 3 9" xfId="327"/>
    <cellStyle name="标题 3 6 3 11" xfId="328"/>
    <cellStyle name="百分比 2 4 3" xfId="329"/>
    <cellStyle name="标题 4 5 5 8" xfId="330"/>
    <cellStyle name="百分比 2 8 12" xfId="331"/>
    <cellStyle name="标题 2 4 2 5" xfId="332"/>
    <cellStyle name="百分比 2 2 2 2" xfId="333"/>
    <cellStyle name="百分比 2 2 2 2 10" xfId="334"/>
    <cellStyle name="好 3 4 3 6" xfId="335"/>
    <cellStyle name="标题 4 2 4 10" xfId="336"/>
    <cellStyle name="常规 4 3 2 9" xfId="337"/>
    <cellStyle name="百分比 2 2 2 2 11" xfId="338"/>
    <cellStyle name="好 3 4 3 7" xfId="339"/>
    <cellStyle name="标题 4 2 4 11" xfId="340"/>
    <cellStyle name="百分比 2 2 2 2 12" xfId="341"/>
    <cellStyle name="好 3 4 3 8" xfId="342"/>
    <cellStyle name="标题 4 2 4 12" xfId="343"/>
    <cellStyle name="百分比 2 2 2 2 13" xfId="344"/>
    <cellStyle name="好 3 4 3 9" xfId="345"/>
    <cellStyle name="标题 4 2 4 13" xfId="346"/>
    <cellStyle name="百分比 2 2 2 2 14" xfId="347"/>
    <cellStyle name="标题 4 2 4 14" xfId="348"/>
    <cellStyle name="百分比 2 2 2 2 15" xfId="349"/>
    <cellStyle name="警告文本 2 10" xfId="350"/>
    <cellStyle name="百分比 2 2 2 2 2" xfId="351"/>
    <cellStyle name="标题 7 3 3 4" xfId="352"/>
    <cellStyle name="标题 3 2 2 2 3 5" xfId="353"/>
    <cellStyle name="链接单元格 5 2 3 12" xfId="354"/>
    <cellStyle name="百分比 2 2 2 2 2 2" xfId="355"/>
    <cellStyle name="标题 5 2 4 11" xfId="356"/>
    <cellStyle name="适中 7 3 12" xfId="357"/>
    <cellStyle name="标题 2 4 3 3 5" xfId="358"/>
    <cellStyle name="好 3 2 15" xfId="359"/>
    <cellStyle name="百分比 2 3 2 2 12" xfId="360"/>
    <cellStyle name="解释性文本 2 6 9" xfId="361"/>
    <cellStyle name="标题 8 9" xfId="362"/>
    <cellStyle name="标题 2 2 3 15" xfId="363"/>
    <cellStyle name="百分比 2 3 2 2 3 13" xfId="364"/>
    <cellStyle name="差 4 4 6" xfId="365"/>
    <cellStyle name="百分比 2 3 2 2 3 8" xfId="366"/>
    <cellStyle name="输出 3 6 2" xfId="367"/>
    <cellStyle name="标题 4 2 3" xfId="368"/>
    <cellStyle name="百分比 2 4 6" xfId="369"/>
    <cellStyle name="标题 7 3 3 5" xfId="370"/>
    <cellStyle name="标题 3 2 2 2 3 6" xfId="371"/>
    <cellStyle name="链接单元格 5 2 3 13" xfId="372"/>
    <cellStyle name="百分比 2 2 2 2 2 3" xfId="373"/>
    <cellStyle name="标题 5 2 4 12" xfId="374"/>
    <cellStyle name="适中 7 3 13" xfId="375"/>
    <cellStyle name="标题 2 4 3 3 6" xfId="376"/>
    <cellStyle name="好 3 2 16" xfId="377"/>
    <cellStyle name="百分比 2 3 2 2 13" xfId="378"/>
    <cellStyle name="百分比 2 3 2 2 3 9" xfId="379"/>
    <cellStyle name="输出 3 6 3" xfId="380"/>
    <cellStyle name="百分比 2 3 6 2" xfId="381"/>
    <cellStyle name="标题 4 2 4" xfId="382"/>
    <cellStyle name="百分比 2 4 7" xfId="383"/>
    <cellStyle name="标题 7 3 3 6" xfId="384"/>
    <cellStyle name="标题 3 2 2 2 3 7" xfId="385"/>
    <cellStyle name="百分比 2 2 2 2 2 4" xfId="386"/>
    <cellStyle name="标题 5 2 4 13" xfId="387"/>
    <cellStyle name="标题 2 4 3 3 7" xfId="388"/>
    <cellStyle name="百分比 2 3 2 2 14" xfId="389"/>
    <cellStyle name="百分比 2 3 6 3" xfId="390"/>
    <cellStyle name="标题 4 2 5" xfId="391"/>
    <cellStyle name="百分比 2 4 8" xfId="392"/>
    <cellStyle name="标题 7 3 3 7" xfId="393"/>
    <cellStyle name="标题 3 2 2 2 3 8" xfId="394"/>
    <cellStyle name="百分比 2 2 2 2 2 5" xfId="395"/>
    <cellStyle name="标题 2 4 3 3 8" xfId="396"/>
    <cellStyle name="百分比 2 3 2 2 15" xfId="397"/>
    <cellStyle name="百分比 2 3 6 4" xfId="398"/>
    <cellStyle name="标题 4 2 6" xfId="399"/>
    <cellStyle name="百分比 2 4 9" xfId="400"/>
    <cellStyle name="百分比 2 2 2 2 3" xfId="401"/>
    <cellStyle name="警告文本 2 2" xfId="402"/>
    <cellStyle name="百分比 2 2 2 2 3 2" xfId="403"/>
    <cellStyle name="警告文本 2 2 2" xfId="404"/>
    <cellStyle name="差 2 4 3 6" xfId="405"/>
    <cellStyle name="标题 4 4 4 2 4" xfId="406"/>
    <cellStyle name="标题 4 3 3" xfId="407"/>
    <cellStyle name="百分比 2 5 6" xfId="408"/>
    <cellStyle name="百分比 2 2 2 2 3 3" xfId="409"/>
    <cellStyle name="警告文本 2 2 3" xfId="410"/>
    <cellStyle name="差 2 4 3 7" xfId="411"/>
    <cellStyle name="标题 4 4 4 2 5" xfId="412"/>
    <cellStyle name="解释性文本 5 5 10" xfId="413"/>
    <cellStyle name="标题 4 3 4" xfId="414"/>
    <cellStyle name="百分比 2 5 7" xfId="415"/>
    <cellStyle name="百分比 2 2 2 2 3 4" xfId="416"/>
    <cellStyle name="警告文本 2 2 4" xfId="417"/>
    <cellStyle name="差 2 4 3 8" xfId="418"/>
    <cellStyle name="标题 4 3 5" xfId="419"/>
    <cellStyle name="百分比 2 5 8" xfId="420"/>
    <cellStyle name="标题 4 6 2 2" xfId="421"/>
    <cellStyle name="百分比 2 2 2 2 3 6" xfId="422"/>
    <cellStyle name="好 3 4 3 11" xfId="423"/>
    <cellStyle name="警告文本 2 2 6" xfId="424"/>
    <cellStyle name="标题 4 6 2 3" xfId="425"/>
    <cellStyle name="标题 4 2 4 3 2" xfId="426"/>
    <cellStyle name="百分比 2 2 2 2 3 7" xfId="427"/>
    <cellStyle name="好 3 4 3 12" xfId="428"/>
    <cellStyle name="警告文本 2 2 7" xfId="429"/>
    <cellStyle name="标题 4 6 2 4" xfId="430"/>
    <cellStyle name="标题 4 2 4 3 3" xfId="431"/>
    <cellStyle name="百分比 2 2 2 2 3 8" xfId="432"/>
    <cellStyle name="好 3 4 3 13" xfId="433"/>
    <cellStyle name="警告文本 2 2 8" xfId="434"/>
    <cellStyle name="标题 4 6 2 5" xfId="435"/>
    <cellStyle name="标题 4 2 4 3 4" xfId="436"/>
    <cellStyle name="百分比 2 2 2 2 3 9" xfId="437"/>
    <cellStyle name="警告文本 2 2 9" xfId="438"/>
    <cellStyle name="百分比 2 3 6 10" xfId="439"/>
    <cellStyle name="百分比 2 2 2 2 4" xfId="440"/>
    <cellStyle name="警告文本 2 3" xfId="441"/>
    <cellStyle name="百分比 2 2 2 2 5" xfId="442"/>
    <cellStyle name="警告文本 2 4" xfId="443"/>
    <cellStyle name="百分比 2 2 2 2 6" xfId="444"/>
    <cellStyle name="警告文本 2 5" xfId="445"/>
    <cellStyle name="标题 3 4 2 2 3 5" xfId="446"/>
    <cellStyle name="标题 3 3 2 3" xfId="447"/>
    <cellStyle name="标题 1 3 2 4 10" xfId="448"/>
    <cellStyle name="百分比 2 3 4 3 2" xfId="449"/>
    <cellStyle name="百分比 2 2 2 2 7" xfId="450"/>
    <cellStyle name="警告文本 2 6" xfId="451"/>
    <cellStyle name="标题 3 4 2 2 3 6" xfId="452"/>
    <cellStyle name="标题 3 3 2 4" xfId="453"/>
    <cellStyle name="标题 1 3 2 4 11" xfId="454"/>
    <cellStyle name="百分比 2 3 4 3 3" xfId="455"/>
    <cellStyle name="百分比 2 2 2 2 9" xfId="456"/>
    <cellStyle name="警告文本 2 8" xfId="457"/>
    <cellStyle name="标题 3 4 2 2 3 8" xfId="458"/>
    <cellStyle name="标题 3 3 2 6" xfId="459"/>
    <cellStyle name="标题 1 3 2 4 13" xfId="460"/>
    <cellStyle name="百分比 2 3 4 3 5" xfId="461"/>
    <cellStyle name="标题 2 4 2 6" xfId="462"/>
    <cellStyle name="百分比 2 2 2 3" xfId="463"/>
    <cellStyle name="标题 1 5 3 3 13" xfId="464"/>
    <cellStyle name="百分比 2 2 2 3 2" xfId="465"/>
    <cellStyle name="标题 4 2 2 10" xfId="466"/>
    <cellStyle name="百分比 2 2 2 3 3" xfId="467"/>
    <cellStyle name="警告文本 3 2" xfId="468"/>
    <cellStyle name="标题 4 2 2 11" xfId="469"/>
    <cellStyle name="百分比 2 2 2 3 4" xfId="470"/>
    <cellStyle name="警告文本 3 3" xfId="471"/>
    <cellStyle name="标题 4 2 2 12" xfId="472"/>
    <cellStyle name="百分比 2 2 2 3 5" xfId="473"/>
    <cellStyle name="警告文本 3 4" xfId="474"/>
    <cellStyle name="标题 2 4 2 7" xfId="475"/>
    <cellStyle name="百分比 2 2 2 4" xfId="476"/>
    <cellStyle name="百分比 2 2 2 4 10" xfId="477"/>
    <cellStyle name="百分比 2 2 3" xfId="478"/>
    <cellStyle name="标题 4 2 6 10" xfId="479"/>
    <cellStyle name="百分比 2 2 2 4 11" xfId="480"/>
    <cellStyle name="百分比 2 2 4" xfId="481"/>
    <cellStyle name="标题 4 2 6 11" xfId="482"/>
    <cellStyle name="百分比 2 2 2 4 12" xfId="483"/>
    <cellStyle name="百分比 2 2 5" xfId="484"/>
    <cellStyle name="标题 4 2 6 12" xfId="485"/>
    <cellStyle name="百分比 2 2 2 4 13" xfId="486"/>
    <cellStyle name="标题 2 3 4_2016-2018年财政规划附表(2)" xfId="487"/>
    <cellStyle name="常规 2 2 2 4 3 10" xfId="488"/>
    <cellStyle name="常规 3 2 3 2 4" xfId="489"/>
    <cellStyle name="百分比 2 2 6" xfId="490"/>
    <cellStyle name="百分比 2 2 2 4 2" xfId="491"/>
    <cellStyle name="百分比 2 4 2 3 9" xfId="492"/>
    <cellStyle name="百分比 2 2 2 4 3" xfId="493"/>
    <cellStyle name="警告文本 4 2" xfId="494"/>
    <cellStyle name="标题 1 2 2 2 2 2" xfId="495"/>
    <cellStyle name="百分比 2 2 2 4 4" xfId="496"/>
    <cellStyle name="警告文本 4 3" xfId="497"/>
    <cellStyle name="标题 1 2 2 2 2 3" xfId="498"/>
    <cellStyle name="百分比 2 2 2 4 5" xfId="499"/>
    <cellStyle name="警告文本 4 4" xfId="500"/>
    <cellStyle name="标题 1 2 2 2 2 4" xfId="501"/>
    <cellStyle name="差 6 3 10" xfId="502"/>
    <cellStyle name="输入 4 2 4 2" xfId="503"/>
    <cellStyle name="百分比 2 2 2 4 6" xfId="504"/>
    <cellStyle name="警告文本 4 5" xfId="505"/>
    <cellStyle name="标题 1 2 2 2 2 5" xfId="506"/>
    <cellStyle name="差 6 3 11" xfId="507"/>
    <cellStyle name="汇总 6 3 2" xfId="508"/>
    <cellStyle name="输入 4 2 4 3" xfId="509"/>
    <cellStyle name="百分比 2 2 2 4 7" xfId="510"/>
    <cellStyle name="警告文本 4 6" xfId="511"/>
    <cellStyle name="警告文本 4 7" xfId="512"/>
    <cellStyle name="百分比 2 2 2 4 8" xfId="513"/>
    <cellStyle name="百分比 2 2 2 5" xfId="514"/>
    <cellStyle name="标题 2 4 2 8" xfId="515"/>
    <cellStyle name="百分比 2 2 2 6" xfId="516"/>
    <cellStyle name="标题 2 4 2 9" xfId="517"/>
    <cellStyle name="解释性文本 8 2" xfId="518"/>
    <cellStyle name="百分比 2 2 2 7" xfId="519"/>
    <cellStyle name="解释性文本 8 3" xfId="520"/>
    <cellStyle name="百分比 2 2 2 8" xfId="521"/>
    <cellStyle name="标题 7 3 10" xfId="522"/>
    <cellStyle name="解释性文本 8 4" xfId="523"/>
    <cellStyle name="百分比 2 2 2 9" xfId="524"/>
    <cellStyle name="标题 7 3 11" xfId="525"/>
    <cellStyle name="百分比 2 2 3 10" xfId="526"/>
    <cellStyle name="百分比 2 2 3 11" xfId="527"/>
    <cellStyle name="百分比 2 2 3 12" xfId="528"/>
    <cellStyle name="百分比 2 2 3 13" xfId="529"/>
    <cellStyle name="百分比 2 2 3 14" xfId="530"/>
    <cellStyle name="百分比 2 2 3 15" xfId="531"/>
    <cellStyle name="百分比 2 2 3 2" xfId="532"/>
    <cellStyle name="注释 3 6 6" xfId="533"/>
    <cellStyle name="标题 2 4 3 5" xfId="534"/>
    <cellStyle name="百分比 2 6 3" xfId="535"/>
    <cellStyle name="百分比 2 3 2 13" xfId="536"/>
    <cellStyle name="百分比 2 2 3 2 2" xfId="537"/>
    <cellStyle name="百分比 2 6 4" xfId="538"/>
    <cellStyle name="标题 4 4 4 3 2" xfId="539"/>
    <cellStyle name="百分比 2 3 2 14" xfId="540"/>
    <cellStyle name="百分比 2 2 3 2 3" xfId="541"/>
    <cellStyle name="百分比 2 6 5" xfId="542"/>
    <cellStyle name="标题 4 4 2" xfId="543"/>
    <cellStyle name="标题 4 4 4 3 3" xfId="544"/>
    <cellStyle name="百分比 2 3 2 15" xfId="545"/>
    <cellStyle name="百分比 2 2 3 2 4" xfId="546"/>
    <cellStyle name="百分比 2 6 6" xfId="547"/>
    <cellStyle name="标题 4 4 3" xfId="548"/>
    <cellStyle name="标题 4 4 4 3 4" xfId="549"/>
    <cellStyle name="百分比 2 3 2 16" xfId="550"/>
    <cellStyle name="百分比 2 2 3 2 5" xfId="551"/>
    <cellStyle name="标题 6 2 2 10" xfId="552"/>
    <cellStyle name="链接单元格 2 10" xfId="553"/>
    <cellStyle name="百分比 2 2 3 3" xfId="554"/>
    <cellStyle name="注释 3 6 7" xfId="555"/>
    <cellStyle name="标题 2 4 3 6" xfId="556"/>
    <cellStyle name="百分比 2 2 3 3 10" xfId="557"/>
    <cellStyle name="标题 2 2 2 15" xfId="558"/>
    <cellStyle name="标题 3 9" xfId="559"/>
    <cellStyle name="百分比 2 2 3 3 11" xfId="560"/>
    <cellStyle name="标题 2 2 2 16" xfId="561"/>
    <cellStyle name="百分比 2 2 3 3 12" xfId="562"/>
    <cellStyle name="百分比 2 2 3 3 13" xfId="563"/>
    <cellStyle name="百分比 2 7 3" xfId="564"/>
    <cellStyle name="百分比 2 2 3 3 2" xfId="565"/>
    <cellStyle name="适中 5_2015.1.3县级预算表" xfId="566"/>
    <cellStyle name="标题 2 2 2 3" xfId="567"/>
    <cellStyle name="输出 2 4_2016-2018年财政规划附表(2)" xfId="568"/>
    <cellStyle name="百分比 2 7 4" xfId="569"/>
    <cellStyle name="百分比 2 2 3 3 3" xfId="570"/>
    <cellStyle name="标题 2 2 2 4" xfId="571"/>
    <cellStyle name="链接单元格 2 11" xfId="572"/>
    <cellStyle name="百分比 2 2 3 4" xfId="573"/>
    <cellStyle name="注释 3 6 8" xfId="574"/>
    <cellStyle name="标题 2 4 3 7" xfId="575"/>
    <cellStyle name="百分比 2 6 3 11" xfId="576"/>
    <cellStyle name="链接单元格 2 13" xfId="577"/>
    <cellStyle name="百分比 2 2 3 6" xfId="578"/>
    <cellStyle name="标题 2 4 3 9" xfId="579"/>
    <cellStyle name="百分比 2 6 3 12" xfId="580"/>
    <cellStyle name="链接单元格 2 14" xfId="581"/>
    <cellStyle name="百分比 2 2 3 7" xfId="582"/>
    <cellStyle name="百分比 2 6 3 13" xfId="583"/>
    <cellStyle name="链接单元格 2 15" xfId="584"/>
    <cellStyle name="百分比 2 2 3 8" xfId="585"/>
    <cellStyle name="链接单元格 2 16" xfId="586"/>
    <cellStyle name="百分比 2 2 3 9" xfId="587"/>
    <cellStyle name="差 6 4" xfId="588"/>
    <cellStyle name="标题 2 3 4 2 2" xfId="589"/>
    <cellStyle name="百分比 2 6 2 3" xfId="590"/>
    <cellStyle name="标题 1 5 2 11" xfId="591"/>
    <cellStyle name="百分比 2 2 4 10" xfId="592"/>
    <cellStyle name="适中 3 2 2 3 13" xfId="593"/>
    <cellStyle name="标题 3 5 5 5" xfId="594"/>
    <cellStyle name="百分比 2 6 2 4" xfId="595"/>
    <cellStyle name="标题 1 5 2 12" xfId="596"/>
    <cellStyle name="百分比 2 2 4 11" xfId="597"/>
    <cellStyle name="标题 3 5 5 6" xfId="598"/>
    <cellStyle name="百分比 2 6 2 5" xfId="599"/>
    <cellStyle name="标题 1 5 2 13" xfId="600"/>
    <cellStyle name="百分比 2 2 4 12" xfId="601"/>
    <cellStyle name="标题 3 5 5 7" xfId="602"/>
    <cellStyle name="百分比 2 2 4 13" xfId="603"/>
    <cellStyle name="标题 3 5 5 8" xfId="604"/>
    <cellStyle name="百分比 2 2 4 14" xfId="605"/>
    <cellStyle name="标题 3 5 5 9" xfId="606"/>
    <cellStyle name="百分比 2 2 4 15" xfId="607"/>
    <cellStyle name="百分比 2 4 4 13" xfId="608"/>
    <cellStyle name="标题 2 4 2 2 14" xfId="609"/>
    <cellStyle name="百分比 2 2 4 2" xfId="610"/>
    <cellStyle name="标题 2 4 4 5" xfId="611"/>
    <cellStyle name="常规 2 2 2 2 2 4" xfId="612"/>
    <cellStyle name="标题 3 5 16" xfId="613"/>
    <cellStyle name="百分比 2 2 4 2 2" xfId="614"/>
    <cellStyle name="标题 4 4 2 2 2 3" xfId="615"/>
    <cellStyle name="常规 2 3 2 3 6" xfId="616"/>
    <cellStyle name="差 2 17" xfId="617"/>
    <cellStyle name="百分比 2 2 4 2 3" xfId="618"/>
    <cellStyle name="标题 4 4 2 2 2 4" xfId="619"/>
    <cellStyle name="常规 2 3 2 3 7" xfId="620"/>
    <cellStyle name="差 2 18" xfId="621"/>
    <cellStyle name="百分比 2 2 4 2 4" xfId="622"/>
    <cellStyle name="标题 4 4 2 2 2 5" xfId="623"/>
    <cellStyle name="百分比 2 2 4 2 5" xfId="624"/>
    <cellStyle name="百分比 2 2 4 3" xfId="625"/>
    <cellStyle name="标题 2 4 4 6" xfId="626"/>
    <cellStyle name="常规 2 2 2 2 2 5" xfId="627"/>
    <cellStyle name="标题 3 5 17" xfId="628"/>
    <cellStyle name="链接单元格 7 11" xfId="629"/>
    <cellStyle name="百分比 2 3 3 4" xfId="630"/>
    <cellStyle name="百分比 2 2 4 3 10" xfId="631"/>
    <cellStyle name="标题 2 3 2 15" xfId="632"/>
    <cellStyle name="注释 4 6 8" xfId="633"/>
    <cellStyle name="标题 2 5 3 7" xfId="634"/>
    <cellStyle name="链接单元格 7 12" xfId="635"/>
    <cellStyle name="百分比 2 3 3 5" xfId="636"/>
    <cellStyle name="百分比 2 2 4 3 11" xfId="637"/>
    <cellStyle name="标题 2 3 2 16" xfId="638"/>
    <cellStyle name="注释 4 6 9" xfId="639"/>
    <cellStyle name="标题 2 5 3 8" xfId="640"/>
    <cellStyle name="链接单元格 7 13" xfId="641"/>
    <cellStyle name="百分比 2 3 3 6" xfId="642"/>
    <cellStyle name="百分比 2 2 4 3 12" xfId="643"/>
    <cellStyle name="标题 2 5 3 9" xfId="644"/>
    <cellStyle name="百分比 2 2 4 3 2" xfId="645"/>
    <cellStyle name="注释 2 5 4" xfId="646"/>
    <cellStyle name="标题 2 3 2 3" xfId="647"/>
    <cellStyle name="差 5 5 10" xfId="648"/>
    <cellStyle name="标题 4 4 2 2 3 3" xfId="649"/>
    <cellStyle name="百分比 2 2 4 3 3" xfId="650"/>
    <cellStyle name="注释 2 5 5" xfId="651"/>
    <cellStyle name="标题 2 3 2 4" xfId="652"/>
    <cellStyle name="差 5 5 11" xfId="653"/>
    <cellStyle name="标题 4 4 2 2 3 4" xfId="654"/>
    <cellStyle name="百分比 2 2 4 3 4" xfId="655"/>
    <cellStyle name="标题 1 4 2 10" xfId="656"/>
    <cellStyle name="标题 2 3 2 5" xfId="657"/>
    <cellStyle name="差 5 5 12" xfId="658"/>
    <cellStyle name="标题 4 4 2 2 3 5" xfId="659"/>
    <cellStyle name="百分比 2 2 4 3 5" xfId="660"/>
    <cellStyle name="标题 1 4 2 11" xfId="661"/>
    <cellStyle name="标题 2 3 2 6" xfId="662"/>
    <cellStyle name="差 5 5 13" xfId="663"/>
    <cellStyle name="标题 4 4 2 2 3 6" xfId="664"/>
    <cellStyle name="百分比 2 2 4 3 6" xfId="665"/>
    <cellStyle name="标题 1 4 2 12" xfId="666"/>
    <cellStyle name="标题 2 3 2 7" xfId="667"/>
    <cellStyle name="标题 4 4 2 2 3 7" xfId="668"/>
    <cellStyle name="百分比 2 2 4 3 7" xfId="669"/>
    <cellStyle name="标题 1 4 2 13" xfId="670"/>
    <cellStyle name="标题 2 3 2 8" xfId="671"/>
    <cellStyle name="标题 4 4 2 2 3 8" xfId="672"/>
    <cellStyle name="百分比 2 2 4 3 8" xfId="673"/>
    <cellStyle name="标题 1 4 2 14" xfId="674"/>
    <cellStyle name="标题 2 3 2 9" xfId="675"/>
    <cellStyle name="标题 4 4 2 2 3 9" xfId="676"/>
    <cellStyle name="计算 4 3 10" xfId="677"/>
    <cellStyle name="百分比 2 2 4 3 9" xfId="678"/>
    <cellStyle name="标题 1 4 2 15" xfId="679"/>
    <cellStyle name="百分比 2 2 4 4" xfId="680"/>
    <cellStyle name="标题 2 4 4 7" xfId="681"/>
    <cellStyle name="百分比 2 2 4 5" xfId="682"/>
    <cellStyle name="标题 2 4 4 8" xfId="683"/>
    <cellStyle name="百分比 2 2 4 6" xfId="684"/>
    <cellStyle name="标题 2 4 4 9" xfId="685"/>
    <cellStyle name="百分比 2 2 4 7" xfId="686"/>
    <cellStyle name="百分比 2 2 4 8" xfId="687"/>
    <cellStyle name="差 7 3" xfId="688"/>
    <cellStyle name="标题 1 2 4_2016-2018年财政规划附表(2)" xfId="689"/>
    <cellStyle name="百分比 2 2 4 9" xfId="690"/>
    <cellStyle name="差 7 4" xfId="691"/>
    <cellStyle name="标题 2 3 4 3 2" xfId="692"/>
    <cellStyle name="百分比 2 2 5 2" xfId="693"/>
    <cellStyle name="标题 2 4 5 5" xfId="694"/>
    <cellStyle name="百分比 2 2 5 3" xfId="695"/>
    <cellStyle name="百分比 2 2 5 4" xfId="696"/>
    <cellStyle name="百分比 2 2 5 5" xfId="697"/>
    <cellStyle name="百分比 2 3 5 5" xfId="698"/>
    <cellStyle name="标题 2 2_2015.1.3县级预算表" xfId="699"/>
    <cellStyle name="百分比 2 4 2 3 4" xfId="700"/>
    <cellStyle name="标题 2 5 5 8" xfId="701"/>
    <cellStyle name="百分比 2 2 6 10" xfId="702"/>
    <cellStyle name="标题 2 2 3 3 2" xfId="703"/>
    <cellStyle name="百分比 2 4 2 3 5" xfId="704"/>
    <cellStyle name="标题 2 5 5 9" xfId="705"/>
    <cellStyle name="标题 5 4 3 10" xfId="706"/>
    <cellStyle name="汇总 3 3 3 10" xfId="707"/>
    <cellStyle name="百分比 2 2 6 11" xfId="708"/>
    <cellStyle name="标题 2 2 3 3 3" xfId="709"/>
    <cellStyle name="百分比 2 4 2 3 6" xfId="710"/>
    <cellStyle name="标题 5 4 3 11" xfId="711"/>
    <cellStyle name="汇总 3 3 3 11" xfId="712"/>
    <cellStyle name="百分比 2 2 6 12" xfId="713"/>
    <cellStyle name="标题 2 2 3 3 4" xfId="714"/>
    <cellStyle name="百分比 2 4 2 3 7" xfId="715"/>
    <cellStyle name="标题 5 4 3 12" xfId="716"/>
    <cellStyle name="汇总 3 3 3 12" xfId="717"/>
    <cellStyle name="百分比 2 2 6 13" xfId="718"/>
    <cellStyle name="标题 2 2 3 3 5" xfId="719"/>
    <cellStyle name="百分比 2 3 16" xfId="720"/>
    <cellStyle name="标题 1 7 3 6" xfId="721"/>
    <cellStyle name="百分比 2 2 6 2" xfId="722"/>
    <cellStyle name="标题 2 4 6 5" xfId="723"/>
    <cellStyle name="百分比 2 3 17" xfId="724"/>
    <cellStyle name="常规 2 3 4 3 10" xfId="725"/>
    <cellStyle name="标题 1 7 3 7" xfId="726"/>
    <cellStyle name="百分比 2 2 6 3" xfId="727"/>
    <cellStyle name="标题 2 4 6 6" xfId="728"/>
    <cellStyle name="百分比 2 3 18" xfId="729"/>
    <cellStyle name="常规 2 3 4 3 11" xfId="730"/>
    <cellStyle name="标题 1 7 3 8" xfId="731"/>
    <cellStyle name="标题 2 4 6 7" xfId="732"/>
    <cellStyle name="百分比 2 2 6 4" xfId="733"/>
    <cellStyle name="标题 3 4 3 10" xfId="734"/>
    <cellStyle name="百分比 2 3 4 2" xfId="735"/>
    <cellStyle name="标题 2 5 4 5" xfId="736"/>
    <cellStyle name="百分比 2 2 7" xfId="737"/>
    <cellStyle name="百分比 2 4 2 2 2" xfId="738"/>
    <cellStyle name="百分比 2 3 4 3" xfId="739"/>
    <cellStyle name="百分比 2 2 8" xfId="740"/>
    <cellStyle name="百分比 2 4 2 2 3" xfId="741"/>
    <cellStyle name="百分比 2 3 4 4" xfId="742"/>
    <cellStyle name="百分比 2 2 9" xfId="743"/>
    <cellStyle name="汇总 4 3 3 10" xfId="744"/>
    <cellStyle name="百分比 2 3" xfId="745"/>
    <cellStyle name="链接单元格 2 2 12" xfId="746"/>
    <cellStyle name="百分比 2 3 10" xfId="747"/>
    <cellStyle name="标题 1 3 4 3 8" xfId="748"/>
    <cellStyle name="链接单元格 2 2 13" xfId="749"/>
    <cellStyle name="百分比 2 3 11" xfId="750"/>
    <cellStyle name="标题 1 3 4 3 9" xfId="751"/>
    <cellStyle name="链接单元格 2 2 14" xfId="752"/>
    <cellStyle name="百分比 2 3 12" xfId="753"/>
    <cellStyle name="标题 1 7 3 2" xfId="754"/>
    <cellStyle name="链接单元格 2 2 15" xfId="755"/>
    <cellStyle name="百分比 2 3 13" xfId="756"/>
    <cellStyle name="标题 1 7 3 3" xfId="757"/>
    <cellStyle name="链接单元格 2 2 16" xfId="758"/>
    <cellStyle name="百分比 2 3 14" xfId="759"/>
    <cellStyle name="标题 1 5 3_2016-2018年财政规划附表(2)" xfId="760"/>
    <cellStyle name="标题 1 7 3 4" xfId="761"/>
    <cellStyle name="百分比 2 3 15" xfId="762"/>
    <cellStyle name="标题 1 7 3 5" xfId="763"/>
    <cellStyle name="百分比 2 3 2 2 2 4" xfId="764"/>
    <cellStyle name="标题 3 3 2 2 3 7" xfId="765"/>
    <cellStyle name="百分比 2 3 2" xfId="766"/>
    <cellStyle name="百分比 2 3 2 10" xfId="767"/>
    <cellStyle name="标题 3 3 6 9" xfId="768"/>
    <cellStyle name="百分比 2 3 2 11" xfId="769"/>
    <cellStyle name="标题 1 3 4_2016-2018年财政规划附表(2)" xfId="770"/>
    <cellStyle name="百分比 2 6 2" xfId="771"/>
    <cellStyle name="百分比 2 3 2 12" xfId="772"/>
    <cellStyle name="百分比 2 3 2 2" xfId="773"/>
    <cellStyle name="标题 2 3 3_2016-2018年财政规划附表(2)" xfId="774"/>
    <cellStyle name="标题 2 5 2 5" xfId="775"/>
    <cellStyle name="差 2 2 2 10" xfId="776"/>
    <cellStyle name="百分比 2 8 13" xfId="777"/>
    <cellStyle name="标题 4 5 5 9" xfId="778"/>
    <cellStyle name="百分比 2 4 4" xfId="779"/>
    <cellStyle name="标题 3 6 3 12" xfId="780"/>
    <cellStyle name="差 2 4 2 4" xfId="781"/>
    <cellStyle name="百分比 2 3 2 2 3 6" xfId="782"/>
    <cellStyle name="差 4 4 4" xfId="783"/>
    <cellStyle name="百分比 2 3 2 2 3 11" xfId="784"/>
    <cellStyle name="标题 2 2 3 13" xfId="785"/>
    <cellStyle name="标题 8 7" xfId="786"/>
    <cellStyle name="解释性文本 2 6 7" xfId="787"/>
    <cellStyle name="百分比 2 3 2 2 10" xfId="788"/>
    <cellStyle name="链接单元格 2 2 2 14" xfId="789"/>
    <cellStyle name="好 3 2 13" xfId="790"/>
    <cellStyle name="标题 2 4 3 3 3" xfId="791"/>
    <cellStyle name="差 2 2 2 2 4" xfId="792"/>
    <cellStyle name="百分比 2 4 5" xfId="793"/>
    <cellStyle name="标题 3 6 3 13" xfId="794"/>
    <cellStyle name="标题 4 2 2" xfId="795"/>
    <cellStyle name="差 2 4 2 5" xfId="796"/>
    <cellStyle name="百分比 2 3 2 2 3 7" xfId="797"/>
    <cellStyle name="差 4 4 5" xfId="798"/>
    <cellStyle name="百分比 2 3 2 2 3 12" xfId="799"/>
    <cellStyle name="标题 2 2 3 14" xfId="800"/>
    <cellStyle name="标题 8 8" xfId="801"/>
    <cellStyle name="解释性文本 2 6 8" xfId="802"/>
    <cellStyle name="百分比 2 3 2 2 11" xfId="803"/>
    <cellStyle name="链接单元格 2 2 2 15" xfId="804"/>
    <cellStyle name="好 3 2 14" xfId="805"/>
    <cellStyle name="标题 2 4 3 3 4" xfId="806"/>
    <cellStyle name="适中 7 3 11" xfId="807"/>
    <cellStyle name="标题 5 2 4 10" xfId="808"/>
    <cellStyle name="差 2 2 2 2 5" xfId="809"/>
    <cellStyle name="百分比 2 3 2 2 2" xfId="810"/>
    <cellStyle name="百分比 2 3 2 2 2 2" xfId="811"/>
    <cellStyle name="标题 3 3 2 2 3 5" xfId="812"/>
    <cellStyle name="百分比 2 3 2 2 2 3" xfId="813"/>
    <cellStyle name="标题 3 3 2 2 3 6" xfId="814"/>
    <cellStyle name="百分比 2 3 3" xfId="815"/>
    <cellStyle name="百分比 2 3 2 2 2 5" xfId="816"/>
    <cellStyle name="标题 3 3 2 2 3 8" xfId="817"/>
    <cellStyle name="百分比 2 3 2 2 4" xfId="818"/>
    <cellStyle name="百分比 2 3 2 2 5" xfId="819"/>
    <cellStyle name="百分比 2 3 2 2 6" xfId="820"/>
    <cellStyle name="百分比 2 3 2 2 7" xfId="821"/>
    <cellStyle name="百分比 2 3 2 2 8" xfId="822"/>
    <cellStyle name="百分比 2 3 2 2 9" xfId="823"/>
    <cellStyle name="标题 1 2 3 10" xfId="824"/>
    <cellStyle name="百分比 2 3 2 3" xfId="825"/>
    <cellStyle name="标题 2 5 2 6" xfId="826"/>
    <cellStyle name="差 2 2 2 11" xfId="827"/>
    <cellStyle name="百分比 2 3 2 3 2" xfId="828"/>
    <cellStyle name="标题 1 5 5 6" xfId="829"/>
    <cellStyle name="百分比 2 3 2 3 3" xfId="830"/>
    <cellStyle name="标题 1 5 5 7" xfId="831"/>
    <cellStyle name="百分比 2 3 2 3 4" xfId="832"/>
    <cellStyle name="标题 1 5 5 8" xfId="833"/>
    <cellStyle name="百分比 2 3 2 3 5" xfId="834"/>
    <cellStyle name="标题 1 5 5 9" xfId="835"/>
    <cellStyle name="百分比 2 3 2 4" xfId="836"/>
    <cellStyle name="标题 2 5 2 7" xfId="837"/>
    <cellStyle name="差 2 2 2 12" xfId="838"/>
    <cellStyle name="百分比 2 3 2 4 10" xfId="839"/>
    <cellStyle name="百分比 2 3 2 4 2" xfId="840"/>
    <cellStyle name="百分比 2 3 2 4 11" xfId="841"/>
    <cellStyle name="百分比 2 3 2 4 3" xfId="842"/>
    <cellStyle name="百分比 2 3 2 4 12" xfId="843"/>
    <cellStyle name="百分比 2 3 2 4 4" xfId="844"/>
    <cellStyle name="百分比 2 3 2 4 13" xfId="845"/>
    <cellStyle name="百分比 2 3 2 4 5" xfId="846"/>
    <cellStyle name="百分比 2 3 2 4 6" xfId="847"/>
    <cellStyle name="百分比 2 3 2 4 7" xfId="848"/>
    <cellStyle name="标题 6 2 2 3 2" xfId="849"/>
    <cellStyle name="百分比 2 3 2 4 8" xfId="850"/>
    <cellStyle name="标题 6 2 2 3 3" xfId="851"/>
    <cellStyle name="百分比 2 3 2 4 9" xfId="852"/>
    <cellStyle name="标题 2 2 2 2 10" xfId="853"/>
    <cellStyle name="标题 6 2 2 3 4" xfId="854"/>
    <cellStyle name="百分比 2 3 2 5" xfId="855"/>
    <cellStyle name="标题 2 5 2 8" xfId="856"/>
    <cellStyle name="差 2 2 2 13" xfId="857"/>
    <cellStyle name="百分比 2 3 2 6" xfId="858"/>
    <cellStyle name="标题 2 5 2 9" xfId="859"/>
    <cellStyle name="差 2 2 2 14" xfId="860"/>
    <cellStyle name="百分比 2 3 2 7" xfId="861"/>
    <cellStyle name="差 2 2 2 15" xfId="862"/>
    <cellStyle name="百分比 2 3 2 8" xfId="863"/>
    <cellStyle name="百分比 2 3 2 9" xfId="864"/>
    <cellStyle name="百分比 2 3 3 10" xfId="865"/>
    <cellStyle name="标题 5 4 9" xfId="866"/>
    <cellStyle name="百分比 2 3 3 11" xfId="867"/>
    <cellStyle name="差 6 2 2" xfId="868"/>
    <cellStyle name="百分比 2 3 3 13" xfId="869"/>
    <cellStyle name="标题 2 2 6 3" xfId="870"/>
    <cellStyle name="差 6 2 3" xfId="871"/>
    <cellStyle name="百分比 2 3 3 14" xfId="872"/>
    <cellStyle name="标题 2 2 6 4" xfId="873"/>
    <cellStyle name="差 6 2 4" xfId="874"/>
    <cellStyle name="百分比 2 3 3 15" xfId="875"/>
    <cellStyle name="标题 2 2 6 5" xfId="876"/>
    <cellStyle name="标题 2 3 2 13" xfId="877"/>
    <cellStyle name="注释 4 6 6" xfId="878"/>
    <cellStyle name="标题 2 5 3 5" xfId="879"/>
    <cellStyle name="百分比 2 3 3 2" xfId="880"/>
    <cellStyle name="标题 4 4 2 2 3 13" xfId="881"/>
    <cellStyle name="百分比 2 3 3 2 2" xfId="882"/>
    <cellStyle name="百分比 2 3 3 2 3" xfId="883"/>
    <cellStyle name="输出 4 10" xfId="884"/>
    <cellStyle name="百分比 2 3 3 2 4" xfId="885"/>
    <cellStyle name="输出 4 11" xfId="886"/>
    <cellStyle name="百分比 2 3 3 2 5" xfId="887"/>
    <cellStyle name="链接单元格 7 10" xfId="888"/>
    <cellStyle name="百分比 2 3 3 3" xfId="889"/>
    <cellStyle name="标题 2 3 2 14" xfId="890"/>
    <cellStyle name="注释 4 6 7" xfId="891"/>
    <cellStyle name="标题 2 5 3 6" xfId="892"/>
    <cellStyle name="百分比 2 3 3 3 10" xfId="893"/>
    <cellStyle name="检查单元格 7 4" xfId="894"/>
    <cellStyle name="标题 2 4 2 2 2 5" xfId="895"/>
    <cellStyle name="标题 3 2 2 15" xfId="896"/>
    <cellStyle name="百分比 2 3 3 3 11" xfId="897"/>
    <cellStyle name="检查单元格 7 5" xfId="898"/>
    <cellStyle name="标题 3 2 2 16" xfId="899"/>
    <cellStyle name="百分比 2 3 3 3 12" xfId="900"/>
    <cellStyle name="百分比 2 3 3 3 13" xfId="901"/>
    <cellStyle name="链接单元格 4 2 2_2016-2018年财政规划附表(2)" xfId="902"/>
    <cellStyle name="百分比 2 3 3 3 2" xfId="903"/>
    <cellStyle name="标题 3 2 2 3" xfId="904"/>
    <cellStyle name="百分比 2 3 3 3 3" xfId="905"/>
    <cellStyle name="标题 3 2 2 4" xfId="906"/>
    <cellStyle name="百分比 2 3 3 3 4" xfId="907"/>
    <cellStyle name="标题 3 2 2 5" xfId="908"/>
    <cellStyle name="百分比 2 3 3 3 5" xfId="909"/>
    <cellStyle name="标题 3 2 2 6" xfId="910"/>
    <cellStyle name="百分比 2 3 3 3 6" xfId="911"/>
    <cellStyle name="标题 3 2 2 7" xfId="912"/>
    <cellStyle name="百分比 2 3 3 3 7" xfId="913"/>
    <cellStyle name="标题 3 2 2 8" xfId="914"/>
    <cellStyle name="百分比 2 3 3 3 8" xfId="915"/>
    <cellStyle name="标题 3 2 2 9" xfId="916"/>
    <cellStyle name="百分比 2 3 3 3 9" xfId="917"/>
    <cellStyle name="链接单元格 7 15" xfId="918"/>
    <cellStyle name="百分比 2 3 3 8" xfId="919"/>
    <cellStyle name="百分比 2 3 3 9" xfId="920"/>
    <cellStyle name="百分比 2 3 4" xfId="921"/>
    <cellStyle name="标题 1 5_2015.1.3县级预算表" xfId="922"/>
    <cellStyle name="百分比 2 3 4 10" xfId="923"/>
    <cellStyle name="百分比 2 3 4 11" xfId="924"/>
    <cellStyle name="链接单元格 3 2 2 10" xfId="925"/>
    <cellStyle name="标题 4 3 4 3 2" xfId="926"/>
    <cellStyle name="百分比 2 3 4 12" xfId="927"/>
    <cellStyle name="链接单元格 3 2 2 11" xfId="928"/>
    <cellStyle name="标题 4 3 4 3 3" xfId="929"/>
    <cellStyle name="百分比 2 3 4 13" xfId="930"/>
    <cellStyle name="链接单元格 3 2 2 12" xfId="931"/>
    <cellStyle name="标题 4 3 4 3 4" xfId="932"/>
    <cellStyle name="百分比 2 3 4 14" xfId="933"/>
    <cellStyle name="链接单元格 3 2 2 13" xfId="934"/>
    <cellStyle name="标题 4 3 4 3 5" xfId="935"/>
    <cellStyle name="百分比 2 3 4 15" xfId="936"/>
    <cellStyle name="链接单元格 3 2 2 14" xfId="937"/>
    <cellStyle name="标题 4 3 4 3 6" xfId="938"/>
    <cellStyle name="输出 3 4 3 2" xfId="939"/>
    <cellStyle name="百分比 2 4 2 3 11" xfId="940"/>
    <cellStyle name="标题 7 2 4 5" xfId="941"/>
    <cellStyle name="百分比 2 3 4 2 2" xfId="942"/>
    <cellStyle name="标题 3 4 2 2 2 5" xfId="943"/>
    <cellStyle name="输出 3 4 3 3" xfId="944"/>
    <cellStyle name="百分比 2 4 2 3 12" xfId="945"/>
    <cellStyle name="标题 7 2 4 6" xfId="946"/>
    <cellStyle name="百分比 2 3 4 2 3" xfId="947"/>
    <cellStyle name="输出 3 4 3 4" xfId="948"/>
    <cellStyle name="百分比 2 4 2 3 13" xfId="949"/>
    <cellStyle name="标题 7 2 4 7" xfId="950"/>
    <cellStyle name="百分比 2 3 4 2 4" xfId="951"/>
    <cellStyle name="百分比 2 3 4 2 5" xfId="952"/>
    <cellStyle name="百分比 2 3 4 3 10" xfId="953"/>
    <cellStyle name="标题 3 3 2 15" xfId="954"/>
    <cellStyle name="百分比 2 3 4 3 11" xfId="955"/>
    <cellStyle name="标题 3 3 2 16" xfId="956"/>
    <cellStyle name="百分比 2 3 4 3 12" xfId="957"/>
    <cellStyle name="百分比 2 3 4 3 13" xfId="958"/>
    <cellStyle name="百分比 2 3 4 3 6" xfId="959"/>
    <cellStyle name="标题 3 3 2 7" xfId="960"/>
    <cellStyle name="标题 3 4 2 2 3 9" xfId="961"/>
    <cellStyle name="百分比 2 3 4 3 7" xfId="962"/>
    <cellStyle name="链接单元格 3 2 2 3 2" xfId="963"/>
    <cellStyle name="标题 3 3 2 8" xfId="964"/>
    <cellStyle name="百分比 2 3 4 3 8" xfId="965"/>
    <cellStyle name="链接单元格 3 2 2 3 3" xfId="966"/>
    <cellStyle name="标题 3 3 2 9" xfId="967"/>
    <cellStyle name="百分比 2 3 4 3 9" xfId="968"/>
    <cellStyle name="百分比 2 4 2 2 4" xfId="969"/>
    <cellStyle name="百分比 2 3 4 5" xfId="970"/>
    <cellStyle name="百分比 2 4 2 2 5" xfId="971"/>
    <cellStyle name="百分比 2 3 4 6" xfId="972"/>
    <cellStyle name="百分比 2 3 4 7" xfId="973"/>
    <cellStyle name="百分比 2 3 4 8" xfId="974"/>
    <cellStyle name="百分比 2 3 5" xfId="975"/>
    <cellStyle name="百分比 2 3 7" xfId="976"/>
    <cellStyle name="标题 1 7 10" xfId="977"/>
    <cellStyle name="百分比 2 3 5 2" xfId="978"/>
    <cellStyle name="好 3 3 3 11" xfId="979"/>
    <cellStyle name="标题 2 5 5 5" xfId="980"/>
    <cellStyle name="百分比 2 3 5 3" xfId="981"/>
    <cellStyle name="好 3 3 3 12" xfId="982"/>
    <cellStyle name="百分比 2 4 2 3 2" xfId="983"/>
    <cellStyle name="标题 2 5 5 6" xfId="984"/>
    <cellStyle name="百分比 2 3 8" xfId="985"/>
    <cellStyle name="标题 1 7 11" xfId="986"/>
    <cellStyle name="百分比 2 3 6" xfId="987"/>
    <cellStyle name="汇总 3 4 3 10" xfId="988"/>
    <cellStyle name="百分比 2 3 6 11" xfId="989"/>
    <cellStyle name="汇总 3 4 3 11" xfId="990"/>
    <cellStyle name="百分比 2 3 6 12" xfId="991"/>
    <cellStyle name="汇总 3 4 3 12" xfId="992"/>
    <cellStyle name="百分比 2 3 6 13" xfId="993"/>
    <cellStyle name="百分比 2 3 6 5" xfId="994"/>
    <cellStyle name="标题 1 6_2016-2018年财政规划附表(2)" xfId="995"/>
    <cellStyle name="百分比 2 3 6 6" xfId="996"/>
    <cellStyle name="百分比 2 3 6 7" xfId="997"/>
    <cellStyle name="链接单元格 2 3 12" xfId="998"/>
    <cellStyle name="百分比 2 4 10" xfId="999"/>
    <cellStyle name="标题 3 4 3_2016-2018年财政规划附表(2)" xfId="1000"/>
    <cellStyle name="百分比 2 3 6 8" xfId="1001"/>
    <cellStyle name="链接单元格 2 3 13" xfId="1002"/>
    <cellStyle name="百分比 2 4 11" xfId="1003"/>
    <cellStyle name="百分比 2 3 6 9" xfId="1004"/>
    <cellStyle name="汇总 4 3 3 11" xfId="1005"/>
    <cellStyle name="百分比 2 4" xfId="1006"/>
    <cellStyle name="差 2 4 2" xfId="1007"/>
    <cellStyle name="链接单元格 2 3 14" xfId="1008"/>
    <cellStyle name="百分比 2 4 12" xfId="1009"/>
    <cellStyle name="链接单元格 2 3 15" xfId="1010"/>
    <cellStyle name="百分比 2 4 13" xfId="1011"/>
    <cellStyle name="标题 1 2 3 3 2" xfId="1012"/>
    <cellStyle name="百分比 2 4 14" xfId="1013"/>
    <cellStyle name="标题 1 2 3 3 3" xfId="1014"/>
    <cellStyle name="百分比 2 4 15" xfId="1015"/>
    <cellStyle name="标题 1 2 3 3 4" xfId="1016"/>
    <cellStyle name="标题 3 3 5 2" xfId="1017"/>
    <cellStyle name="百分比 2 4 16" xfId="1018"/>
    <cellStyle name="标题 1 2 3 3 5" xfId="1019"/>
    <cellStyle name="标题 3 3 5 3" xfId="1020"/>
    <cellStyle name="百分比 2 8 3" xfId="1021"/>
    <cellStyle name="好 3 3 3 7" xfId="1022"/>
    <cellStyle name="百分比 2 4 2 10" xfId="1023"/>
    <cellStyle name="检查单元格 4 2 2 2 2" xfId="1024"/>
    <cellStyle name="常规 4 2 2 9" xfId="1025"/>
    <cellStyle name="标题 4 3 2 4 5" xfId="1026"/>
    <cellStyle name="标题 5 4 3 6" xfId="1027"/>
    <cellStyle name="百分比 2 8 4" xfId="1028"/>
    <cellStyle name="好 3 3 3 8" xfId="1029"/>
    <cellStyle name="百分比 2 4 2 11" xfId="1030"/>
    <cellStyle name="检查单元格 4 2 2 2 3" xfId="1031"/>
    <cellStyle name="标题 4 3 2 4 6" xfId="1032"/>
    <cellStyle name="标题 5 4 3 7" xfId="1033"/>
    <cellStyle name="百分比 2 8 5" xfId="1034"/>
    <cellStyle name="标题 4 6 2" xfId="1035"/>
    <cellStyle name="好 3 3 3 9" xfId="1036"/>
    <cellStyle name="百分比 2 4 2 12" xfId="1037"/>
    <cellStyle name="检查单元格 4 2 2 2 4" xfId="1038"/>
    <cellStyle name="标题 4 3 2 4 7" xfId="1039"/>
    <cellStyle name="输出 2 2 2 3 10" xfId="1040"/>
    <cellStyle name="检查单元格 4 2" xfId="1041"/>
    <cellStyle name="标题 5 4 3 8" xfId="1042"/>
    <cellStyle name="百分比 2 8 6" xfId="1043"/>
    <cellStyle name="标题 4 6 3" xfId="1044"/>
    <cellStyle name="百分比 2 4 2 13" xfId="1045"/>
    <cellStyle name="检查单元格 4 2 2 2 5" xfId="1046"/>
    <cellStyle name="标题 4 3 2 4 8" xfId="1047"/>
    <cellStyle name="输出 2 2 2 3 11" xfId="1048"/>
    <cellStyle name="检查单元格 4 3" xfId="1049"/>
    <cellStyle name="标题 5 4 3 9" xfId="1050"/>
    <cellStyle name="百分比 2 8 7" xfId="1051"/>
    <cellStyle name="标题 1 8 10" xfId="1052"/>
    <cellStyle name="标题 4 6 4" xfId="1053"/>
    <cellStyle name="百分比 2 4 2 14" xfId="1054"/>
    <cellStyle name="标题 4 3 2 4 9" xfId="1055"/>
    <cellStyle name="百分比 2 8 8" xfId="1056"/>
    <cellStyle name="标题 1 8 11" xfId="1057"/>
    <cellStyle name="标题 4 6 5" xfId="1058"/>
    <cellStyle name="百分比 2 4 2 15" xfId="1059"/>
    <cellStyle name="百分比 2 4 2 2" xfId="1060"/>
    <cellStyle name="标题 2 4 3 3 12" xfId="1061"/>
    <cellStyle name="注释 5 5 6" xfId="1062"/>
    <cellStyle name="链接单元格 3 4 3 10" xfId="1063"/>
    <cellStyle name="检查单元格 10" xfId="1064"/>
    <cellStyle name="好 5_2015.1.3县级预算表" xfId="1065"/>
    <cellStyle name="标题 2 6 2 5" xfId="1066"/>
    <cellStyle name="标题 3 2 2_2015.1.3县级预算表" xfId="1067"/>
    <cellStyle name="标题 4 3 2 11" xfId="1068"/>
    <cellStyle name="百分比 2 4 2 3" xfId="1069"/>
    <cellStyle name="标题 2 4 3 3 13" xfId="1070"/>
    <cellStyle name="标题 4 3 2 12" xfId="1071"/>
    <cellStyle name="标题 3 4 2 2_2016-2018年财政规划附表(2)" xfId="1072"/>
    <cellStyle name="百分比 2 4 2 3 10" xfId="1073"/>
    <cellStyle name="标题 7 2 4 4" xfId="1074"/>
    <cellStyle name="百分比 2 4 2 3 8" xfId="1075"/>
    <cellStyle name="标题 5 4 3 13" xfId="1076"/>
    <cellStyle name="百分比 2 4 2 4" xfId="1077"/>
    <cellStyle name="标题 4 3 2 13" xfId="1078"/>
    <cellStyle name="百分比 2 4 2 5" xfId="1079"/>
    <cellStyle name="标题 4 3 2 14" xfId="1080"/>
    <cellStyle name="百分比 2 4 2 6" xfId="1081"/>
    <cellStyle name="标题 4 3 2 15" xfId="1082"/>
    <cellStyle name="百分比 2 4 2 7" xfId="1083"/>
    <cellStyle name="标题 1 3_2015.1.3县级预算表" xfId="1084"/>
    <cellStyle name="标题 4 3 2 16" xfId="1085"/>
    <cellStyle name="百分比 2 4 2 8" xfId="1086"/>
    <cellStyle name="百分比 2 5 2" xfId="1087"/>
    <cellStyle name="百分比 3 15" xfId="1088"/>
    <cellStyle name="差 2 4 3 2" xfId="1089"/>
    <cellStyle name="百分比 2 4 2 9" xfId="1090"/>
    <cellStyle name="百分比 2 4 3 2" xfId="1091"/>
    <cellStyle name="标题 2 6 3 5" xfId="1092"/>
    <cellStyle name="百分比 2 4 3 3" xfId="1093"/>
    <cellStyle name="标题 2 6 3 6" xfId="1094"/>
    <cellStyle name="差 7 3 10" xfId="1095"/>
    <cellStyle name="百分比 2 4 3 4" xfId="1096"/>
    <cellStyle name="标题 2 6 3 7" xfId="1097"/>
    <cellStyle name="差 7 3 11" xfId="1098"/>
    <cellStyle name="百分比 2 4 3 5" xfId="1099"/>
    <cellStyle name="标题 2 6 3 8" xfId="1100"/>
    <cellStyle name="百分比 2 4 4 10" xfId="1101"/>
    <cellStyle name="标题 2 4 2 2 11" xfId="1102"/>
    <cellStyle name="百分比 2 4 4 11" xfId="1103"/>
    <cellStyle name="标题 2 4 2 2 12" xfId="1104"/>
    <cellStyle name="百分比 2 4 4 2" xfId="1105"/>
    <cellStyle name="百分比 2 4 4 3" xfId="1106"/>
    <cellStyle name="百分比 2 4 4 4" xfId="1107"/>
    <cellStyle name="百分比 2 4 4 5" xfId="1108"/>
    <cellStyle name="百分比 2 4 4 6" xfId="1109"/>
    <cellStyle name="百分比 2 4 4 7" xfId="1110"/>
    <cellStyle name="百分比 2 4 4 8" xfId="1111"/>
    <cellStyle name="标题 7 4 3 10" xfId="1112"/>
    <cellStyle name="百分比 2 7 2" xfId="1113"/>
    <cellStyle name="标题 4 2 4_2016-2018年财政规划附表(2)" xfId="1114"/>
    <cellStyle name="百分比 2 4 4 9" xfId="1115"/>
    <cellStyle name="标题 7 4 3 11" xfId="1116"/>
    <cellStyle name="汇总 4 3 3 12" xfId="1117"/>
    <cellStyle name="百分比 2 5" xfId="1118"/>
    <cellStyle name="差 2 4 3" xfId="1119"/>
    <cellStyle name="链接单元格 2 4 12" xfId="1120"/>
    <cellStyle name="百分比 2 5 10" xfId="1121"/>
    <cellStyle name="标题 2 3 2 3 3" xfId="1122"/>
    <cellStyle name="差 2 4 3 10" xfId="1123"/>
    <cellStyle name="链接单元格 2 4 13" xfId="1124"/>
    <cellStyle name="百分比 2 5 11" xfId="1125"/>
    <cellStyle name="标题 2 3 2 3 4" xfId="1126"/>
    <cellStyle name="差 2 4 3 11" xfId="1127"/>
    <cellStyle name="百分比 2 5 2 2" xfId="1128"/>
    <cellStyle name="标题 2 7 2 5" xfId="1129"/>
    <cellStyle name="百分比 2 5 2 3" xfId="1130"/>
    <cellStyle name="百分比 2 5 2 4" xfId="1131"/>
    <cellStyle name="百分比 2 5 2 5" xfId="1132"/>
    <cellStyle name="百分比 2 5 3" xfId="1133"/>
    <cellStyle name="百分比 3 16" xfId="1134"/>
    <cellStyle name="差 2 4 3 3" xfId="1135"/>
    <cellStyle name="百分比 2 5 3 13" xfId="1136"/>
    <cellStyle name="百分比 2 5 3 6" xfId="1137"/>
    <cellStyle name="标题 2 7 3 9" xfId="1138"/>
    <cellStyle name="百分比 2 5 3 7" xfId="1139"/>
    <cellStyle name="百分比 2 5 3 8" xfId="1140"/>
    <cellStyle name="百分比 2 5 3 9" xfId="1141"/>
    <cellStyle name="百分比 2 5 4" xfId="1142"/>
    <cellStyle name="好 4 2 2_2016-2018年财政规划附表(2)" xfId="1143"/>
    <cellStyle name="百分比 3 17" xfId="1144"/>
    <cellStyle name="标题 4 4 4 2 2" xfId="1145"/>
    <cellStyle name="差 2 4 3 4" xfId="1146"/>
    <cellStyle name="百分比 2 5 5" xfId="1147"/>
    <cellStyle name="标题 4 3 2" xfId="1148"/>
    <cellStyle name="标题 4 4 4 2 3" xfId="1149"/>
    <cellStyle name="差 2 4 3 5" xfId="1150"/>
    <cellStyle name="汇总 4 3 3 13" xfId="1151"/>
    <cellStyle name="百分比 2 6" xfId="1152"/>
    <cellStyle name="差 2 4 4" xfId="1153"/>
    <cellStyle name="百分比 2 6 11" xfId="1154"/>
    <cellStyle name="百分比 2 6 12" xfId="1155"/>
    <cellStyle name="百分比 2 6 13" xfId="1156"/>
    <cellStyle name="标题 2 2 2 2 3 2" xfId="1157"/>
    <cellStyle name="百分比 2 6 14" xfId="1158"/>
    <cellStyle name="标题 2 2 2 2 3 3" xfId="1159"/>
    <cellStyle name="百分比 2 6 15" xfId="1160"/>
    <cellStyle name="标题 2 2 2 2 3 4" xfId="1161"/>
    <cellStyle name="百分比 2 6 2 2" xfId="1162"/>
    <cellStyle name="标题 1 5 2 10" xfId="1163"/>
    <cellStyle name="百分比 2 6 3 2" xfId="1164"/>
    <cellStyle name="常规 2 5 3 2 5" xfId="1165"/>
    <cellStyle name="标题 5 2 2 14" xfId="1166"/>
    <cellStyle name="百分比 2 6 3 3" xfId="1167"/>
    <cellStyle name="百分比 5 10" xfId="1168"/>
    <cellStyle name="标题 5 2 2 15" xfId="1169"/>
    <cellStyle name="百分比 2 6 3 5" xfId="1170"/>
    <cellStyle name="百分比 5 12" xfId="1171"/>
    <cellStyle name="百分比 2 6 7" xfId="1172"/>
    <cellStyle name="标题 4 4 4" xfId="1173"/>
    <cellStyle name="标题 4 4 4 3 5" xfId="1174"/>
    <cellStyle name="输出 6 10" xfId="1175"/>
    <cellStyle name="百分比 2 6 8" xfId="1176"/>
    <cellStyle name="标题 4 4 4 3 6" xfId="1177"/>
    <cellStyle name="标题 4 4 5" xfId="1178"/>
    <cellStyle name="输出 6 11" xfId="1179"/>
    <cellStyle name="百分比 2 6 9" xfId="1180"/>
    <cellStyle name="标题 1 7_2016-2018年财政规划附表(2)" xfId="1181"/>
    <cellStyle name="标题 4 4 4 3 7" xfId="1182"/>
    <cellStyle name="标题 4 4 6" xfId="1183"/>
    <cellStyle name="百分比 2 7" xfId="1184"/>
    <cellStyle name="差 2 4 5" xfId="1185"/>
    <cellStyle name="百分比 2 8" xfId="1186"/>
    <cellStyle name="链接单元格 3 6 2" xfId="1187"/>
    <cellStyle name="差 2 4 6" xfId="1188"/>
    <cellStyle name="百分比 2 8 9" xfId="1189"/>
    <cellStyle name="标题 1 8 12" xfId="1190"/>
    <cellStyle name="标题 4 6 6" xfId="1191"/>
    <cellStyle name="百分比 2 9" xfId="1192"/>
    <cellStyle name="链接单元格 3 6 3" xfId="1193"/>
    <cellStyle name="差 2 4 7" xfId="1194"/>
    <cellStyle name="百分比 3" xfId="1195"/>
    <cellStyle name="标题 2 3 2 2 3 13" xfId="1196"/>
    <cellStyle name="标题 2 7 3 4" xfId="1197"/>
    <cellStyle name="警告文本 5 8" xfId="1198"/>
    <cellStyle name="百分比 3 10" xfId="1199"/>
    <cellStyle name="标题 1 2 2 2 3 7" xfId="1200"/>
    <cellStyle name="标题 1 2 2 2 3 8" xfId="1201"/>
    <cellStyle name="警告文本 5 9" xfId="1202"/>
    <cellStyle name="百分比 3 11" xfId="1203"/>
    <cellStyle name="标题 7 3 3 10" xfId="1204"/>
    <cellStyle name="标题 1 2 2 2 3 9" xfId="1205"/>
    <cellStyle name="百分比 3 12" xfId="1206"/>
    <cellStyle name="标题 7 3 3 11" xfId="1207"/>
    <cellStyle name="百分比 3 13" xfId="1208"/>
    <cellStyle name="标题 7 3 3 12" xfId="1209"/>
    <cellStyle name="百分比 3 14" xfId="1210"/>
    <cellStyle name="标题 7 3 3 13" xfId="1211"/>
    <cellStyle name="百分比 3 2" xfId="1212"/>
    <cellStyle name="标题 3 6 3 6" xfId="1213"/>
    <cellStyle name="常规 2 3 2 2 2 7" xfId="1214"/>
    <cellStyle name="百分比 3 2 10" xfId="1215"/>
    <cellStyle name="常规 2 3 2 2 2 8" xfId="1216"/>
    <cellStyle name="百分比 3 2 11" xfId="1217"/>
    <cellStyle name="常规 2 3 2 2 2 9" xfId="1218"/>
    <cellStyle name="百分比 3 2 12" xfId="1219"/>
    <cellStyle name="百分比 3 2 13" xfId="1220"/>
    <cellStyle name="标题 10 3 2" xfId="1221"/>
    <cellStyle name="百分比 3 2 14" xfId="1222"/>
    <cellStyle name="标题 10 3 3" xfId="1223"/>
    <cellStyle name="标题 3 3 4 3 2" xfId="1224"/>
    <cellStyle name="百分比 3 2 15" xfId="1225"/>
    <cellStyle name="标题 10 3 4" xfId="1226"/>
    <cellStyle name="标题 3 3 4 3 3" xfId="1227"/>
    <cellStyle name="百分比 3 2 2" xfId="1228"/>
    <cellStyle name="百分比 3 2 2 2" xfId="1229"/>
    <cellStyle name="标题 3 4 2 5" xfId="1230"/>
    <cellStyle name="百分比 3 2 2 3" xfId="1231"/>
    <cellStyle name="标题 3 4 2 6" xfId="1232"/>
    <cellStyle name="百分比 3 2 2 4" xfId="1233"/>
    <cellStyle name="标题 3 4 2 7" xfId="1234"/>
    <cellStyle name="百分比 3 2 2 5" xfId="1235"/>
    <cellStyle name="标题 3 4 2 8" xfId="1236"/>
    <cellStyle name="百分比 3 2 3" xfId="1237"/>
    <cellStyle name="百分比 3 2 3 10" xfId="1238"/>
    <cellStyle name="百分比 3 2 3 11" xfId="1239"/>
    <cellStyle name="百分比 3 2 3 12" xfId="1240"/>
    <cellStyle name="百分比 3 2 3 13" xfId="1241"/>
    <cellStyle name="常规 2 3 2 2 2 14" xfId="1242"/>
    <cellStyle name="百分比 3 2 3 4" xfId="1243"/>
    <cellStyle name="标题 3 4 3 7" xfId="1244"/>
    <cellStyle name="常规 2 3 2 2 2 15" xfId="1245"/>
    <cellStyle name="百分比 3 2 3 5" xfId="1246"/>
    <cellStyle name="标题 3 4 3 8" xfId="1247"/>
    <cellStyle name="百分比 3 2 3 6" xfId="1248"/>
    <cellStyle name="标题 3 4 3 9" xfId="1249"/>
    <cellStyle name="适中 4 2 2 3 10" xfId="1250"/>
    <cellStyle name="百分比 3 2 3 7" xfId="1251"/>
    <cellStyle name="适中 4 2 2 3 11" xfId="1252"/>
    <cellStyle name="百分比 3 2 3 8" xfId="1253"/>
    <cellStyle name="适中 4 2 2 3 12" xfId="1254"/>
    <cellStyle name="百分比 3 2 3 9" xfId="1255"/>
    <cellStyle name="标题 2 4 4 2 2" xfId="1256"/>
    <cellStyle name="百分比 3 2 4" xfId="1257"/>
    <cellStyle name="百分比 3 2 5" xfId="1258"/>
    <cellStyle name="百分比 3 2 6" xfId="1259"/>
    <cellStyle name="百分比 3 2 7" xfId="1260"/>
    <cellStyle name="百分比 3 2 8" xfId="1261"/>
    <cellStyle name="百分比 3 2 9" xfId="1262"/>
    <cellStyle name="百分比 3 3" xfId="1263"/>
    <cellStyle name="标题 3 6 3 7" xfId="1264"/>
    <cellStyle name="链接单元格 3 2 12" xfId="1265"/>
    <cellStyle name="差 4 2 2 2 3" xfId="1266"/>
    <cellStyle name="百分比 3 3 10" xfId="1267"/>
    <cellStyle name="标题 4 4 3 3 2" xfId="1268"/>
    <cellStyle name="链接单元格 3 2 13" xfId="1269"/>
    <cellStyle name="差 4 2 2 2 4" xfId="1270"/>
    <cellStyle name="百分比 3 3 11" xfId="1271"/>
    <cellStyle name="标题 3 4 2" xfId="1272"/>
    <cellStyle name="标题 4 4 3 3 3" xfId="1273"/>
    <cellStyle name="链接单元格 3 2 14" xfId="1274"/>
    <cellStyle name="差 4 2 2 2 5" xfId="1275"/>
    <cellStyle name="百分比 3 3 12" xfId="1276"/>
    <cellStyle name="标题 3 4 3" xfId="1277"/>
    <cellStyle name="标题 4 4 3 3 4" xfId="1278"/>
    <cellStyle name="链接单元格 3 2 15" xfId="1279"/>
    <cellStyle name="百分比 3 3 13" xfId="1280"/>
    <cellStyle name="汇总 3 4 10" xfId="1281"/>
    <cellStyle name="标题 3 4 4" xfId="1282"/>
    <cellStyle name="标题 4 4 3 3 5" xfId="1283"/>
    <cellStyle name="链接单元格 3 2 16" xfId="1284"/>
    <cellStyle name="百分比 3 3 14" xfId="1285"/>
    <cellStyle name="汇总 3 4 11" xfId="1286"/>
    <cellStyle name="标题 3 4 5" xfId="1287"/>
    <cellStyle name="标题 4 4 3 3 6" xfId="1288"/>
    <cellStyle name="百分比 3 3 15" xfId="1289"/>
    <cellStyle name="汇总 3 4 12" xfId="1290"/>
    <cellStyle name="标题 3 4 6" xfId="1291"/>
    <cellStyle name="标题 4 4 3 3 7" xfId="1292"/>
    <cellStyle name="警告文本 5 17" xfId="1293"/>
    <cellStyle name="差 5 2 3 8" xfId="1294"/>
    <cellStyle name="百分比 3 3 2" xfId="1295"/>
    <cellStyle name="标题 1 2 2 2 3 12" xfId="1296"/>
    <cellStyle name="百分比 3 3 2 2" xfId="1297"/>
    <cellStyle name="标题 3 5 2 5" xfId="1298"/>
    <cellStyle name="百分比 3 3 2 3" xfId="1299"/>
    <cellStyle name="标题 3 5 2 6" xfId="1300"/>
    <cellStyle name="百分比 3 3 2 4" xfId="1301"/>
    <cellStyle name="标题 3 5 2 7" xfId="1302"/>
    <cellStyle name="百分比 3 3 2 5" xfId="1303"/>
    <cellStyle name="标题 3 5 2 8" xfId="1304"/>
    <cellStyle name="差 5 2 3 9" xfId="1305"/>
    <cellStyle name="百分比 3 3 3" xfId="1306"/>
    <cellStyle name="标题 1 2 2 2 3 13" xfId="1307"/>
    <cellStyle name="百分比 3 3 3 10" xfId="1308"/>
    <cellStyle name="百分比 3 3 3 11" xfId="1309"/>
    <cellStyle name="百分比 3 3 3 12" xfId="1310"/>
    <cellStyle name="百分比 3 3 3 13" xfId="1311"/>
    <cellStyle name="百分比 3 3 3 2" xfId="1312"/>
    <cellStyle name="标题 3 5 3 5" xfId="1313"/>
    <cellStyle name="百分比 3 3 3 3" xfId="1314"/>
    <cellStyle name="标题 3 5 3 6" xfId="1315"/>
    <cellStyle name="百分比 3 3 3 4" xfId="1316"/>
    <cellStyle name="标题 3 5 3 7" xfId="1317"/>
    <cellStyle name="百分比 3 3 3 5" xfId="1318"/>
    <cellStyle name="标题 3 5 3 8" xfId="1319"/>
    <cellStyle name="百分比 3 3 3 6" xfId="1320"/>
    <cellStyle name="标题 3 5 3 9" xfId="1321"/>
    <cellStyle name="百分比 3 3 3 7" xfId="1322"/>
    <cellStyle name="百分比 3 3 3 8" xfId="1323"/>
    <cellStyle name="解释性文本 4 5 5" xfId="1324"/>
    <cellStyle name="标题 1 4 3_2016-2018年财政规划附表(2)" xfId="1325"/>
    <cellStyle name="百分比 3 3 3 9" xfId="1326"/>
    <cellStyle name="百分比 3 3 4" xfId="1327"/>
    <cellStyle name="百分比 3 3 5" xfId="1328"/>
    <cellStyle name="百分比 3 3 6" xfId="1329"/>
    <cellStyle name="百分比 3 3 7" xfId="1330"/>
    <cellStyle name="百分比 3 3 8" xfId="1331"/>
    <cellStyle name="百分比 3 3 9" xfId="1332"/>
    <cellStyle name="百分比 3 4" xfId="1333"/>
    <cellStyle name="标题 3 6 3 8" xfId="1334"/>
    <cellStyle name="差 2 5 2" xfId="1335"/>
    <cellStyle name="汇总 7 3 9" xfId="1336"/>
    <cellStyle name="百分比 3 4 2" xfId="1337"/>
    <cellStyle name="标题 2 3 2 2 5" xfId="1338"/>
    <cellStyle name="百分比 3 4 3" xfId="1339"/>
    <cellStyle name="标题 2 3 2 2 6" xfId="1340"/>
    <cellStyle name="百分比 3 4 4" xfId="1341"/>
    <cellStyle name="标题 2 3 2 2 7" xfId="1342"/>
    <cellStyle name="百分比 3 4 5" xfId="1343"/>
    <cellStyle name="标题 2 3 2 2 8" xfId="1344"/>
    <cellStyle name="适中 4 2 3 4" xfId="1345"/>
    <cellStyle name="标题 5 2 2" xfId="1346"/>
    <cellStyle name="百分比 3 5" xfId="1347"/>
    <cellStyle name="标题 3 6 3 9" xfId="1348"/>
    <cellStyle name="链接单元格 3 4 12" xfId="1349"/>
    <cellStyle name="百分比 3 5 10" xfId="1350"/>
    <cellStyle name="链接单元格 3 4 13" xfId="1351"/>
    <cellStyle name="百分比 3 5 11" xfId="1352"/>
    <cellStyle name="链接单元格 3 4 14" xfId="1353"/>
    <cellStyle name="百分比 3 5 12" xfId="1354"/>
    <cellStyle name="链接单元格 3 4 15" xfId="1355"/>
    <cellStyle name="百分比 3 5 13" xfId="1356"/>
    <cellStyle name="百分比 3 5 8" xfId="1357"/>
    <cellStyle name="适中 4 2 4 7" xfId="1358"/>
    <cellStyle name="警告文本 2 6 10" xfId="1359"/>
    <cellStyle name="标题 5 3 5" xfId="1360"/>
    <cellStyle name="百分比 3 5 9" xfId="1361"/>
    <cellStyle name="适中 4 2 4 8" xfId="1362"/>
    <cellStyle name="警告文本 2 6 11" xfId="1363"/>
    <cellStyle name="标题 5 3 6" xfId="1364"/>
    <cellStyle name="百分比 3 6" xfId="1365"/>
    <cellStyle name="百分比 3 7" xfId="1366"/>
    <cellStyle name="百分比 3 8" xfId="1367"/>
    <cellStyle name="百分比 3 9" xfId="1368"/>
    <cellStyle name="百分比 4 10" xfId="1369"/>
    <cellStyle name="百分比 4 11" xfId="1370"/>
    <cellStyle name="百分比 4 12" xfId="1371"/>
    <cellStyle name="百分比 4 13" xfId="1372"/>
    <cellStyle name="标题 4 7_2016-2018年财政规划附表(2)" xfId="1373"/>
    <cellStyle name="百分比 4 14" xfId="1374"/>
    <cellStyle name="百分比 4 15" xfId="1375"/>
    <cellStyle name="百分比 4 2" xfId="1376"/>
    <cellStyle name="百分比 4 2 2" xfId="1377"/>
    <cellStyle name="百分比 4 2 3" xfId="1378"/>
    <cellStyle name="百分比 4 2 4" xfId="1379"/>
    <cellStyle name="百分比 4 2 5" xfId="1380"/>
    <cellStyle name="百分比 4 3" xfId="1381"/>
    <cellStyle name="链接单元格 4 2 12" xfId="1382"/>
    <cellStyle name="百分比 4 3 10" xfId="1383"/>
    <cellStyle name="标题 4 3 2 4 13" xfId="1384"/>
    <cellStyle name="链接单元格 4 2 13" xfId="1385"/>
    <cellStyle name="百分比 4 3 11" xfId="1386"/>
    <cellStyle name="注释 4 4 2 5" xfId="1387"/>
    <cellStyle name="标题 8 4 2" xfId="1388"/>
    <cellStyle name="链接单元格 4 2 14" xfId="1389"/>
    <cellStyle name="百分比 4 3 12" xfId="1390"/>
    <cellStyle name="标题 8 4 3" xfId="1391"/>
    <cellStyle name="链接单元格 4 2 15" xfId="1392"/>
    <cellStyle name="百分比 4 3 13" xfId="1393"/>
    <cellStyle name="汇总 4 4 10" xfId="1394"/>
    <cellStyle name="标题 8 4 4" xfId="1395"/>
    <cellStyle name="差 5 3 3 8" xfId="1396"/>
    <cellStyle name="百分比 4 3 2" xfId="1397"/>
    <cellStyle name="差 5 3 3 9" xfId="1398"/>
    <cellStyle name="百分比 4 3 3" xfId="1399"/>
    <cellStyle name="百分比 4 3 4" xfId="1400"/>
    <cellStyle name="百分比 4 3 5" xfId="1401"/>
    <cellStyle name="百分比 4 3 6" xfId="1402"/>
    <cellStyle name="百分比 4 3 7" xfId="1403"/>
    <cellStyle name="百分比 4 3 8" xfId="1404"/>
    <cellStyle name="百分比 4 3 9" xfId="1405"/>
    <cellStyle name="百分比 4 4" xfId="1406"/>
    <cellStyle name="百分比 4 5" xfId="1407"/>
    <cellStyle name="百分比 4 6" xfId="1408"/>
    <cellStyle name="百分比 4 7" xfId="1409"/>
    <cellStyle name="百分比 4 8" xfId="1410"/>
    <cellStyle name="百分比 4 9" xfId="1411"/>
    <cellStyle name="百分比 5 2" xfId="1412"/>
    <cellStyle name="标题 5 2 2 3" xfId="1413"/>
    <cellStyle name="解释性文本 7 7" xfId="1414"/>
    <cellStyle name="百分比 5 2 2" xfId="1415"/>
    <cellStyle name="标题 5 2 2 3 2" xfId="1416"/>
    <cellStyle name="解释性文本 7 8" xfId="1417"/>
    <cellStyle name="百分比 5 2 3" xfId="1418"/>
    <cellStyle name="标题 5 2 2 3 3" xfId="1419"/>
    <cellStyle name="解释性文本 7 9" xfId="1420"/>
    <cellStyle name="百分比 5 2 4" xfId="1421"/>
    <cellStyle name="标题 5 2 2 3 4" xfId="1422"/>
    <cellStyle name="常规 2 4 2 2_2016-2018年财政规划附表(2)" xfId="1423"/>
    <cellStyle name="百分比 5 2 5" xfId="1424"/>
    <cellStyle name="标题 5 2 2 3 5" xfId="1425"/>
    <cellStyle name="百分比 5 3" xfId="1426"/>
    <cellStyle name="标题 5 2 2 4" xfId="1427"/>
    <cellStyle name="链接单元格 5 2 12" xfId="1428"/>
    <cellStyle name="百分比 5 3 10" xfId="1429"/>
    <cellStyle name="链接单元格 5 2 13" xfId="1430"/>
    <cellStyle name="百分比 5 3 11" xfId="1431"/>
    <cellStyle name="链接单元格 5 2 14" xfId="1432"/>
    <cellStyle name="百分比 5 3 12" xfId="1433"/>
    <cellStyle name="链接单元格 5 2 15" xfId="1434"/>
    <cellStyle name="百分比 5 3 13" xfId="1435"/>
    <cellStyle name="解释性文本 8 7" xfId="1436"/>
    <cellStyle name="百分比 5 3 2" xfId="1437"/>
    <cellStyle name="标题 7 3 14" xfId="1438"/>
    <cellStyle name="解释性文本 8 8" xfId="1439"/>
    <cellStyle name="百分比 5 3 3" xfId="1440"/>
    <cellStyle name="标题 7 3 15" xfId="1441"/>
    <cellStyle name="解释性文本 8 9" xfId="1442"/>
    <cellStyle name="百分比 5 3 4" xfId="1443"/>
    <cellStyle name="百分比 5 3 5" xfId="1444"/>
    <cellStyle name="百分比 5 3 6" xfId="1445"/>
    <cellStyle name="百分比 5 3 7" xfId="1446"/>
    <cellStyle name="百分比 5 3 8" xfId="1447"/>
    <cellStyle name="百分比 5 3 9" xfId="1448"/>
    <cellStyle name="百分比 5 4" xfId="1449"/>
    <cellStyle name="标题 5 2 2 5" xfId="1450"/>
    <cellStyle name="百分比 5 5" xfId="1451"/>
    <cellStyle name="标题 5 2 2 6" xfId="1452"/>
    <cellStyle name="百分比 5 6" xfId="1453"/>
    <cellStyle name="标题 5 2 2 7" xfId="1454"/>
    <cellStyle name="百分比 5 7" xfId="1455"/>
    <cellStyle name="标题 5 2 2 8" xfId="1456"/>
    <cellStyle name="百分比 5 8" xfId="1457"/>
    <cellStyle name="标题 5 2 2 9" xfId="1458"/>
    <cellStyle name="解释性文本 4 2 4 10" xfId="1459"/>
    <cellStyle name="百分比 5 9" xfId="1460"/>
    <cellStyle name="标题 1 10" xfId="1461"/>
    <cellStyle name="标题 1 11" xfId="1462"/>
    <cellStyle name="标题 1 12" xfId="1463"/>
    <cellStyle name="标题 1 2" xfId="1464"/>
    <cellStyle name="标题 10 3 7" xfId="1465"/>
    <cellStyle name="警告文本 3 3 10" xfId="1466"/>
    <cellStyle name="标题 3 3 4 3 6" xfId="1467"/>
    <cellStyle name="标题 1 2 10" xfId="1468"/>
    <cellStyle name="标题 1 2 11" xfId="1469"/>
    <cellStyle name="标题 1 2 12" xfId="1470"/>
    <cellStyle name="标题 1 2 13" xfId="1471"/>
    <cellStyle name="标题 1 3 3 3 10" xfId="1472"/>
    <cellStyle name="标题 1 2 14" xfId="1473"/>
    <cellStyle name="标题 1 3 3 3 11" xfId="1474"/>
    <cellStyle name="标题 1 2 15" xfId="1475"/>
    <cellStyle name="标题 1 3 3 3 12" xfId="1476"/>
    <cellStyle name="标题 3 2" xfId="1477"/>
    <cellStyle name="标题 1 2 16" xfId="1478"/>
    <cellStyle name="标题 1 3 3 3 13" xfId="1479"/>
    <cellStyle name="标题 3 3" xfId="1480"/>
    <cellStyle name="标题 1 2 17" xfId="1481"/>
    <cellStyle name="标题 2 2 2 10" xfId="1482"/>
    <cellStyle name="标题 3 4" xfId="1483"/>
    <cellStyle name="标题 3 4_2015.1.3县级预算表" xfId="1484"/>
    <cellStyle name="标题 1 2 18" xfId="1485"/>
    <cellStyle name="标题 2 2 2 11" xfId="1486"/>
    <cellStyle name="标题 3 5" xfId="1487"/>
    <cellStyle name="标题 1 2 2" xfId="1488"/>
    <cellStyle name="标题 4 7 3 7" xfId="1489"/>
    <cellStyle name="标题 7 6 13" xfId="1490"/>
    <cellStyle name="标题 1 2 2 10" xfId="1491"/>
    <cellStyle name="常规 3 8 6" xfId="1492"/>
    <cellStyle name="标题 4 3 2 2 3 13" xfId="1493"/>
    <cellStyle name="标题 9 3 6" xfId="1494"/>
    <cellStyle name="标题 1 2 2 11" xfId="1495"/>
    <cellStyle name="标题 9 3 7" xfId="1496"/>
    <cellStyle name="标题 1 2 2 12" xfId="1497"/>
    <cellStyle name="标题 9 3 8" xfId="1498"/>
    <cellStyle name="标题 1 2 2 13" xfId="1499"/>
    <cellStyle name="标题 9 3 9" xfId="1500"/>
    <cellStyle name="标题 1 2 2 14" xfId="1501"/>
    <cellStyle name="标题 1 2 2 15" xfId="1502"/>
    <cellStyle name="标题 1 2 2 16" xfId="1503"/>
    <cellStyle name="标题 1 2 2 2" xfId="1504"/>
    <cellStyle name="标题 1 2 2 2 12" xfId="1505"/>
    <cellStyle name="常规 3 8 11" xfId="1506"/>
    <cellStyle name="标题 3 2 5 4" xfId="1507"/>
    <cellStyle name="标题 9 3 11" xfId="1508"/>
    <cellStyle name="差 2 4 10" xfId="1509"/>
    <cellStyle name="标题 1 2 2 2 13" xfId="1510"/>
    <cellStyle name="常规 3 8 12" xfId="1511"/>
    <cellStyle name="标题 3 2 5 5" xfId="1512"/>
    <cellStyle name="标题 9 3 12" xfId="1513"/>
    <cellStyle name="差 2 4 11" xfId="1514"/>
    <cellStyle name="标题 1 2 2 2 14" xfId="1515"/>
    <cellStyle name="标题 9 3 13" xfId="1516"/>
    <cellStyle name="检查单元格 2 6 2" xfId="1517"/>
    <cellStyle name="差 2 4 12" xfId="1518"/>
    <cellStyle name="注释 8 2" xfId="1519"/>
    <cellStyle name="标题 1 2 2 2 15" xfId="1520"/>
    <cellStyle name="检查单元格 2 6 3" xfId="1521"/>
    <cellStyle name="差 2 4 13" xfId="1522"/>
    <cellStyle name="标题 1 2 2 2 2" xfId="1523"/>
    <cellStyle name="标题 1 2 2 2 3" xfId="1524"/>
    <cellStyle name="标题 1 2 2 2 3 10" xfId="1525"/>
    <cellStyle name="标题 1 2 2 2 3 11" xfId="1526"/>
    <cellStyle name="汇总 4 2 2 3 6" xfId="1527"/>
    <cellStyle name="标题 1 2 2 2 3 2" xfId="1528"/>
    <cellStyle name="汇总 4 2 2 3 7" xfId="1529"/>
    <cellStyle name="标题 1 2 2 2 3 3" xfId="1530"/>
    <cellStyle name="标题 3 2 2 2 3 10" xfId="1531"/>
    <cellStyle name="汇总 4 2 2 3 8" xfId="1532"/>
    <cellStyle name="标题 1 2 2 2 3 4" xfId="1533"/>
    <cellStyle name="标题 3 2 2 2 3 11" xfId="1534"/>
    <cellStyle name="汇总 4 2 2 3 9" xfId="1535"/>
    <cellStyle name="标题 1 2 2 2 3 5" xfId="1536"/>
    <cellStyle name="标题 3 2 2 2 3 12" xfId="1537"/>
    <cellStyle name="标题 1 2 2 2 3 6" xfId="1538"/>
    <cellStyle name="标题 3 2 2 2 3 13" xfId="1539"/>
    <cellStyle name="标题 1 2 2 2 4" xfId="1540"/>
    <cellStyle name="标题 3 2 4 2" xfId="1541"/>
    <cellStyle name="标题 1 2 2 2 5" xfId="1542"/>
    <cellStyle name="标题 3 2 4 3" xfId="1543"/>
    <cellStyle name="标题 1 2 2 2 6" xfId="1544"/>
    <cellStyle name="标题 3 2 4 4" xfId="1545"/>
    <cellStyle name="标题 1 2 2 2 7" xfId="1546"/>
    <cellStyle name="标题 3 2 4 5" xfId="1547"/>
    <cellStyle name="标题 1 2 2 2 8" xfId="1548"/>
    <cellStyle name="标题 3 2 4 6" xfId="1549"/>
    <cellStyle name="标题 1 2 2 2 9" xfId="1550"/>
    <cellStyle name="标题 3 2 4 7" xfId="1551"/>
    <cellStyle name="标题 1 2 2 2_2016-2018年财政规划附表(2)" xfId="1552"/>
    <cellStyle name="标题 1 5 16" xfId="1553"/>
    <cellStyle name="标题 1 2 2 3" xfId="1554"/>
    <cellStyle name="标题 1 2 2 4 10" xfId="1555"/>
    <cellStyle name="标题 4 8 2" xfId="1556"/>
    <cellStyle name="标题 1 2 2 4 11" xfId="1557"/>
    <cellStyle name="标题 4 8 3" xfId="1558"/>
    <cellStyle name="标题 8 2 3 2" xfId="1559"/>
    <cellStyle name="输出 5 3 2" xfId="1560"/>
    <cellStyle name="标题 1 2 2 4 12" xfId="1561"/>
    <cellStyle name="标题 4 8 4" xfId="1562"/>
    <cellStyle name="标题 8 2 3 3" xfId="1563"/>
    <cellStyle name="标题 1 2 2 4 2" xfId="1564"/>
    <cellStyle name="标题 1 2 2 4 3" xfId="1565"/>
    <cellStyle name="标题 1 2 2 4 4" xfId="1566"/>
    <cellStyle name="标题 3 2 6 2" xfId="1567"/>
    <cellStyle name="标题 1 2 2 4 5" xfId="1568"/>
    <cellStyle name="标题 3 2 6 3" xfId="1569"/>
    <cellStyle name="标题 1 2 2 4 6" xfId="1570"/>
    <cellStyle name="标题 3 2 6 4" xfId="1571"/>
    <cellStyle name="输出 5 10" xfId="1572"/>
    <cellStyle name="标题 1 2 2 4 7" xfId="1573"/>
    <cellStyle name="适中 2 11" xfId="1574"/>
    <cellStyle name="计算 7" xfId="1575"/>
    <cellStyle name="标题 1 3 2 2 3 10" xfId="1576"/>
    <cellStyle name="标题 3 2 6 5" xfId="1577"/>
    <cellStyle name="输出 5 11" xfId="1578"/>
    <cellStyle name="标题 1 2 2 4 8" xfId="1579"/>
    <cellStyle name="输入 3 2 2 10" xfId="1580"/>
    <cellStyle name="适中 2 12" xfId="1581"/>
    <cellStyle name="计算 8" xfId="1582"/>
    <cellStyle name="标题 1 3 2 2 3 11" xfId="1583"/>
    <cellStyle name="标题 3 2 6 6" xfId="1584"/>
    <cellStyle name="输出 5 12" xfId="1585"/>
    <cellStyle name="标题 1 2 2 4 9" xfId="1586"/>
    <cellStyle name="输入 3 2 2 11" xfId="1587"/>
    <cellStyle name="适中 2 13" xfId="1588"/>
    <cellStyle name="计算 9" xfId="1589"/>
    <cellStyle name="标题 1 3 2 2 3 12" xfId="1590"/>
    <cellStyle name="标题 3 2 6 7" xfId="1591"/>
    <cellStyle name="标题 1 2 2 5" xfId="1592"/>
    <cellStyle name="标题 1 2 2 6" xfId="1593"/>
    <cellStyle name="标题 1 2 2 7" xfId="1594"/>
    <cellStyle name="标题 1 2 2 8" xfId="1595"/>
    <cellStyle name="标题 1 2 2 9" xfId="1596"/>
    <cellStyle name="注释 4 2 4 5" xfId="1597"/>
    <cellStyle name="标题 6 6 2" xfId="1598"/>
    <cellStyle name="输出 4 2 10" xfId="1599"/>
    <cellStyle name="标题 1 2 2_2015.1.3县级预算表" xfId="1600"/>
    <cellStyle name="常规 3 10" xfId="1601"/>
    <cellStyle name="标题 4 5 2 3 7" xfId="1602"/>
    <cellStyle name="标题 1 2 3" xfId="1603"/>
    <cellStyle name="标题 4 7 3 8" xfId="1604"/>
    <cellStyle name="标题 1 2 3 11" xfId="1605"/>
    <cellStyle name="常规 2 3 3 3 3 2" xfId="1606"/>
    <cellStyle name="标题 1 2 3 12" xfId="1607"/>
    <cellStyle name="标题 3 5 3_2016-2018年财政规划附表(2)" xfId="1608"/>
    <cellStyle name="常规 2 3 3 3 3 3" xfId="1609"/>
    <cellStyle name="标题 1 2 3 13" xfId="1610"/>
    <cellStyle name="常规 2 3 3 3 3 4" xfId="1611"/>
    <cellStyle name="标题 1 2 3 14" xfId="1612"/>
    <cellStyle name="常规 2 3 3 3 3 5" xfId="1613"/>
    <cellStyle name="标题 1 2 3 15" xfId="1614"/>
    <cellStyle name="标题 1 2 3 2" xfId="1615"/>
    <cellStyle name="标题 3 4 2 2 5" xfId="1616"/>
    <cellStyle name="标题 1 2 3 2 2" xfId="1617"/>
    <cellStyle name="标题 1 2 3 2 3" xfId="1618"/>
    <cellStyle name="标题 1 2 3 2 4" xfId="1619"/>
    <cellStyle name="标题 3 3 4 2" xfId="1620"/>
    <cellStyle name="标题 1 2 3 2 5" xfId="1621"/>
    <cellStyle name="标题 3 3 4 3" xfId="1622"/>
    <cellStyle name="标题 1 2 3 3" xfId="1623"/>
    <cellStyle name="标题 3 4 2 2 6" xfId="1624"/>
    <cellStyle name="标题 1 2 3 3 10" xfId="1625"/>
    <cellStyle name="标题 9 3 2" xfId="1626"/>
    <cellStyle name="标题 1 2 3 3 11" xfId="1627"/>
    <cellStyle name="常规 3 8 3" xfId="1628"/>
    <cellStyle name="标题 4 3 2 2 3 10" xfId="1629"/>
    <cellStyle name="标题 9 3 3" xfId="1630"/>
    <cellStyle name="标题 1 2 3 3 12" xfId="1631"/>
    <cellStyle name="常规 3 8 4" xfId="1632"/>
    <cellStyle name="标题 4 3 2 2 3 11" xfId="1633"/>
    <cellStyle name="标题 9 3 4" xfId="1634"/>
    <cellStyle name="标题 1 2 3 3 13" xfId="1635"/>
    <cellStyle name="常规 3 8 5" xfId="1636"/>
    <cellStyle name="标题 4 3 2 2 3 12" xfId="1637"/>
    <cellStyle name="标题 9 3 5" xfId="1638"/>
    <cellStyle name="标题 1 2 3 3 6" xfId="1639"/>
    <cellStyle name="标题 3 3 5 4" xfId="1640"/>
    <cellStyle name="常规 2 2 2 3_2016-2018年财政规划附表(2)" xfId="1641"/>
    <cellStyle name="标题 1 2 3 3 7" xfId="1642"/>
    <cellStyle name="标题 3 3 5 5" xfId="1643"/>
    <cellStyle name="标题 1 2 3 3 8" xfId="1644"/>
    <cellStyle name="标题 1 2 3 3 9" xfId="1645"/>
    <cellStyle name="标题 1 2 3 4" xfId="1646"/>
    <cellStyle name="标题 3 4 2 2 7" xfId="1647"/>
    <cellStyle name="标题 1 2 3 5" xfId="1648"/>
    <cellStyle name="计算 2 2 2 2 2" xfId="1649"/>
    <cellStyle name="标题 3 4 2 2 8" xfId="1650"/>
    <cellStyle name="标题 1 2 3 6" xfId="1651"/>
    <cellStyle name="输入 6 10" xfId="1652"/>
    <cellStyle name="计算 2 2 2 2 3" xfId="1653"/>
    <cellStyle name="标题 3 4 2 2 9" xfId="1654"/>
    <cellStyle name="常规 2 3 3 3 10" xfId="1655"/>
    <cellStyle name="标题 1 2 3 7" xfId="1656"/>
    <cellStyle name="常规 2 3 3 3 11" xfId="1657"/>
    <cellStyle name="标题 1 2 3 8" xfId="1658"/>
    <cellStyle name="常规 2 3 3 3 12" xfId="1659"/>
    <cellStyle name="标题 1 2 3 9" xfId="1660"/>
    <cellStyle name="标题 1 2 3_2016-2018年财政规划附表(2)" xfId="1661"/>
    <cellStyle name="标题 1 2 4" xfId="1662"/>
    <cellStyle name="标题 4 7 3 9" xfId="1663"/>
    <cellStyle name="标题 1 2 4 10" xfId="1664"/>
    <cellStyle name="标题 1 3" xfId="1665"/>
    <cellStyle name="标题 10 3 8" xfId="1666"/>
    <cellStyle name="警告文本 3 3 11" xfId="1667"/>
    <cellStyle name="标题 3 3 4 3 7" xfId="1668"/>
    <cellStyle name="标题 1 2 4 11" xfId="1669"/>
    <cellStyle name="标题 1 4" xfId="1670"/>
    <cellStyle name="标题 10 3 9" xfId="1671"/>
    <cellStyle name="警告文本 3 3 12" xfId="1672"/>
    <cellStyle name="标题 3 3 4 3 8" xfId="1673"/>
    <cellStyle name="标题 1 2 4 12" xfId="1674"/>
    <cellStyle name="标题 1 5" xfId="1675"/>
    <cellStyle name="警告文本 3 3 13" xfId="1676"/>
    <cellStyle name="标题 3 3 4 3 9" xfId="1677"/>
    <cellStyle name="标题 1 2 4 13" xfId="1678"/>
    <cellStyle name="标题 1 6" xfId="1679"/>
    <cellStyle name="标题 1 2 4 14" xfId="1680"/>
    <cellStyle name="标题 1 7" xfId="1681"/>
    <cellStyle name="标题 1 2 4 15" xfId="1682"/>
    <cellStyle name="标题 1 8" xfId="1683"/>
    <cellStyle name="标题 1 2 4 2" xfId="1684"/>
    <cellStyle name="标题 3 4 2 3 5" xfId="1685"/>
    <cellStyle name="标题 1 2 4 2 2" xfId="1686"/>
    <cellStyle name="标题 8 5 11" xfId="1687"/>
    <cellStyle name="标题 1 2 4 2 3" xfId="1688"/>
    <cellStyle name="标题 8 5 12" xfId="1689"/>
    <cellStyle name="标题 1 2 4 2 4" xfId="1690"/>
    <cellStyle name="标题 3 4 4 2" xfId="1691"/>
    <cellStyle name="标题 8 5 13" xfId="1692"/>
    <cellStyle name="标题 1 2 4 2 5" xfId="1693"/>
    <cellStyle name="标题 3 4 4 3" xfId="1694"/>
    <cellStyle name="标题 1 2 4 3" xfId="1695"/>
    <cellStyle name="标题 1 2 4 3 10" xfId="1696"/>
    <cellStyle name="检查单元格 3 2 2 2 4" xfId="1697"/>
    <cellStyle name="标题 3 3 2 4 7" xfId="1698"/>
    <cellStyle name="标题 1 2 4 3 11" xfId="1699"/>
    <cellStyle name="检查单元格 3 2 2 2 5" xfId="1700"/>
    <cellStyle name="标题 3 3 2 4 8" xfId="1701"/>
    <cellStyle name="标题 1 2 4 3 12" xfId="1702"/>
    <cellStyle name="标题 3 3 2 4 9" xfId="1703"/>
    <cellStyle name="标题 1 2 4 3 13" xfId="1704"/>
    <cellStyle name="标题 1 2 4 3 2" xfId="1705"/>
    <cellStyle name="警告文本 3 3 3 7" xfId="1706"/>
    <cellStyle name="常规 2 2 4 3" xfId="1707"/>
    <cellStyle name="标题 3 3 4 3 12" xfId="1708"/>
    <cellStyle name="标题 4 5 2 14" xfId="1709"/>
    <cellStyle name="标题 1 2 4 3 3" xfId="1710"/>
    <cellStyle name="警告文本 3 3 3 8" xfId="1711"/>
    <cellStyle name="常规 2 2 4 4" xfId="1712"/>
    <cellStyle name="标题 3 3 4 3 13" xfId="1713"/>
    <cellStyle name="标题 4 2 3 3 10" xfId="1714"/>
    <cellStyle name="标题 4 5 2 15" xfId="1715"/>
    <cellStyle name="标题 1 2 4 3 4" xfId="1716"/>
    <cellStyle name="标题 3 4 5 2" xfId="1717"/>
    <cellStyle name="标题 4 2 3 3 11" xfId="1718"/>
    <cellStyle name="标题 1 2 4 3 5" xfId="1719"/>
    <cellStyle name="标题 3 4 5 3" xfId="1720"/>
    <cellStyle name="标题 4 2 3 3 12" xfId="1721"/>
    <cellStyle name="标题 1 2 4 3 6" xfId="1722"/>
    <cellStyle name="标题 3 4 5 4" xfId="1723"/>
    <cellStyle name="标题 4 2 3 3 13" xfId="1724"/>
    <cellStyle name="标题 1 2 4 3 7" xfId="1725"/>
    <cellStyle name="标题 3 4 5 5" xfId="1726"/>
    <cellStyle name="标题 1 2 4 3 8" xfId="1727"/>
    <cellStyle name="标题 1 2 4 3 9" xfId="1728"/>
    <cellStyle name="标题 1 2 4 4" xfId="1729"/>
    <cellStyle name="标题 1 2 4 5" xfId="1730"/>
    <cellStyle name="标题 1 2 4 6" xfId="1731"/>
    <cellStyle name="标题 1 2 4 7" xfId="1732"/>
    <cellStyle name="标题 1 2 4 8" xfId="1733"/>
    <cellStyle name="标题 1 2 4 9" xfId="1734"/>
    <cellStyle name="标题 1 2 5" xfId="1735"/>
    <cellStyle name="标题 1 2 5 2" xfId="1736"/>
    <cellStyle name="标题 3 12" xfId="1737"/>
    <cellStyle name="标题 3 4 2 4 5" xfId="1738"/>
    <cellStyle name="标题 1 2 5 3" xfId="1739"/>
    <cellStyle name="标题 3 4 2 4 6" xfId="1740"/>
    <cellStyle name="标题 1 2 5 4" xfId="1741"/>
    <cellStyle name="标题 3 4 2 4 7" xfId="1742"/>
    <cellStyle name="标题 1 2 5 5" xfId="1743"/>
    <cellStyle name="标题 3 4 2 4 8" xfId="1744"/>
    <cellStyle name="标题 1 2 6" xfId="1745"/>
    <cellStyle name="标题 7 2_2015.1.3县级预算表" xfId="1746"/>
    <cellStyle name="标题 1 2 6 10" xfId="1747"/>
    <cellStyle name="输出 4 3 3 6" xfId="1748"/>
    <cellStyle name="标题 4 3 2 3 2" xfId="1749"/>
    <cellStyle name="标题 5 4 2 3" xfId="1750"/>
    <cellStyle name="标题 1 2 6 11" xfId="1751"/>
    <cellStyle name="输出 4 3 3 7" xfId="1752"/>
    <cellStyle name="标题 4 3 2 3 3" xfId="1753"/>
    <cellStyle name="标题 5 4 2 4" xfId="1754"/>
    <cellStyle name="标题 1 2 6 12" xfId="1755"/>
    <cellStyle name="输出 4 3 3 8" xfId="1756"/>
    <cellStyle name="标题 4 3 2 3 4" xfId="1757"/>
    <cellStyle name="标题 5 4 2 5" xfId="1758"/>
    <cellStyle name="标题 1 2 6 13" xfId="1759"/>
    <cellStyle name="输出 4 3 3 9" xfId="1760"/>
    <cellStyle name="标题 4 3 2 3 5" xfId="1761"/>
    <cellStyle name="标题 1 2 6 2" xfId="1762"/>
    <cellStyle name="标题 1 2 6 3" xfId="1763"/>
    <cellStyle name="标题 1 2 6 4" xfId="1764"/>
    <cellStyle name="标题 1 2 6 5" xfId="1765"/>
    <cellStyle name="标题 1 2 6 6" xfId="1766"/>
    <cellStyle name="标题 3 4 4 3 10" xfId="1767"/>
    <cellStyle name="标题 1 2 6 7" xfId="1768"/>
    <cellStyle name="标题 3 4 4 3 11" xfId="1769"/>
    <cellStyle name="标题 1 2 6 8" xfId="1770"/>
    <cellStyle name="输出 2 2 2 3 2" xfId="1771"/>
    <cellStyle name="标题 3 4 4 3 12" xfId="1772"/>
    <cellStyle name="输出 2 9" xfId="1773"/>
    <cellStyle name="标题 4 3 2_2015.1.3县级预算表" xfId="1774"/>
    <cellStyle name="标题 1 2 6 9" xfId="1775"/>
    <cellStyle name="输出 2 2 2 3 3" xfId="1776"/>
    <cellStyle name="标题 3 4 4 3 13" xfId="1777"/>
    <cellStyle name="标题 4 3 3 3 10" xfId="1778"/>
    <cellStyle name="标题 1 2 7" xfId="1779"/>
    <cellStyle name="标题 1 2 8" xfId="1780"/>
    <cellStyle name="标题 1 2 9" xfId="1781"/>
    <cellStyle name="标题 1 2_2015.1.3县级预算表" xfId="1782"/>
    <cellStyle name="差 4 4 3 5" xfId="1783"/>
    <cellStyle name="标题 2 3 11" xfId="1784"/>
    <cellStyle name="标题 1 3 10" xfId="1785"/>
    <cellStyle name="标题 3 6 4" xfId="1786"/>
    <cellStyle name="标题 1 3 11" xfId="1787"/>
    <cellStyle name="标题 3 6 5" xfId="1788"/>
    <cellStyle name="标题 1 3 12" xfId="1789"/>
    <cellStyle name="标题 3 6 6" xfId="1790"/>
    <cellStyle name="标题 1 3 13" xfId="1791"/>
    <cellStyle name="计算 3 4 3 10" xfId="1792"/>
    <cellStyle name="标题 3 6 7" xfId="1793"/>
    <cellStyle name="标题 1 3 14" xfId="1794"/>
    <cellStyle name="计算 3 4 3 11" xfId="1795"/>
    <cellStyle name="标题 3 6 8" xfId="1796"/>
    <cellStyle name="标题 1 3 15" xfId="1797"/>
    <cellStyle name="计算 3 4 3 12" xfId="1798"/>
    <cellStyle name="标题 3 6 9" xfId="1799"/>
    <cellStyle name="标题 8 2" xfId="1800"/>
    <cellStyle name="标题 1 3 16" xfId="1801"/>
    <cellStyle name="标题 2 2 2 4 10" xfId="1802"/>
    <cellStyle name="标题 8 3" xfId="1803"/>
    <cellStyle name="标题 2 2 2 4 11" xfId="1804"/>
    <cellStyle name="标题 1 3 17" xfId="1805"/>
    <cellStyle name="标题 2 2 3 10" xfId="1806"/>
    <cellStyle name="标题 8 4" xfId="1807"/>
    <cellStyle name="标题 1 4_2015.1.3县级预算表" xfId="1808"/>
    <cellStyle name="标题 2 2 2 4 12" xfId="1809"/>
    <cellStyle name="标题 1 3 18" xfId="1810"/>
    <cellStyle name="标题 2 2 3 11" xfId="1811"/>
    <cellStyle name="标题 8 5" xfId="1812"/>
    <cellStyle name="标题 1 3 2" xfId="1813"/>
    <cellStyle name="标题 4 2 2 4 11" xfId="1814"/>
    <cellStyle name="常规 6 2 3 3" xfId="1815"/>
    <cellStyle name="标题 1 3 2 10" xfId="1816"/>
    <cellStyle name="常规 6 2 3 4" xfId="1817"/>
    <cellStyle name="标题 1 3 2 11" xfId="1818"/>
    <cellStyle name="常规 6 2 3 5" xfId="1819"/>
    <cellStyle name="标题 1 3 2 12" xfId="1820"/>
    <cellStyle name="标题 1 3 2 13" xfId="1821"/>
    <cellStyle name="标题 1 3 2 14" xfId="1822"/>
    <cellStyle name="标题 1 3 2 15" xfId="1823"/>
    <cellStyle name="标题 1 3 2 16" xfId="1824"/>
    <cellStyle name="标题 1 3 2 2" xfId="1825"/>
    <cellStyle name="链接单元格 4_2015.1.3县级预算表" xfId="1826"/>
    <cellStyle name="标题 7 4 10" xfId="1827"/>
    <cellStyle name="标题 1 3 2 2 10" xfId="1828"/>
    <cellStyle name="标题 1 3 2 2 11" xfId="1829"/>
    <cellStyle name="标题 1 3 2 2 12" xfId="1830"/>
    <cellStyle name="标题 1 3 2 2 13" xfId="1831"/>
    <cellStyle name="标题 1 3 2 2 14" xfId="1832"/>
    <cellStyle name="标题 1 3 2 2 15" xfId="1833"/>
    <cellStyle name="标题 1 3 2 2 2" xfId="1834"/>
    <cellStyle name="标题 1 3 2 2 2 2" xfId="1835"/>
    <cellStyle name="标题 1 3 2 2 2 3" xfId="1836"/>
    <cellStyle name="标题 1 3 2 2 2 4" xfId="1837"/>
    <cellStyle name="标题 1 3 2 2 2 5" xfId="1838"/>
    <cellStyle name="标题 1 3 2 2 3" xfId="1839"/>
    <cellStyle name="标题 4 3 3 10" xfId="1840"/>
    <cellStyle name="输入 3 2 2 12" xfId="1841"/>
    <cellStyle name="适中 2 14" xfId="1842"/>
    <cellStyle name="标题 1 3 2 2 3 13" xfId="1843"/>
    <cellStyle name="标题 3 2 6 8" xfId="1844"/>
    <cellStyle name="标题 1 3 2 2 3 2" xfId="1845"/>
    <cellStyle name="标题 2 4 2 14" xfId="1846"/>
    <cellStyle name="标题 1 3 2 2 3 3" xfId="1847"/>
    <cellStyle name="标题 2 4 2 15" xfId="1848"/>
    <cellStyle name="标题 1 3 2 2 3 4" xfId="1849"/>
    <cellStyle name="标题 2 4 2 16" xfId="1850"/>
    <cellStyle name="标题 4 5 5 10" xfId="1851"/>
    <cellStyle name="标题 1 3 2 2 3 5" xfId="1852"/>
    <cellStyle name="标题 4 5 5 11" xfId="1853"/>
    <cellStyle name="标题 1 3 2 2 3 6" xfId="1854"/>
    <cellStyle name="标题 4 5 5 12" xfId="1855"/>
    <cellStyle name="标题 1 3 2 2 3 7" xfId="1856"/>
    <cellStyle name="标题 4 5 5 13" xfId="1857"/>
    <cellStyle name="标题 1 3 2 2 3 8" xfId="1858"/>
    <cellStyle name="标题 1 3 2 2 3 9" xfId="1859"/>
    <cellStyle name="标题 1 3 2 2 4" xfId="1860"/>
    <cellStyle name="标题 4 2 4 2" xfId="1861"/>
    <cellStyle name="标题 4 3 3 11" xfId="1862"/>
    <cellStyle name="标题 1 3 2 2 5" xfId="1863"/>
    <cellStyle name="标题 3 3 2 4 10" xfId="1864"/>
    <cellStyle name="标题 4 2 4 3" xfId="1865"/>
    <cellStyle name="标题 4 3 3 12" xfId="1866"/>
    <cellStyle name="标题 1 3 2 2 6" xfId="1867"/>
    <cellStyle name="标题 3 3 2 4 11" xfId="1868"/>
    <cellStyle name="标题 4 2 4 4" xfId="1869"/>
    <cellStyle name="标题 4 3 3 13" xfId="1870"/>
    <cellStyle name="输入 4 2_2015.1.3县级预算表" xfId="1871"/>
    <cellStyle name="标题 1 3 2 2 7" xfId="1872"/>
    <cellStyle name="标题 3 3 2 4 12" xfId="1873"/>
    <cellStyle name="标题 4 2 4 5" xfId="1874"/>
    <cellStyle name="标题 4 3 3 14" xfId="1875"/>
    <cellStyle name="标题 1 3 2 2 8" xfId="1876"/>
    <cellStyle name="标题 3 3 2 4 13" xfId="1877"/>
    <cellStyle name="标题 4 2 4 6" xfId="1878"/>
    <cellStyle name="标题 4 3 3 15" xfId="1879"/>
    <cellStyle name="标题 1 3 2 2 9" xfId="1880"/>
    <cellStyle name="标题 4 2 4 7" xfId="1881"/>
    <cellStyle name="标题 1 3 2 2_2016-2018年财政规划附表(2)" xfId="1882"/>
    <cellStyle name="差 3" xfId="1883"/>
    <cellStyle name="标题 1 5 2 6" xfId="1884"/>
    <cellStyle name="标题 2 5 2 3 2" xfId="1885"/>
    <cellStyle name="标题 1 3 2 3" xfId="1886"/>
    <cellStyle name="标题 7 4 11" xfId="1887"/>
    <cellStyle name="标题 1 3 2 3 2" xfId="1888"/>
    <cellStyle name="标题 1 3 2 3 3" xfId="1889"/>
    <cellStyle name="标题 1 3 2 3 4" xfId="1890"/>
    <cellStyle name="标题 4 2 5 2" xfId="1891"/>
    <cellStyle name="标题 1 3 2 3 5" xfId="1892"/>
    <cellStyle name="标题 4 2 5 3" xfId="1893"/>
    <cellStyle name="标题 1 3 2 4" xfId="1894"/>
    <cellStyle name="标题 7 4 12" xfId="1895"/>
    <cellStyle name="标题 1 3 2 4 2" xfId="1896"/>
    <cellStyle name="标题 1 3 2 4 3" xfId="1897"/>
    <cellStyle name="标题 1 3 2 4 4" xfId="1898"/>
    <cellStyle name="标题 4 2 6 2" xfId="1899"/>
    <cellStyle name="标题 1 3 2 4 5" xfId="1900"/>
    <cellStyle name="标题 4 2 6 3" xfId="1901"/>
    <cellStyle name="标题 1 3 2 4 6" xfId="1902"/>
    <cellStyle name="标题 3 4 2 2 10" xfId="1903"/>
    <cellStyle name="标题 4 2 6 4" xfId="1904"/>
    <cellStyle name="标题 8 2_2016-2018年财政规划附表(2)" xfId="1905"/>
    <cellStyle name="标题 1 3 2 4 7" xfId="1906"/>
    <cellStyle name="标题 3 4 2 2 11" xfId="1907"/>
    <cellStyle name="标题 4 2 6 5" xfId="1908"/>
    <cellStyle name="标题 1 3 2 4 8" xfId="1909"/>
    <cellStyle name="标题 3 4 2 2 12" xfId="1910"/>
    <cellStyle name="标题 4 2 6 6" xfId="1911"/>
    <cellStyle name="标题 1 3 2 4 9" xfId="1912"/>
    <cellStyle name="标题 3 4 2 2 13" xfId="1913"/>
    <cellStyle name="标题 4 2 6 7" xfId="1914"/>
    <cellStyle name="标题 1 3 2 5" xfId="1915"/>
    <cellStyle name="标题 7 4 13" xfId="1916"/>
    <cellStyle name="标题 1 3 2 6" xfId="1917"/>
    <cellStyle name="标题 7 4 14" xfId="1918"/>
    <cellStyle name="标题 1 3 2 7" xfId="1919"/>
    <cellStyle name="标题 7 4 15" xfId="1920"/>
    <cellStyle name="标题 1 3 2 8" xfId="1921"/>
    <cellStyle name="标题 1 3 2 9" xfId="1922"/>
    <cellStyle name="标题 7 6 2" xfId="1923"/>
    <cellStyle name="标题 1 3 2_2015.1.3县级预算表" xfId="1924"/>
    <cellStyle name="标题 1 3 3" xfId="1925"/>
    <cellStyle name="标题 4 2 2 4 12" xfId="1926"/>
    <cellStyle name="标题 5 4_2016-2018年财政规划附表(2)" xfId="1927"/>
    <cellStyle name="标题 1 3 3 10" xfId="1928"/>
    <cellStyle name="差 4 6 12" xfId="1929"/>
    <cellStyle name="差 2 3 4" xfId="1930"/>
    <cellStyle name="标题 1 3 3 11" xfId="1931"/>
    <cellStyle name="差 4 6 13" xfId="1932"/>
    <cellStyle name="差 2 3 5" xfId="1933"/>
    <cellStyle name="标题 1 3 3 12" xfId="1934"/>
    <cellStyle name="链接单元格 3 5 2" xfId="1935"/>
    <cellStyle name="差 2 3 6" xfId="1936"/>
    <cellStyle name="标题 1 3 3 13" xfId="1937"/>
    <cellStyle name="链接单元格 3 5 3" xfId="1938"/>
    <cellStyle name="差 2 3 7" xfId="1939"/>
    <cellStyle name="标题 1 3 3 14" xfId="1940"/>
    <cellStyle name="链接单元格 3 5 4" xfId="1941"/>
    <cellStyle name="差 2 3 8" xfId="1942"/>
    <cellStyle name="标题 1 3 3 15" xfId="1943"/>
    <cellStyle name="链接单元格 3 5 5" xfId="1944"/>
    <cellStyle name="差 2 3 9" xfId="1945"/>
    <cellStyle name="标题 1 3 3 2" xfId="1946"/>
    <cellStyle name="标题 3 4 3 2 5" xfId="1947"/>
    <cellStyle name="标题 1 3 3 2 2" xfId="1948"/>
    <cellStyle name="好 2 2 4 2" xfId="1949"/>
    <cellStyle name="标题 1 3 3 2 3" xfId="1950"/>
    <cellStyle name="好 2 2 4 3" xfId="1951"/>
    <cellStyle name="标题 1 3 3 2 4" xfId="1952"/>
    <cellStyle name="常规 2 6 2 2 3 5" xfId="1953"/>
    <cellStyle name="标题 4 3 4 2" xfId="1954"/>
    <cellStyle name="好 2 2 4 4" xfId="1955"/>
    <cellStyle name="标题 1 3 3 2 5" xfId="1956"/>
    <cellStyle name="常规 2 6 2 2 3 6" xfId="1957"/>
    <cellStyle name="标题 4 3 4 3" xfId="1958"/>
    <cellStyle name="标题 1 3 3 3" xfId="1959"/>
    <cellStyle name="标题 1 3 3 3 2" xfId="1960"/>
    <cellStyle name="标题 1 3 3 3 3" xfId="1961"/>
    <cellStyle name="标题 1 3 3 3 4" xfId="1962"/>
    <cellStyle name="标题 4 3 5 2" xfId="1963"/>
    <cellStyle name="标题 1 3 3 3 5" xfId="1964"/>
    <cellStyle name="标题 4 3 5 3" xfId="1965"/>
    <cellStyle name="标题 1 3 3 3 6" xfId="1966"/>
    <cellStyle name="标题 4 3 5 4" xfId="1967"/>
    <cellStyle name="标题 1 3 3 3 7" xfId="1968"/>
    <cellStyle name="标题 10" xfId="1969"/>
    <cellStyle name="标题 4 3 5 5" xfId="1970"/>
    <cellStyle name="标题 1 3 3 3 8" xfId="1971"/>
    <cellStyle name="标题 11" xfId="1972"/>
    <cellStyle name="标题 1 3 3 3 9" xfId="1973"/>
    <cellStyle name="标题 12" xfId="1974"/>
    <cellStyle name="标题 1 3 3 4" xfId="1975"/>
    <cellStyle name="标题 4 2 2 2 10" xfId="1976"/>
    <cellStyle name="标题 1 3 3 5" xfId="1977"/>
    <cellStyle name="标题 4 2 2 2 11" xfId="1978"/>
    <cellStyle name="标题 1 3 3 6" xfId="1979"/>
    <cellStyle name="标题 4 2 2 2 12" xfId="1980"/>
    <cellStyle name="标题 1 3 3 7" xfId="1981"/>
    <cellStyle name="标题 4 2 2 2 13" xfId="1982"/>
    <cellStyle name="标题 1 3 3 8" xfId="1983"/>
    <cellStyle name="标题 4 2 2 2 14" xfId="1984"/>
    <cellStyle name="标题 1 3 3 9" xfId="1985"/>
    <cellStyle name="标题 4 2 2 2 15" xfId="1986"/>
    <cellStyle name="标题 1 3 4" xfId="1987"/>
    <cellStyle name="标题 4 2 2 4 13" xfId="1988"/>
    <cellStyle name="标题 1 3 4 10" xfId="1989"/>
    <cellStyle name="标题 1 3 4 11" xfId="1990"/>
    <cellStyle name="标题 1 3 4 12" xfId="1991"/>
    <cellStyle name="标题 1 3 4 13" xfId="1992"/>
    <cellStyle name="标题 1 3 4 14" xfId="1993"/>
    <cellStyle name="标题 1 3 4 15" xfId="1994"/>
    <cellStyle name="常规 2 2 2 2 4 10" xfId="1995"/>
    <cellStyle name="标题 1 3 4 2" xfId="1996"/>
    <cellStyle name="标题 3 4 3 3 5" xfId="1997"/>
    <cellStyle name="输出 4 2 2 3 3" xfId="1998"/>
    <cellStyle name="标题 1 3 4 2 2" xfId="1999"/>
    <cellStyle name="输出 4 2 2 3 4" xfId="2000"/>
    <cellStyle name="标题 1 3 4 2 3" xfId="2001"/>
    <cellStyle name="输出 4 2 2 3 5" xfId="2002"/>
    <cellStyle name="标题 1 3 4 2 4" xfId="2003"/>
    <cellStyle name="标题 1 5 3 10" xfId="2004"/>
    <cellStyle name="标题 4 4 4 2" xfId="2005"/>
    <cellStyle name="输出 4 2 2 3 6" xfId="2006"/>
    <cellStyle name="标题 1 3 4 2 5" xfId="2007"/>
    <cellStyle name="标题 1 5 3 11" xfId="2008"/>
    <cellStyle name="标题 4 4 4 3" xfId="2009"/>
    <cellStyle name="常规 2 2 2 2 4 11" xfId="2010"/>
    <cellStyle name="标题 1 3 4 3" xfId="2011"/>
    <cellStyle name="标题 3 4 3 3 6" xfId="2012"/>
    <cellStyle name="链接单元格 2 2 3 5" xfId="2013"/>
    <cellStyle name="标题 1 3 4 3 10" xfId="2014"/>
    <cellStyle name="标题 2 2 13" xfId="2015"/>
    <cellStyle name="标题 1 3 4 3 2" xfId="2016"/>
    <cellStyle name="标题 1 3 4 3 3" xfId="2017"/>
    <cellStyle name="标题 4 4 5 2" xfId="2018"/>
    <cellStyle name="标题 1 3 4 3 4" xfId="2019"/>
    <cellStyle name="标题 5 2 2_2016-2018年财政规划附表(2)" xfId="2020"/>
    <cellStyle name="标题 1 3 4 3 5" xfId="2021"/>
    <cellStyle name="标题 4 4 5 3" xfId="2022"/>
    <cellStyle name="链接单元格 2 2 10" xfId="2023"/>
    <cellStyle name="标题 1 3 4 3 6" xfId="2024"/>
    <cellStyle name="标题 4 4 5 4" xfId="2025"/>
    <cellStyle name="链接单元格 2 2 11" xfId="2026"/>
    <cellStyle name="标题 1 3 4 3 7" xfId="2027"/>
    <cellStyle name="标题 4 4 5 5" xfId="2028"/>
    <cellStyle name="常规 2 2 2 2 4 12" xfId="2029"/>
    <cellStyle name="标题 1 3 4 4" xfId="2030"/>
    <cellStyle name="标题 3 4 3 3 7" xfId="2031"/>
    <cellStyle name="常规 2 2 2 2 4 13" xfId="2032"/>
    <cellStyle name="标题 1 3 4 5" xfId="2033"/>
    <cellStyle name="标题 3 4 3 3 8" xfId="2034"/>
    <cellStyle name="标题 1 3 4 6" xfId="2035"/>
    <cellStyle name="标题 3 4 3 3 9" xfId="2036"/>
    <cellStyle name="标题 1 3 4 7" xfId="2037"/>
    <cellStyle name="标题 1 3 4 8" xfId="2038"/>
    <cellStyle name="标题 1 3 4 9" xfId="2039"/>
    <cellStyle name="标题 1 3 5" xfId="2040"/>
    <cellStyle name="标题 1 3 5 2" xfId="2041"/>
    <cellStyle name="标题 8 12" xfId="2042"/>
    <cellStyle name="标题 1 3 5 3" xfId="2043"/>
    <cellStyle name="标题 8 13" xfId="2044"/>
    <cellStyle name="标题 1 3 5 4" xfId="2045"/>
    <cellStyle name="标题 8 14" xfId="2046"/>
    <cellStyle name="标题 1 3 5 5" xfId="2047"/>
    <cellStyle name="计算 3 2 2_2016-2018年财政规划附表(2)" xfId="2048"/>
    <cellStyle name="标题 8 15" xfId="2049"/>
    <cellStyle name="标题 1 3 6" xfId="2050"/>
    <cellStyle name="标题 1 3 6 10" xfId="2051"/>
    <cellStyle name="标题 1 3 6 11" xfId="2052"/>
    <cellStyle name="标题 1 3 6 12" xfId="2053"/>
    <cellStyle name="标题 1 3 6 13" xfId="2054"/>
    <cellStyle name="标题 1 3 6 2" xfId="2055"/>
    <cellStyle name="标题 3 4 4 14" xfId="2056"/>
    <cellStyle name="标题 1 3 6 3" xfId="2057"/>
    <cellStyle name="标题 3 4 4 15" xfId="2058"/>
    <cellStyle name="标题 1 3 6 4" xfId="2059"/>
    <cellStyle name="标题 1 3 6 5" xfId="2060"/>
    <cellStyle name="标题 1 3 6 6" xfId="2061"/>
    <cellStyle name="标题 1 3 6 7" xfId="2062"/>
    <cellStyle name="标题 1 3 6 8" xfId="2063"/>
    <cellStyle name="标题 1 3 6 9" xfId="2064"/>
    <cellStyle name="标题 1 3 7" xfId="2065"/>
    <cellStyle name="标题 1 3 8" xfId="2066"/>
    <cellStyle name="标题 1 3 9" xfId="2067"/>
    <cellStyle name="标题 2 3 2 2 2 2" xfId="2068"/>
    <cellStyle name="输出 4 6 2" xfId="2069"/>
    <cellStyle name="标题 1 4 10" xfId="2070"/>
    <cellStyle name="输出 4 6 3" xfId="2071"/>
    <cellStyle name="标题 1 4 11" xfId="2072"/>
    <cellStyle name="输出 4 6 4" xfId="2073"/>
    <cellStyle name="常规 4 5 2" xfId="2074"/>
    <cellStyle name="标题 1 4 12" xfId="2075"/>
    <cellStyle name="输出 4 6 5" xfId="2076"/>
    <cellStyle name="常规 4 5 3" xfId="2077"/>
    <cellStyle name="标题 1 4 13" xfId="2078"/>
    <cellStyle name="标题 1 4 4 2 2" xfId="2079"/>
    <cellStyle name="输出 4 6 6" xfId="2080"/>
    <cellStyle name="常规 4 5 4" xfId="2081"/>
    <cellStyle name="标题 1 4 14" xfId="2082"/>
    <cellStyle name="标题 1 4 4 2 3" xfId="2083"/>
    <cellStyle name="输出 4 6 7" xfId="2084"/>
    <cellStyle name="常规 4 5 5" xfId="2085"/>
    <cellStyle name="标题 1 4 15" xfId="2086"/>
    <cellStyle name="标题 1 4 4 2 4" xfId="2087"/>
    <cellStyle name="输出 4 6 8" xfId="2088"/>
    <cellStyle name="常规 4 5 6" xfId="2089"/>
    <cellStyle name="标题 1 4 16" xfId="2090"/>
    <cellStyle name="标题 1 4 4 2 5" xfId="2091"/>
    <cellStyle name="输出 4 6 9" xfId="2092"/>
    <cellStyle name="常规 4 5 7" xfId="2093"/>
    <cellStyle name="标题 1 4 17" xfId="2094"/>
    <cellStyle name="标题 2 2 4 10" xfId="2095"/>
    <cellStyle name="标题 1 4 18" xfId="2096"/>
    <cellStyle name="标题 2 2 4 11" xfId="2097"/>
    <cellStyle name="标题 1 4 2" xfId="2098"/>
    <cellStyle name="标题 4 2 2 2 2 3" xfId="2099"/>
    <cellStyle name="标题 6 3 2 4" xfId="2100"/>
    <cellStyle name="标题 1 4 2 16" xfId="2101"/>
    <cellStyle name="检查单元格 6_2016-2018年财政规划附表(2)" xfId="2102"/>
    <cellStyle name="标题 3 5 5 10" xfId="2103"/>
    <cellStyle name="标题 1 4 2 2" xfId="2104"/>
    <cellStyle name="标题 1 4 2 2 10" xfId="2105"/>
    <cellStyle name="标题 3 3 4 4" xfId="2106"/>
    <cellStyle name="标题 1 4 2 2 11" xfId="2107"/>
    <cellStyle name="标题 2 3 2_2015.1.3县级预算表" xfId="2108"/>
    <cellStyle name="标题 3 3 4 5" xfId="2109"/>
    <cellStyle name="标题 1 4 2 2 12" xfId="2110"/>
    <cellStyle name="标题 3 3 4 6" xfId="2111"/>
    <cellStyle name="标题 1 4 2 2 13" xfId="2112"/>
    <cellStyle name="标题 3 3 4 7" xfId="2113"/>
    <cellStyle name="标题 1 4 2 2 14" xfId="2114"/>
    <cellStyle name="标题 3 3 4 8" xfId="2115"/>
    <cellStyle name="标题 1 4 2 2 15" xfId="2116"/>
    <cellStyle name="链接单元格 2 2 2 10" xfId="2117"/>
    <cellStyle name="标题 3 3 4 9" xfId="2118"/>
    <cellStyle name="标题 1 4 2 2 2" xfId="2119"/>
    <cellStyle name="标题 1 4 2 2 2 2" xfId="2120"/>
    <cellStyle name="标题 2 8 3" xfId="2121"/>
    <cellStyle name="标题 1 4 2 2 2 3" xfId="2122"/>
    <cellStyle name="标题 2 8 4" xfId="2123"/>
    <cellStyle name="标题 1 4 2 2 2 4" xfId="2124"/>
    <cellStyle name="标题 2 8 5" xfId="2125"/>
    <cellStyle name="警告文本 3 2 2 10" xfId="2126"/>
    <cellStyle name="标题 1 4 2 2 2 5" xfId="2127"/>
    <cellStyle name="输出 4 2 2 2" xfId="2128"/>
    <cellStyle name="标题 2 8 6" xfId="2129"/>
    <cellStyle name="标题 1 4 2 2 3" xfId="2130"/>
    <cellStyle name="标题 1 4 2 2 3 10" xfId="2131"/>
    <cellStyle name="标题 1 4 2 2 3 11" xfId="2132"/>
    <cellStyle name="标题 1 4 2 2 3 12" xfId="2133"/>
    <cellStyle name="标题 1 4 2 2 3 13" xfId="2134"/>
    <cellStyle name="标题 4 2 2 2_2016-2018年财政规划附表(2)" xfId="2135"/>
    <cellStyle name="标题 1 4 2 2 3 2" xfId="2136"/>
    <cellStyle name="标题 1 4 2 2 3 3" xfId="2137"/>
    <cellStyle name="输出 3 4 2" xfId="2138"/>
    <cellStyle name="标题 4 5 2 3 10" xfId="2139"/>
    <cellStyle name="标题 1 4 2 2 3 4" xfId="2140"/>
    <cellStyle name="输出 3 4 3" xfId="2141"/>
    <cellStyle name="标题 3 3 2_2015.1.3县级预算表" xfId="2142"/>
    <cellStyle name="标题 4 5 2 3 11" xfId="2143"/>
    <cellStyle name="标题 1 4 2 2 3 5" xfId="2144"/>
    <cellStyle name="输出 3 4 4" xfId="2145"/>
    <cellStyle name="常规 3 3 2" xfId="2146"/>
    <cellStyle name="标题 4 5 2 3 12" xfId="2147"/>
    <cellStyle name="标题 1 4 2 2 3 6" xfId="2148"/>
    <cellStyle name="输出 3 4 5" xfId="2149"/>
    <cellStyle name="常规 3 3 3" xfId="2150"/>
    <cellStyle name="标题 4 5 2 3 13" xfId="2151"/>
    <cellStyle name="标题 1 4 2 2 3 7" xfId="2152"/>
    <cellStyle name="标题 1 4 2 2 3 8" xfId="2153"/>
    <cellStyle name="标题 5 3 2 2" xfId="2154"/>
    <cellStyle name="常规 2 5 4 9" xfId="2155"/>
    <cellStyle name="标题 2 3_2015.1.3县级预算表" xfId="2156"/>
    <cellStyle name="标题 1 4 2 2 3 9" xfId="2157"/>
    <cellStyle name="标题 5 3 2 3" xfId="2158"/>
    <cellStyle name="标题 1 4 2 2 4" xfId="2159"/>
    <cellStyle name="检查单元格 3 17" xfId="2160"/>
    <cellStyle name="标题 5 2 4 2" xfId="2161"/>
    <cellStyle name="标题 1 4 2 2 5" xfId="2162"/>
    <cellStyle name="检查单元格 3 18" xfId="2163"/>
    <cellStyle name="标题 5 2 4 3" xfId="2164"/>
    <cellStyle name="标题 1 4 2 2 6" xfId="2165"/>
    <cellStyle name="标题 5 2 4 4" xfId="2166"/>
    <cellStyle name="标题 1 4 2 2 7" xfId="2167"/>
    <cellStyle name="标题 5 2 4 5" xfId="2168"/>
    <cellStyle name="标题 1 4 2 2 8" xfId="2169"/>
    <cellStyle name="标题 5 2 4 6" xfId="2170"/>
    <cellStyle name="标题 1 4 2 2 9" xfId="2171"/>
    <cellStyle name="警告文本 4 4_2016-2018年财政规划附表(2)" xfId="2172"/>
    <cellStyle name="标题 5 2 4 7" xfId="2173"/>
    <cellStyle name="标题 1 4 2 2_2016-2018年财政规划附表(2)" xfId="2174"/>
    <cellStyle name="标题 3 4 4 2 2" xfId="2175"/>
    <cellStyle name="标题 4 4 6 10" xfId="2176"/>
    <cellStyle name="标题 1 4 2 3" xfId="2177"/>
    <cellStyle name="标题 1 4 2 3 2" xfId="2178"/>
    <cellStyle name="标题 1 4 2 3 3" xfId="2179"/>
    <cellStyle name="标题 2 2 10" xfId="2180"/>
    <cellStyle name="输入 4 3 14" xfId="2181"/>
    <cellStyle name="标题 3 2_2015.1.3县级预算表" xfId="2182"/>
    <cellStyle name="标题 1 4 2 3 4" xfId="2183"/>
    <cellStyle name="标题 2 2 11" xfId="2184"/>
    <cellStyle name="标题 1 4 2 3 5" xfId="2185"/>
    <cellStyle name="标题 2 2 12" xfId="2186"/>
    <cellStyle name="标题 1 4 2 4" xfId="2187"/>
    <cellStyle name="适中 3 2 7" xfId="2188"/>
    <cellStyle name="标题 8 2 15" xfId="2189"/>
    <cellStyle name="标题 1 4 2 4 10" xfId="2190"/>
    <cellStyle name="标题 8 3 2 3" xfId="2191"/>
    <cellStyle name="标题 1 4 2 4 11" xfId="2192"/>
    <cellStyle name="标题 8 3 2 4" xfId="2193"/>
    <cellStyle name="标题 8 3_2016-2018年财政规划附表(2)" xfId="2194"/>
    <cellStyle name="标题 1 4 2 4 12" xfId="2195"/>
    <cellStyle name="标题 8 3 2 5" xfId="2196"/>
    <cellStyle name="标题 1 4 2 4 13" xfId="2197"/>
    <cellStyle name="标题 1 4 2 4 2" xfId="2198"/>
    <cellStyle name="标题 8 2 3" xfId="2199"/>
    <cellStyle name="标题 1 4 2 4 3" xfId="2200"/>
    <cellStyle name="标题 8 2 4" xfId="2201"/>
    <cellStyle name="标题 1 4 2 4 4" xfId="2202"/>
    <cellStyle name="标题 8 2 5" xfId="2203"/>
    <cellStyle name="标题 1 4 2 4 5" xfId="2204"/>
    <cellStyle name="标题 8 2 6" xfId="2205"/>
    <cellStyle name="标题 1 4 2 4 6" xfId="2206"/>
    <cellStyle name="标题 8 2 7" xfId="2207"/>
    <cellStyle name="标题 1 4 2 4 7" xfId="2208"/>
    <cellStyle name="标题 8 2 8" xfId="2209"/>
    <cellStyle name="标题 1 4 2 4 8" xfId="2210"/>
    <cellStyle name="标题 8 2 9" xfId="2211"/>
    <cellStyle name="标题 1 4 2 4 9" xfId="2212"/>
    <cellStyle name="标题 1 4 2 5" xfId="2213"/>
    <cellStyle name="标题 1 4 2 6" xfId="2214"/>
    <cellStyle name="标题 4 4 2 2 10" xfId="2215"/>
    <cellStyle name="好 4_2015.1.3县级预算表" xfId="2216"/>
    <cellStyle name="标题 1 4 2 7" xfId="2217"/>
    <cellStyle name="标题 4 4 2 2 11" xfId="2218"/>
    <cellStyle name="标题 1 4 2 8" xfId="2219"/>
    <cellStyle name="汇总 3 2 2 3 2" xfId="2220"/>
    <cellStyle name="标题 4 4 2 2 12" xfId="2221"/>
    <cellStyle name="标题 1 4 2 9" xfId="2222"/>
    <cellStyle name="汇总 3 2 2 3 3" xfId="2223"/>
    <cellStyle name="标题 4 4 2 2 13" xfId="2224"/>
    <cellStyle name="差 3 2 2 2 3" xfId="2225"/>
    <cellStyle name="标题 1 4 2_2015.1.3县级预算表" xfId="2226"/>
    <cellStyle name="标题 2 4 6 12" xfId="2227"/>
    <cellStyle name="标题 3 4 3 3 2" xfId="2228"/>
    <cellStyle name="标题 1 4 3" xfId="2229"/>
    <cellStyle name="标题 4 2 2 2 2 4" xfId="2230"/>
    <cellStyle name="标题 6 3 2 5" xfId="2231"/>
    <cellStyle name="标题 1 4 3 10" xfId="2232"/>
    <cellStyle name="标题 1 4 3 11" xfId="2233"/>
    <cellStyle name="标题 1 4 3 12" xfId="2234"/>
    <cellStyle name="标题 1 4 3 13" xfId="2235"/>
    <cellStyle name="标题 1 4 3 14" xfId="2236"/>
    <cellStyle name="标题 1 4 3 15" xfId="2237"/>
    <cellStyle name="检查单元格 3 4 3 11" xfId="2238"/>
    <cellStyle name="标题 1 4 3 2" xfId="2239"/>
    <cellStyle name="标题 3 4 4 2 5" xfId="2240"/>
    <cellStyle name="标题 4 4 6 13" xfId="2241"/>
    <cellStyle name="标题 1 4 3 2 2" xfId="2242"/>
    <cellStyle name="好 3 2 4 2" xfId="2243"/>
    <cellStyle name="标题 1 4 3 2 3" xfId="2244"/>
    <cellStyle name="好 3 2 4 3" xfId="2245"/>
    <cellStyle name="标题 1 4 3 2 4" xfId="2246"/>
    <cellStyle name="好 3 2 4 4" xfId="2247"/>
    <cellStyle name="标题 1 4 3 2 5" xfId="2248"/>
    <cellStyle name="检查单元格 3 4 3 12" xfId="2249"/>
    <cellStyle name="标题 1 4 3 3" xfId="2250"/>
    <cellStyle name="标题 1 4 3 3 10" xfId="2251"/>
    <cellStyle name="差 2 2 14" xfId="2252"/>
    <cellStyle name="标题 1 4 3 3 11" xfId="2253"/>
    <cellStyle name="差 2 2 15" xfId="2254"/>
    <cellStyle name="标题 1 4 3 3 12" xfId="2255"/>
    <cellStyle name="差 2 2 16" xfId="2256"/>
    <cellStyle name="标题 1 4 3 3 13" xfId="2257"/>
    <cellStyle name="标题 1 4 3 3 2" xfId="2258"/>
    <cellStyle name="标题 1 4 3 3 3" xfId="2259"/>
    <cellStyle name="标题 2 7 10" xfId="2260"/>
    <cellStyle name="标题 1 4 3 3 4" xfId="2261"/>
    <cellStyle name="标题 2 7 11" xfId="2262"/>
    <cellStyle name="差 3 2 2_2016-2018年财政规划附表(2)" xfId="2263"/>
    <cellStyle name="标题 1 4 3 3 5" xfId="2264"/>
    <cellStyle name="标题 2 7 12" xfId="2265"/>
    <cellStyle name="标题 1 4 3 3 6" xfId="2266"/>
    <cellStyle name="标题 2 7 13" xfId="2267"/>
    <cellStyle name="标题 1 4 3 3 7" xfId="2268"/>
    <cellStyle name="标题 2 7 14" xfId="2269"/>
    <cellStyle name="标题 1 4 3 3 8" xfId="2270"/>
    <cellStyle name="标题 2 7 15" xfId="2271"/>
    <cellStyle name="标题 1 4 3 3 9" xfId="2272"/>
    <cellStyle name="检查单元格 3 4 3 13" xfId="2273"/>
    <cellStyle name="标题 1 4 3 4" xfId="2274"/>
    <cellStyle name="标题 1 4 3 5" xfId="2275"/>
    <cellStyle name="标题 1 4 3 6" xfId="2276"/>
    <cellStyle name="标题 1 4 3 7" xfId="2277"/>
    <cellStyle name="标题 1 4 3 8" xfId="2278"/>
    <cellStyle name="标题 1 4 3 9" xfId="2279"/>
    <cellStyle name="标题 1 4 4" xfId="2280"/>
    <cellStyle name="标题 4 2 2 2 2 5" xfId="2281"/>
    <cellStyle name="标题 1 4 4 10" xfId="2282"/>
    <cellStyle name="标题 6_2015.1.3县级预算表" xfId="2283"/>
    <cellStyle name="标题 1 4 4 11" xfId="2284"/>
    <cellStyle name="标题 1 4 4 12" xfId="2285"/>
    <cellStyle name="标题 1 4 4 13" xfId="2286"/>
    <cellStyle name="标题 1 4 4 14" xfId="2287"/>
    <cellStyle name="输出 3 2" xfId="2288"/>
    <cellStyle name="标题 1 4 4 15" xfId="2289"/>
    <cellStyle name="输出 4 6 12" xfId="2290"/>
    <cellStyle name="标题 1 4 4 2" xfId="2291"/>
    <cellStyle name="标题 3 4 4 3 5" xfId="2292"/>
    <cellStyle name="输出 4 6 13" xfId="2293"/>
    <cellStyle name="标题 1 4 4 3" xfId="2294"/>
    <cellStyle name="标题 3 4 4 3 6" xfId="2295"/>
    <cellStyle name="标题 1 4 4 3 10" xfId="2296"/>
    <cellStyle name="标题 3 3 3 3 9" xfId="2297"/>
    <cellStyle name="标题 1 4 4 3 11" xfId="2298"/>
    <cellStyle name="标题 1 4 4 3 12" xfId="2299"/>
    <cellStyle name="标题 1 4 4 3 13" xfId="2300"/>
    <cellStyle name="标题 2 3 3 3 10" xfId="2301"/>
    <cellStyle name="标题 1 4 4 3 2" xfId="2302"/>
    <cellStyle name="标题 1 4 4 3 3" xfId="2303"/>
    <cellStyle name="标题 1 4 4 3 4" xfId="2304"/>
    <cellStyle name="标题 1 4 4 3 5" xfId="2305"/>
    <cellStyle name="标题 1 4 4 3 6" xfId="2306"/>
    <cellStyle name="标题 1 4 4 3 7" xfId="2307"/>
    <cellStyle name="标题 1 4 4 3 8" xfId="2308"/>
    <cellStyle name="标题 1 4 4 3 9" xfId="2309"/>
    <cellStyle name="标题 2 3 2 2 3 10" xfId="2310"/>
    <cellStyle name="标题 1 4 4 4" xfId="2311"/>
    <cellStyle name="输出 2 2 2 10" xfId="2312"/>
    <cellStyle name="标题 3 4 4 3 7" xfId="2313"/>
    <cellStyle name="标题 1 4 4 5" xfId="2314"/>
    <cellStyle name="输出 2 2 2 11" xfId="2315"/>
    <cellStyle name="标题 3 4 4 3 8" xfId="2316"/>
    <cellStyle name="标题 1 4 4 6" xfId="2317"/>
    <cellStyle name="输出 2 2 2 12" xfId="2318"/>
    <cellStyle name="标题 3 4 4 3 9" xfId="2319"/>
    <cellStyle name="标题 1 4 4 7" xfId="2320"/>
    <cellStyle name="标题 1 4 4 8" xfId="2321"/>
    <cellStyle name="标题 1 4 4 9" xfId="2322"/>
    <cellStyle name="标题 1 4 4_2016-2018年财政规划附表(2)" xfId="2323"/>
    <cellStyle name="标题 1 4 5" xfId="2324"/>
    <cellStyle name="标题 1 4 5 2" xfId="2325"/>
    <cellStyle name="标题 1 4 5 3" xfId="2326"/>
    <cellStyle name="标题 1 4 5 4" xfId="2327"/>
    <cellStyle name="标题 1 4 5 5" xfId="2328"/>
    <cellStyle name="标题 1 4 6" xfId="2329"/>
    <cellStyle name="标题 1 4 6 10" xfId="2330"/>
    <cellStyle name="标题 1 4 6 11" xfId="2331"/>
    <cellStyle name="标题 1 4 6 12" xfId="2332"/>
    <cellStyle name="标题 1 4 6 13" xfId="2333"/>
    <cellStyle name="标题 1 4 6 2" xfId="2334"/>
    <cellStyle name="标题 6 2 14" xfId="2335"/>
    <cellStyle name="标题 1 4 6 3" xfId="2336"/>
    <cellStyle name="标题 6 2 15" xfId="2337"/>
    <cellStyle name="标题 1 4 6 4" xfId="2338"/>
    <cellStyle name="标题 6 2 16" xfId="2339"/>
    <cellStyle name="标题 1 4 6 5" xfId="2340"/>
    <cellStyle name="标题 1 4 6 6" xfId="2341"/>
    <cellStyle name="标题 1 4 6 7" xfId="2342"/>
    <cellStyle name="标题 1 4 6 8" xfId="2343"/>
    <cellStyle name="标题 1 4 6 9" xfId="2344"/>
    <cellStyle name="标题 1 4 7" xfId="2345"/>
    <cellStyle name="标题 1 4 8" xfId="2346"/>
    <cellStyle name="标题 1 4 9" xfId="2347"/>
    <cellStyle name="常规 4 2 12" xfId="2348"/>
    <cellStyle name="标题 2 3 2 2 3 2" xfId="2349"/>
    <cellStyle name="标题 1 5 10" xfId="2350"/>
    <cellStyle name="标题 2 5 3 2 3" xfId="2351"/>
    <cellStyle name="标题 1 5 11" xfId="2352"/>
    <cellStyle name="标题 2 4 2 2_2016-2018年财政规划附表(2)" xfId="2353"/>
    <cellStyle name="标题 2 5 3 2 4" xfId="2354"/>
    <cellStyle name="标题 1 5 12" xfId="2355"/>
    <cellStyle name="标题 2 5 3 2 5" xfId="2356"/>
    <cellStyle name="标题 1 5 13" xfId="2357"/>
    <cellStyle name="标题 1 5 14" xfId="2358"/>
    <cellStyle name="标题 1 5 15" xfId="2359"/>
    <cellStyle name="标题 1 5 17" xfId="2360"/>
    <cellStyle name="标题 1 5 2 14" xfId="2361"/>
    <cellStyle name="输入 4 3_2016-2018年财政规划附表(2)" xfId="2362"/>
    <cellStyle name="标题 1 5 2 15" xfId="2363"/>
    <cellStyle name="标题 1 5 2 2" xfId="2364"/>
    <cellStyle name="标题 4 2 4 8" xfId="2365"/>
    <cellStyle name="标题 1 5 2 2 2" xfId="2366"/>
    <cellStyle name="标题 1 5 2 2 3" xfId="2367"/>
    <cellStyle name="标题 1 5 2 2 4" xfId="2368"/>
    <cellStyle name="标题 6 2 4 2" xfId="2369"/>
    <cellStyle name="标题 1 5 2 2 5" xfId="2370"/>
    <cellStyle name="标题 6 2 4 3" xfId="2371"/>
    <cellStyle name="标题 1 5 2 3" xfId="2372"/>
    <cellStyle name="标题 4 2 4 9" xfId="2373"/>
    <cellStyle name="标题 1 5 2 3 10" xfId="2374"/>
    <cellStyle name="标题 1 5 2 3 11" xfId="2375"/>
    <cellStyle name="标题 1 5 2 3 12" xfId="2376"/>
    <cellStyle name="标题 1 5 2 3 13" xfId="2377"/>
    <cellStyle name="标题 1 5 2 3 2" xfId="2378"/>
    <cellStyle name="标题 1 5 2 3 3" xfId="2379"/>
    <cellStyle name="解释性文本 3 3" xfId="2380"/>
    <cellStyle name="标题 7 2 10" xfId="2381"/>
    <cellStyle name="标题 1 5 2 3 4" xfId="2382"/>
    <cellStyle name="解释性文本 3 4" xfId="2383"/>
    <cellStyle name="标题 7 2 11" xfId="2384"/>
    <cellStyle name="标题 1 5 2 3 5" xfId="2385"/>
    <cellStyle name="解释性文本 3 5" xfId="2386"/>
    <cellStyle name="标题 7 2 12" xfId="2387"/>
    <cellStyle name="标题 1 5 2 3 6" xfId="2388"/>
    <cellStyle name="解释性文本 3 6" xfId="2389"/>
    <cellStyle name="标题 7 2 13" xfId="2390"/>
    <cellStyle name="标题 1 5 2 3 7" xfId="2391"/>
    <cellStyle name="解释性文本 3 7" xfId="2392"/>
    <cellStyle name="标题 7 2 14" xfId="2393"/>
    <cellStyle name="标题 1 5 2 3 8" xfId="2394"/>
    <cellStyle name="解释性文本 3 8" xfId="2395"/>
    <cellStyle name="标题 7 2 15" xfId="2396"/>
    <cellStyle name="标题 1 5 2 3 9" xfId="2397"/>
    <cellStyle name="解释性文本 3 9" xfId="2398"/>
    <cellStyle name="标题 7 2 16" xfId="2399"/>
    <cellStyle name="标题 1 5 2 4" xfId="2400"/>
    <cellStyle name="标题 1 5 2 5" xfId="2401"/>
    <cellStyle name="差 2" xfId="2402"/>
    <cellStyle name="差 4" xfId="2403"/>
    <cellStyle name="标题 1 5 2 7" xfId="2404"/>
    <cellStyle name="标题 2 5 2 3 3" xfId="2405"/>
    <cellStyle name="差 5" xfId="2406"/>
    <cellStyle name="标题 1 5 2 8" xfId="2407"/>
    <cellStyle name="标题 2 5 2 3 4" xfId="2408"/>
    <cellStyle name="差 6" xfId="2409"/>
    <cellStyle name="标题 1 5 2 9" xfId="2410"/>
    <cellStyle name="标题 2 5 2 3 5" xfId="2411"/>
    <cellStyle name="标题 1 5 2_2016-2018年财政规划附表(2)" xfId="2412"/>
    <cellStyle name="链接单元格 4 4 2" xfId="2413"/>
    <cellStyle name="差 3 2 6" xfId="2414"/>
    <cellStyle name="标题 3 2 2 3 4" xfId="2415"/>
    <cellStyle name="标题 3 3 3 10" xfId="2416"/>
    <cellStyle name="标题 1 5 3" xfId="2417"/>
    <cellStyle name="标题 4 2 2 2 3 4" xfId="2418"/>
    <cellStyle name="标题 4 3 2 2 11" xfId="2419"/>
    <cellStyle name="好 2 2 2 3 11" xfId="2420"/>
    <cellStyle name="标题 6 3 3 5" xfId="2421"/>
    <cellStyle name="标题 1 5 3 12" xfId="2422"/>
    <cellStyle name="标题 4 4 4 4" xfId="2423"/>
    <cellStyle name="标题 1 5 3 13" xfId="2424"/>
    <cellStyle name="标题 4 4 4 5" xfId="2425"/>
    <cellStyle name="标题 1 5 3 14" xfId="2426"/>
    <cellStyle name="标题 4 4 4 6" xfId="2427"/>
    <cellStyle name="标题 1 5 3 15" xfId="2428"/>
    <cellStyle name="标题 4 4 4 7" xfId="2429"/>
    <cellStyle name="标题 1 5 3 2" xfId="2430"/>
    <cellStyle name="计算 3 4 14" xfId="2431"/>
    <cellStyle name="标题 1 5 3 2 2" xfId="2432"/>
    <cellStyle name="标题 3 4 6 13" xfId="2433"/>
    <cellStyle name="计算 3 4 15" xfId="2434"/>
    <cellStyle name="好 4 2 4 2" xfId="2435"/>
    <cellStyle name="标题 1 5 3 2 3" xfId="2436"/>
    <cellStyle name="好 4 2 4 3" xfId="2437"/>
    <cellStyle name="标题 1 5 3 2 4" xfId="2438"/>
    <cellStyle name="好 4 2 4 4" xfId="2439"/>
    <cellStyle name="标题 1 5 3 2 5" xfId="2440"/>
    <cellStyle name="标题 1 5 3 3" xfId="2441"/>
    <cellStyle name="标题 1 5 3 3 10" xfId="2442"/>
    <cellStyle name="标题 1 5 3 3 11" xfId="2443"/>
    <cellStyle name="标题 1 5 3 3 12" xfId="2444"/>
    <cellStyle name="标题 1 5 3 3 2" xfId="2445"/>
    <cellStyle name="标题 1 5 3 3 3" xfId="2446"/>
    <cellStyle name="标题 1 5 3 3 4" xfId="2447"/>
    <cellStyle name="标题 1 5 3 3 5" xfId="2448"/>
    <cellStyle name="常规 2 3 2 2 2_2016-2018年财政规划附表(2)" xfId="2449"/>
    <cellStyle name="标题 1 5 3 3 6" xfId="2450"/>
    <cellStyle name="标题 1 7 2" xfId="2451"/>
    <cellStyle name="标题 1 5 3 3 7" xfId="2452"/>
    <cellStyle name="标题 1 7 3" xfId="2453"/>
    <cellStyle name="输出 2 2 2" xfId="2454"/>
    <cellStyle name="标题 1 5 3 3 8" xfId="2455"/>
    <cellStyle name="标题 1 7 4" xfId="2456"/>
    <cellStyle name="输出 2 2 3" xfId="2457"/>
    <cellStyle name="标题 1 5 3 3 9" xfId="2458"/>
    <cellStyle name="标题 1 7 5" xfId="2459"/>
    <cellStyle name="标题 1 5 3 4" xfId="2460"/>
    <cellStyle name="标题 1 5 3 5" xfId="2461"/>
    <cellStyle name="标题 1 5 3 6" xfId="2462"/>
    <cellStyle name="标题 1 5 3 7" xfId="2463"/>
    <cellStyle name="适中 7_2016-2018年财政规划附表(2)" xfId="2464"/>
    <cellStyle name="标题 1 5 3 8" xfId="2465"/>
    <cellStyle name="标题 1 5 3 9" xfId="2466"/>
    <cellStyle name="标题 1 5 4" xfId="2467"/>
    <cellStyle name="标题 4 2 2 2 3 5" xfId="2468"/>
    <cellStyle name="标题 4 3 2 2 12" xfId="2469"/>
    <cellStyle name="好 2 2 2 3 12" xfId="2470"/>
    <cellStyle name="标题 6 3 3 6" xfId="2471"/>
    <cellStyle name="标题 1 5 4 2" xfId="2472"/>
    <cellStyle name="标题 3 4 2 2 14" xfId="2473"/>
    <cellStyle name="标题 4 2 6 8" xfId="2474"/>
    <cellStyle name="标题 1 5 4 3" xfId="2475"/>
    <cellStyle name="标题 3 4 2 2 15" xfId="2476"/>
    <cellStyle name="标题 4 2 6 9" xfId="2477"/>
    <cellStyle name="标题 1 5 4 4" xfId="2478"/>
    <cellStyle name="标题 1 5 4 5" xfId="2479"/>
    <cellStyle name="标题 1 5 5" xfId="2480"/>
    <cellStyle name="标题 4 2 2 2 3 6" xfId="2481"/>
    <cellStyle name="标题 4 3 2 2 13" xfId="2482"/>
    <cellStyle name="好 2 2 2 3 13" xfId="2483"/>
    <cellStyle name="标题 6 3 3 7" xfId="2484"/>
    <cellStyle name="标题 1 5 5 10" xfId="2485"/>
    <cellStyle name="标题 2 2 3 9" xfId="2486"/>
    <cellStyle name="标题 1 5 5 11" xfId="2487"/>
    <cellStyle name="标题 1 5 5 12" xfId="2488"/>
    <cellStyle name="标题 1 5 5 13" xfId="2489"/>
    <cellStyle name="标题 2 3 2 2 2" xfId="2490"/>
    <cellStyle name="标题 1 5 5 2" xfId="2491"/>
    <cellStyle name="标题 1 5 5 3" xfId="2492"/>
    <cellStyle name="标题 1 5 5 4" xfId="2493"/>
    <cellStyle name="标题 1 5 5 5" xfId="2494"/>
    <cellStyle name="标题 1 5 6" xfId="2495"/>
    <cellStyle name="标题 4 2 2 2 3 7" xfId="2496"/>
    <cellStyle name="标题 4 3 2 2 14" xfId="2497"/>
    <cellStyle name="标题 6 3 3 8" xfId="2498"/>
    <cellStyle name="标题 1 5 7" xfId="2499"/>
    <cellStyle name="标题 4 2 2 2 3 8" xfId="2500"/>
    <cellStyle name="标题 4 3 2 2 15" xfId="2501"/>
    <cellStyle name="标题 6 3 3 9" xfId="2502"/>
    <cellStyle name="标题 1 5 8" xfId="2503"/>
    <cellStyle name="标题 4 2 2 2 3 9" xfId="2504"/>
    <cellStyle name="标题 1 5 9" xfId="2505"/>
    <cellStyle name="标题 2 5 2_2016-2018年财政规划附表(2)" xfId="2506"/>
    <cellStyle name="标题 1 6 10" xfId="2507"/>
    <cellStyle name="标题 3 2 3 4" xfId="2508"/>
    <cellStyle name="标题 1 6 11" xfId="2509"/>
    <cellStyle name="标题 3 2 3 5" xfId="2510"/>
    <cellStyle name="标题 1 6 12" xfId="2511"/>
    <cellStyle name="标题 3 2 3 6" xfId="2512"/>
    <cellStyle name="注释 6 2" xfId="2513"/>
    <cellStyle name="标题 1 6 13" xfId="2514"/>
    <cellStyle name="标题 3 2 3 7" xfId="2515"/>
    <cellStyle name="注释 6 3" xfId="2516"/>
    <cellStyle name="标题 1 6 14" xfId="2517"/>
    <cellStyle name="标题 3 2 3 8" xfId="2518"/>
    <cellStyle name="注释 6 4" xfId="2519"/>
    <cellStyle name="标题 1 6 15" xfId="2520"/>
    <cellStyle name="标题 3 2 3 9" xfId="2521"/>
    <cellStyle name="标题 1 6 2" xfId="2522"/>
    <cellStyle name="标题 1 6 2 2" xfId="2523"/>
    <cellStyle name="标题 4 3 4 8" xfId="2524"/>
    <cellStyle name="标题 1 6 2 3" xfId="2525"/>
    <cellStyle name="标题 4 3 4 9" xfId="2526"/>
    <cellStyle name="标题 1 6 2 4" xfId="2527"/>
    <cellStyle name="计算 5 2_2016-2018年财政规划附表(2)" xfId="2528"/>
    <cellStyle name="标题 1 6 2 5" xfId="2529"/>
    <cellStyle name="注释 2 2 2 10" xfId="2530"/>
    <cellStyle name="标题 1 6 3" xfId="2531"/>
    <cellStyle name="标题 1 6 3 10" xfId="2532"/>
    <cellStyle name="标题 1 6 3 11" xfId="2533"/>
    <cellStyle name="输入 2 2 2_2016-2018年财政规划附表(2)" xfId="2534"/>
    <cellStyle name="标题 1 6 3 12" xfId="2535"/>
    <cellStyle name="差 5 2 3 13" xfId="2536"/>
    <cellStyle name="差 2 3 3 2" xfId="2537"/>
    <cellStyle name="标题 1 6 3 13" xfId="2538"/>
    <cellStyle name="差 2 3 3 3" xfId="2539"/>
    <cellStyle name="标题 1 6 3 2" xfId="2540"/>
    <cellStyle name="标题 13" xfId="2541"/>
    <cellStyle name="标题 1 6 3 3" xfId="2542"/>
    <cellStyle name="标题 14" xfId="2543"/>
    <cellStyle name="标题 1 6 3 4" xfId="2544"/>
    <cellStyle name="标题 15" xfId="2545"/>
    <cellStyle name="标题 1 6 3 5" xfId="2546"/>
    <cellStyle name="常规 6 3_2016-2018年财政规划附表(2)" xfId="2547"/>
    <cellStyle name="标题 1 6 3 6" xfId="2548"/>
    <cellStyle name="标题 1 6 3 7" xfId="2549"/>
    <cellStyle name="差 2 3 10" xfId="2550"/>
    <cellStyle name="标题 1 6 3 8" xfId="2551"/>
    <cellStyle name="差 2 3 11" xfId="2552"/>
    <cellStyle name="标题 1 6 3 9" xfId="2553"/>
    <cellStyle name="差 2 3 12" xfId="2554"/>
    <cellStyle name="注释 2 2 2 11" xfId="2555"/>
    <cellStyle name="标题 1 6 4" xfId="2556"/>
    <cellStyle name="注释 2 2 2 12" xfId="2557"/>
    <cellStyle name="标题 1 6 5" xfId="2558"/>
    <cellStyle name="注释 2 2 2 13" xfId="2559"/>
    <cellStyle name="标题 1 6 6" xfId="2560"/>
    <cellStyle name="标题 3 6 2 2" xfId="2561"/>
    <cellStyle name="注释 2 2 2 14" xfId="2562"/>
    <cellStyle name="标题 1 6 7" xfId="2563"/>
    <cellStyle name="标题 3 6 2 3" xfId="2564"/>
    <cellStyle name="注释 2 2 2 15" xfId="2565"/>
    <cellStyle name="标题 1 6 8" xfId="2566"/>
    <cellStyle name="标题 3 6 2 4" xfId="2567"/>
    <cellStyle name="标题 1 6 9" xfId="2568"/>
    <cellStyle name="标题 3 6 2 5" xfId="2569"/>
    <cellStyle name="标题 1 7 13" xfId="2570"/>
    <cellStyle name="标题 1 7 14" xfId="2571"/>
    <cellStyle name="标题 1 7 15" xfId="2572"/>
    <cellStyle name="标题 1 7 2 2" xfId="2573"/>
    <cellStyle name="标题 4 4 4 8" xfId="2574"/>
    <cellStyle name="标题 1 7 2 3" xfId="2575"/>
    <cellStyle name="标题 4 4 4 9" xfId="2576"/>
    <cellStyle name="标题 1 7 2 4" xfId="2577"/>
    <cellStyle name="标题 1 7 2 5" xfId="2578"/>
    <cellStyle name="标题 1 7 3 10" xfId="2579"/>
    <cellStyle name="标题 1 7 3 11" xfId="2580"/>
    <cellStyle name="标题 1 7 3 12" xfId="2581"/>
    <cellStyle name="标题 1 7 3 13" xfId="2582"/>
    <cellStyle name="常规 2 3 4 3 12" xfId="2583"/>
    <cellStyle name="标题 1 7 3 9" xfId="2584"/>
    <cellStyle name="标题 1 7 6" xfId="2585"/>
    <cellStyle name="标题 3 6 3 2" xfId="2586"/>
    <cellStyle name="标题 1 7 7" xfId="2587"/>
    <cellStyle name="标题 3 6 3 3" xfId="2588"/>
    <cellStyle name="输出 2 2 5" xfId="2589"/>
    <cellStyle name="标题 5 2_2015.1.3县级预算表" xfId="2590"/>
    <cellStyle name="标题 1 7 8" xfId="2591"/>
    <cellStyle name="标题 3 6 3 4" xfId="2592"/>
    <cellStyle name="标题 1 7 9" xfId="2593"/>
    <cellStyle name="标题 3 6 3 5" xfId="2594"/>
    <cellStyle name="标题 1 8 13" xfId="2595"/>
    <cellStyle name="标题 4 6 7" xfId="2596"/>
    <cellStyle name="标题 1 8 2" xfId="2597"/>
    <cellStyle name="标题 1 8 3" xfId="2598"/>
    <cellStyle name="标题 1 8 4" xfId="2599"/>
    <cellStyle name="标题 1 8 5" xfId="2600"/>
    <cellStyle name="标题 1 8 6" xfId="2601"/>
    <cellStyle name="标题 1 8 7" xfId="2602"/>
    <cellStyle name="标题 1 8 8" xfId="2603"/>
    <cellStyle name="标题 1 8 9" xfId="2604"/>
    <cellStyle name="标题 1 9" xfId="2605"/>
    <cellStyle name="标题 10 10" xfId="2606"/>
    <cellStyle name="标题 2 5 3 3 9" xfId="2607"/>
    <cellStyle name="标题 10 11" xfId="2608"/>
    <cellStyle name="标题 10 12" xfId="2609"/>
    <cellStyle name="标题 10 13" xfId="2610"/>
    <cellStyle name="标题 10 14" xfId="2611"/>
    <cellStyle name="标题 10 15" xfId="2612"/>
    <cellStyle name="适中 6 3 11" xfId="2613"/>
    <cellStyle name="常规 7 5 6" xfId="2614"/>
    <cellStyle name="标题 10 2" xfId="2615"/>
    <cellStyle name="计算 6 3 12" xfId="2616"/>
    <cellStyle name="标题 10 2 2" xfId="2617"/>
    <cellStyle name="计算 6 3 13" xfId="2618"/>
    <cellStyle name="标题 10 2 3" xfId="2619"/>
    <cellStyle name="计算 8 10" xfId="2620"/>
    <cellStyle name="标题 3 3 4 2 2" xfId="2621"/>
    <cellStyle name="标题 10 2 4" xfId="2622"/>
    <cellStyle name="计算 8 11" xfId="2623"/>
    <cellStyle name="标题 3 3 4 2 3" xfId="2624"/>
    <cellStyle name="标题 10 2 5" xfId="2625"/>
    <cellStyle name="计算 8 12" xfId="2626"/>
    <cellStyle name="标题 3 3 4 2 4" xfId="2627"/>
    <cellStyle name="适中 6 3 12" xfId="2628"/>
    <cellStyle name="常规 7 5 7" xfId="2629"/>
    <cellStyle name="标题 10 3" xfId="2630"/>
    <cellStyle name="标题 10 3 10" xfId="2631"/>
    <cellStyle name="标题 2 4 4 3 8" xfId="2632"/>
    <cellStyle name="标题 10 3 11" xfId="2633"/>
    <cellStyle name="标题 2 4 4 3 9" xfId="2634"/>
    <cellStyle name="标题 10 3 12" xfId="2635"/>
    <cellStyle name="标题 10 3 13" xfId="2636"/>
    <cellStyle name="标题 4 5 2 10" xfId="2637"/>
    <cellStyle name="标题 10 3 5" xfId="2638"/>
    <cellStyle name="标题 3 3 4 3 4" xfId="2639"/>
    <cellStyle name="标题 10 3 6" xfId="2640"/>
    <cellStyle name="标题 3 3 4 3 5" xfId="2641"/>
    <cellStyle name="适中 6 3 13" xfId="2642"/>
    <cellStyle name="常规 7 5 8" xfId="2643"/>
    <cellStyle name="标题 10 4" xfId="2644"/>
    <cellStyle name="常规 7 5 9" xfId="2645"/>
    <cellStyle name="标题 10 5" xfId="2646"/>
    <cellStyle name="标题 10 6" xfId="2647"/>
    <cellStyle name="标题 10 7" xfId="2648"/>
    <cellStyle name="标题 10 8" xfId="2649"/>
    <cellStyle name="检查单元格 4 3 3 2" xfId="2650"/>
    <cellStyle name="标题 10 9" xfId="2651"/>
    <cellStyle name="标题 10_2016-2018年财政规划附表(2)" xfId="2652"/>
    <cellStyle name="标题 3 3 9" xfId="2653"/>
    <cellStyle name="标题 5 2" xfId="2654"/>
    <cellStyle name="标题 11 10" xfId="2655"/>
    <cellStyle name="标题 11 11" xfId="2656"/>
    <cellStyle name="标题 11 12" xfId="2657"/>
    <cellStyle name="标题 2 4 2 3 2" xfId="2658"/>
    <cellStyle name="标题 11 13" xfId="2659"/>
    <cellStyle name="标题 2 4 2 3 3" xfId="2660"/>
    <cellStyle name="标题 11 2" xfId="2661"/>
    <cellStyle name="标题 3 2 12" xfId="2662"/>
    <cellStyle name="标题 11 3" xfId="2663"/>
    <cellStyle name="标题 3 2 13" xfId="2664"/>
    <cellStyle name="输入 2 2 4 4" xfId="2665"/>
    <cellStyle name="标题 3 2 2 2 2 2" xfId="2666"/>
    <cellStyle name="标题 11 4" xfId="2667"/>
    <cellStyle name="标题 3 2 14" xfId="2668"/>
    <cellStyle name="输入 2 2 4 5" xfId="2669"/>
    <cellStyle name="标题 3 2 2 2 2 3" xfId="2670"/>
    <cellStyle name="标题 7 3 2 2" xfId="2671"/>
    <cellStyle name="标题 11 5" xfId="2672"/>
    <cellStyle name="标题 3 2 15" xfId="2673"/>
    <cellStyle name="输入 2 2 4 6" xfId="2674"/>
    <cellStyle name="标题 3 2 2 2 2 4" xfId="2675"/>
    <cellStyle name="标题 7 3 2 3" xfId="2676"/>
    <cellStyle name="标题 11 6" xfId="2677"/>
    <cellStyle name="标题 2 2 4 3 10" xfId="2678"/>
    <cellStyle name="标题 3 2 16" xfId="2679"/>
    <cellStyle name="输入 2 2 4 7" xfId="2680"/>
    <cellStyle name="标题 3 2 2 2 2 5" xfId="2681"/>
    <cellStyle name="标题 4 2 2_2015.1.3县级预算表" xfId="2682"/>
    <cellStyle name="标题 7 3 2 4" xfId="2683"/>
    <cellStyle name="标题 11 7" xfId="2684"/>
    <cellStyle name="标题 2 2 4 3 11" xfId="2685"/>
    <cellStyle name="标题 2 4 2 10" xfId="2686"/>
    <cellStyle name="标题 3 2 17" xfId="2687"/>
    <cellStyle name="标题 7 3 2 5" xfId="2688"/>
    <cellStyle name="标题 11 8" xfId="2689"/>
    <cellStyle name="标题 2 2 4 3 12" xfId="2690"/>
    <cellStyle name="标题 2 4 2 11" xfId="2691"/>
    <cellStyle name="标题 3 2 18" xfId="2692"/>
    <cellStyle name="标题 11 9" xfId="2693"/>
    <cellStyle name="解释性文本 3 4 2 2" xfId="2694"/>
    <cellStyle name="标题 2 2 4 3 13" xfId="2695"/>
    <cellStyle name="标题 2 4 2 12" xfId="2696"/>
    <cellStyle name="标题 2 10" xfId="2697"/>
    <cellStyle name="标题 8 2 3 11" xfId="2698"/>
    <cellStyle name="标题 2 11" xfId="2699"/>
    <cellStyle name="标题 8 2 3 12" xfId="2700"/>
    <cellStyle name="标题 2 12" xfId="2701"/>
    <cellStyle name="标题 8 2 3 13" xfId="2702"/>
    <cellStyle name="标题 2 2" xfId="2703"/>
    <cellStyle name="解释性文本 5 2 2 5" xfId="2704"/>
    <cellStyle name="标题 2 2 2" xfId="2705"/>
    <cellStyle name="差 2 2 2 5" xfId="2706"/>
    <cellStyle name="标题 2 2 2 12" xfId="2707"/>
    <cellStyle name="标题 3 6" xfId="2708"/>
    <cellStyle name="标题 2 2 2 13" xfId="2709"/>
    <cellStyle name="标题 3 7" xfId="2710"/>
    <cellStyle name="标题 2 2 2 14" xfId="2711"/>
    <cellStyle name="标题 3 8" xfId="2712"/>
    <cellStyle name="标题 2 2 2 2" xfId="2713"/>
    <cellStyle name="标题 2 2 2 2 11" xfId="2714"/>
    <cellStyle name="标题 6 2 2 3 5" xfId="2715"/>
    <cellStyle name="标题 2 2 2 2 12" xfId="2716"/>
    <cellStyle name="标题 6 2 2 3 6" xfId="2717"/>
    <cellStyle name="标题 2 2 2 2 13" xfId="2718"/>
    <cellStyle name="标题 6 2 2 3 7" xfId="2719"/>
    <cellStyle name="标题 2 2 2 2 14" xfId="2720"/>
    <cellStyle name="标题 6 2 2 3 8" xfId="2721"/>
    <cellStyle name="差 3 4 2 2" xfId="2722"/>
    <cellStyle name="标题 2 2 2 2 15" xfId="2723"/>
    <cellStyle name="标题 6 2 2 3 9" xfId="2724"/>
    <cellStyle name="常规 2 3 3 3 15" xfId="2725"/>
    <cellStyle name="标题 2 2 2 2 2" xfId="2726"/>
    <cellStyle name="标题 2 2 2 2 2 2" xfId="2727"/>
    <cellStyle name="适中 3 2 3" xfId="2728"/>
    <cellStyle name="标题 8 2 11" xfId="2729"/>
    <cellStyle name="标题 2 2 2 2 2 3" xfId="2730"/>
    <cellStyle name="适中 3 2 4" xfId="2731"/>
    <cellStyle name="标题 8 2 12" xfId="2732"/>
    <cellStyle name="标题 2 2 2 2 2 4" xfId="2733"/>
    <cellStyle name="适中 3 2 5" xfId="2734"/>
    <cellStyle name="标题 8 2 13" xfId="2735"/>
    <cellStyle name="标题 2 2 2 2 2 5" xfId="2736"/>
    <cellStyle name="适中 3 2 6" xfId="2737"/>
    <cellStyle name="标题 8 2 14" xfId="2738"/>
    <cellStyle name="标题 8 3 2 2" xfId="2739"/>
    <cellStyle name="标题 2 2 2 2 3" xfId="2740"/>
    <cellStyle name="标题 2 2 2 2 3 10" xfId="2741"/>
    <cellStyle name="标题 2 2 2 2 3 11" xfId="2742"/>
    <cellStyle name="标题 2 2 2 2 3 12" xfId="2743"/>
    <cellStyle name="标题 2 2 2 2 3 13" xfId="2744"/>
    <cellStyle name="标题 2 2 2 2 3 5" xfId="2745"/>
    <cellStyle name="标题 8 3 3 2" xfId="2746"/>
    <cellStyle name="标题 2 2 2 2 3 6" xfId="2747"/>
    <cellStyle name="标题 8 3 3 3" xfId="2748"/>
    <cellStyle name="标题 2 2 2 2 3 7" xfId="2749"/>
    <cellStyle name="标题 8 3 3 4" xfId="2750"/>
    <cellStyle name="标题 2 2 2 2 3 8" xfId="2751"/>
    <cellStyle name="标题 8 3 3 5" xfId="2752"/>
    <cellStyle name="标题 2 2 2 2 3 9" xfId="2753"/>
    <cellStyle name="标题 4 4 4 3 10" xfId="2754"/>
    <cellStyle name="标题 8 3 3 6" xfId="2755"/>
    <cellStyle name="标题 2 2 2 2 4" xfId="2756"/>
    <cellStyle name="标题 2 2 2 2 5" xfId="2757"/>
    <cellStyle name="标题 2 2 2 2 6" xfId="2758"/>
    <cellStyle name="标题 2 2 2 2 7" xfId="2759"/>
    <cellStyle name="标题 2 2 2 2 8" xfId="2760"/>
    <cellStyle name="标题 2 2 2 2 9" xfId="2761"/>
    <cellStyle name="标题 2 2 2 2_2016-2018年财政规划附表(2)" xfId="2762"/>
    <cellStyle name="标题 4 5 2 3" xfId="2763"/>
    <cellStyle name="输出 3 4 3 6" xfId="2764"/>
    <cellStyle name="标题 4 2 3 3 2" xfId="2765"/>
    <cellStyle name="标题 7 2 4 9" xfId="2766"/>
    <cellStyle name="标题 2 2 2 3 2" xfId="2767"/>
    <cellStyle name="标题 2 2 2 3 3" xfId="2768"/>
    <cellStyle name="标题 2 2 2 3 4" xfId="2769"/>
    <cellStyle name="标题 2 2 2 3 5" xfId="2770"/>
    <cellStyle name="标题 2 2 2 4 2" xfId="2771"/>
    <cellStyle name="标题 2 2 2 4 3" xfId="2772"/>
    <cellStyle name="标题 2 2 2 4 4" xfId="2773"/>
    <cellStyle name="标题 2 2 2 4 5" xfId="2774"/>
    <cellStyle name="标题 2 2 2 4 6" xfId="2775"/>
    <cellStyle name="标题 2 2 2 4 7" xfId="2776"/>
    <cellStyle name="标题 2 2 2 4 8" xfId="2777"/>
    <cellStyle name="标题 2 2 2 4 9" xfId="2778"/>
    <cellStyle name="注释 5 2 3 5" xfId="2779"/>
    <cellStyle name="标题 2 2 2_2015.1.3县级预算表" xfId="2780"/>
    <cellStyle name="输入 4 3 2 4" xfId="2781"/>
    <cellStyle name="差 5 2 2 2" xfId="2782"/>
    <cellStyle name="标题 6 2 2 13" xfId="2783"/>
    <cellStyle name="标题 2 2 3" xfId="2784"/>
    <cellStyle name="标题 4 4 2 4 10" xfId="2785"/>
    <cellStyle name="差 2 2 2 6" xfId="2786"/>
    <cellStyle name="标题 2 2 3 2" xfId="2787"/>
    <cellStyle name="标题 3 5 2 2 5" xfId="2788"/>
    <cellStyle name="标题 2 2 3 2 2" xfId="2789"/>
    <cellStyle name="标题 2 2 3 2 3" xfId="2790"/>
    <cellStyle name="标题 2 2 3 2 4" xfId="2791"/>
    <cellStyle name="标题 2 2 3 2 5" xfId="2792"/>
    <cellStyle name="标题 3 6 10" xfId="2793"/>
    <cellStyle name="标题 2 2 3 3" xfId="2794"/>
    <cellStyle name="标题 2 2 3 3 6" xfId="2795"/>
    <cellStyle name="标题 2 2 3 3 7" xfId="2796"/>
    <cellStyle name="标题 2 2 3 3 8" xfId="2797"/>
    <cellStyle name="标题 2 2 3 3 9" xfId="2798"/>
    <cellStyle name="标题 2 2 3 4" xfId="2799"/>
    <cellStyle name="标题 2 2 3 5" xfId="2800"/>
    <cellStyle name="标题 2 2 3 6" xfId="2801"/>
    <cellStyle name="标题 2 2 3 7" xfId="2802"/>
    <cellStyle name="标题 2 2 3 8" xfId="2803"/>
    <cellStyle name="标题 2 2 3_2016-2018年财政规划附表(2)" xfId="2804"/>
    <cellStyle name="标题 2 2 4" xfId="2805"/>
    <cellStyle name="标题 4 4 2 4 11" xfId="2806"/>
    <cellStyle name="差 2 2 2 7" xfId="2807"/>
    <cellStyle name="标题 2 2 4 12" xfId="2808"/>
    <cellStyle name="标题 2 2 4 13" xfId="2809"/>
    <cellStyle name="标题 2 2 4 14" xfId="2810"/>
    <cellStyle name="标题 2 7 2 2" xfId="2811"/>
    <cellStyle name="标题 2 2 4 15" xfId="2812"/>
    <cellStyle name="标题 2 7 2 3" xfId="2813"/>
    <cellStyle name="标题 2 2 4 2" xfId="2814"/>
    <cellStyle name="标题 3 5 2 3 5" xfId="2815"/>
    <cellStyle name="标题 2 2 4 2 2" xfId="2816"/>
    <cellStyle name="标题 2 2 4 2 3" xfId="2817"/>
    <cellStyle name="标题 2 2 4 2 4" xfId="2818"/>
    <cellStyle name="标题 2 2 4 2 5" xfId="2819"/>
    <cellStyle name="标题 2 2 4 3" xfId="2820"/>
    <cellStyle name="标题 3 5 2 3 6" xfId="2821"/>
    <cellStyle name="标题 2 2 4 3 2" xfId="2822"/>
    <cellStyle name="标题 2 2 4 3 3" xfId="2823"/>
    <cellStyle name="标题 2 2 4 3 4" xfId="2824"/>
    <cellStyle name="标题 2 2 4 3 5" xfId="2825"/>
    <cellStyle name="常规 9 2 4" xfId="2826"/>
    <cellStyle name="标题 4 6_2016-2018年财政规划附表(2)" xfId="2827"/>
    <cellStyle name="标题 2 2 4 3 6" xfId="2828"/>
    <cellStyle name="标题 2 2 4 3 7" xfId="2829"/>
    <cellStyle name="标题 2 2 4 3 8" xfId="2830"/>
    <cellStyle name="标题 2 2 4 3 9" xfId="2831"/>
    <cellStyle name="标题 2 2 4 4" xfId="2832"/>
    <cellStyle name="标题 3 5 2 3 7" xfId="2833"/>
    <cellStyle name="标题 2 2 4 5" xfId="2834"/>
    <cellStyle name="标题 3 5 2 3 8" xfId="2835"/>
    <cellStyle name="标题 2 2 4 6" xfId="2836"/>
    <cellStyle name="标题 3 5 2 3 9" xfId="2837"/>
    <cellStyle name="标题 2 2 4 7" xfId="2838"/>
    <cellStyle name="标题 2 2 4 8" xfId="2839"/>
    <cellStyle name="标题 2 2 4 9" xfId="2840"/>
    <cellStyle name="汇总 4 12" xfId="2841"/>
    <cellStyle name="标题 2 2 4_2016-2018年财政规划附表(2)" xfId="2842"/>
    <cellStyle name="标题 2 3 5 4" xfId="2843"/>
    <cellStyle name="标题 4 8 11" xfId="2844"/>
    <cellStyle name="标题 2 2 5" xfId="2845"/>
    <cellStyle name="检查单元格 3 4 2 2" xfId="2846"/>
    <cellStyle name="标题 4 4 2 4 12" xfId="2847"/>
    <cellStyle name="差 2 2 2 8" xfId="2848"/>
    <cellStyle name="标题 2 2 5 2" xfId="2849"/>
    <cellStyle name="标题 2 2 5 3" xfId="2850"/>
    <cellStyle name="标题 4 3 10" xfId="2851"/>
    <cellStyle name="标题 2 2 5 4" xfId="2852"/>
    <cellStyle name="标题 4 3 11" xfId="2853"/>
    <cellStyle name="注释 4 6 10" xfId="2854"/>
    <cellStyle name="标题 4 3 12" xfId="2855"/>
    <cellStyle name="标题 2 2 5 5" xfId="2856"/>
    <cellStyle name="标题 5 3_2016-2018年财政规划附表(2)" xfId="2857"/>
    <cellStyle name="标题 2 2 6" xfId="2858"/>
    <cellStyle name="检查单元格 3 4 2 3" xfId="2859"/>
    <cellStyle name="标题 4 4 2 4 13" xfId="2860"/>
    <cellStyle name="差 2 2 2 9" xfId="2861"/>
    <cellStyle name="注释 6 6" xfId="2862"/>
    <cellStyle name="标题 2 2 6 10" xfId="2863"/>
    <cellStyle name="注释 6 7" xfId="2864"/>
    <cellStyle name="标题 2 2 6 11" xfId="2865"/>
    <cellStyle name="标题 2 4 2 2 2" xfId="2866"/>
    <cellStyle name="注释 6 8" xfId="2867"/>
    <cellStyle name="标题 2 2 6 12" xfId="2868"/>
    <cellStyle name="标题 2 4 2 2 3" xfId="2869"/>
    <cellStyle name="注释 6 9" xfId="2870"/>
    <cellStyle name="标题 2 2 6 13" xfId="2871"/>
    <cellStyle name="标题 2 4 2 2 4" xfId="2872"/>
    <cellStyle name="标题 2 2 6 6" xfId="2873"/>
    <cellStyle name="标题 2 2 6 7" xfId="2874"/>
    <cellStyle name="标题 2 2 6 8" xfId="2875"/>
    <cellStyle name="标题 2 2 6 9" xfId="2876"/>
    <cellStyle name="标题 2 2 7" xfId="2877"/>
    <cellStyle name="标题 2 2 8" xfId="2878"/>
    <cellStyle name="标题 2 5 10" xfId="2879"/>
    <cellStyle name="标题 2 2 9" xfId="2880"/>
    <cellStyle name="标题 2 5 11" xfId="2881"/>
    <cellStyle name="标题 2 3" xfId="2882"/>
    <cellStyle name="差 4 4 3 4" xfId="2883"/>
    <cellStyle name="标题 2 3 10" xfId="2884"/>
    <cellStyle name="汇总 3 2 2 3 5" xfId="2885"/>
    <cellStyle name="标题 4 4 2 2 15" xfId="2886"/>
    <cellStyle name="注释 2 6 10" xfId="2887"/>
    <cellStyle name="差 4 4 3 6" xfId="2888"/>
    <cellStyle name="标题 2 3 12" xfId="2889"/>
    <cellStyle name="注释 2 6 11" xfId="2890"/>
    <cellStyle name="差 4 4 3 7" xfId="2891"/>
    <cellStyle name="标题 2 3 13" xfId="2892"/>
    <cellStyle name="注释 2 6 12" xfId="2893"/>
    <cellStyle name="差 4 4 3 8" xfId="2894"/>
    <cellStyle name="标题 2 3 14" xfId="2895"/>
    <cellStyle name="注释 2 6 13" xfId="2896"/>
    <cellStyle name="差 4 4 3 9" xfId="2897"/>
    <cellStyle name="标题 2 3 15" xfId="2898"/>
    <cellStyle name="标题 2 3 16" xfId="2899"/>
    <cellStyle name="标题 2 3 17" xfId="2900"/>
    <cellStyle name="标题 2 3 3 10" xfId="2901"/>
    <cellStyle name="标题 2 3 18" xfId="2902"/>
    <cellStyle name="标题 2 3 3 11" xfId="2903"/>
    <cellStyle name="解释性文本 5 2 3 5" xfId="2904"/>
    <cellStyle name="标题 2 3 2" xfId="2905"/>
    <cellStyle name="标题 4 4 2 2 3" xfId="2906"/>
    <cellStyle name="常规 2 7 3 3 7" xfId="2907"/>
    <cellStyle name="差 2 2 3 5" xfId="2908"/>
    <cellStyle name="注释 2 5 3" xfId="2909"/>
    <cellStyle name="标题 2 3 2 2" xfId="2910"/>
    <cellStyle name="标题 4 4 2 2 3 2" xfId="2911"/>
    <cellStyle name="输出 4 3 9" xfId="2912"/>
    <cellStyle name="常规 4 2 7" xfId="2913"/>
    <cellStyle name="标题 2 3 2 2 10" xfId="2914"/>
    <cellStyle name="标题 4 3 2 2 3" xfId="2915"/>
    <cellStyle name="常规 4 2 8" xfId="2916"/>
    <cellStyle name="标题 2 3 2 2 11" xfId="2917"/>
    <cellStyle name="好 4 10" xfId="2918"/>
    <cellStyle name="标题 4 3 2 2 4" xfId="2919"/>
    <cellStyle name="常规 4 2 9" xfId="2920"/>
    <cellStyle name="标题 2 3 2 2 12" xfId="2921"/>
    <cellStyle name="好 4 11" xfId="2922"/>
    <cellStyle name="标题 4 3 2 2 5" xfId="2923"/>
    <cellStyle name="注释 6 2 2" xfId="2924"/>
    <cellStyle name="标题 2 3 2 2 13" xfId="2925"/>
    <cellStyle name="好 4 12" xfId="2926"/>
    <cellStyle name="标题 4 3 2 2 6" xfId="2927"/>
    <cellStyle name="注释 6 2 3" xfId="2928"/>
    <cellStyle name="标题 2 3 2 2 14" xfId="2929"/>
    <cellStyle name="好 4 13" xfId="2930"/>
    <cellStyle name="标题 4 3 2 2 7" xfId="2931"/>
    <cellStyle name="注释 6 2 4" xfId="2932"/>
    <cellStyle name="标题 2 3 2 2 15" xfId="2933"/>
    <cellStyle name="好 4 14" xfId="2934"/>
    <cellStyle name="标题 4 3 2 2 8" xfId="2935"/>
    <cellStyle name="标题 2 3 2 2 2 3" xfId="2936"/>
    <cellStyle name="标题 2 3 2 2 2 4" xfId="2937"/>
    <cellStyle name="标题 2 3 2 2 2 5" xfId="2938"/>
    <cellStyle name="标题 3 8 10" xfId="2939"/>
    <cellStyle name="标题 2 3 2 2 3" xfId="2940"/>
    <cellStyle name="标题 2 3 2 2 3 11" xfId="2941"/>
    <cellStyle name="标题 2 7 3 2" xfId="2942"/>
    <cellStyle name="常规 4 2 13" xfId="2943"/>
    <cellStyle name="标题 2 3 2 2 3 3" xfId="2944"/>
    <cellStyle name="常规 4 2 14" xfId="2945"/>
    <cellStyle name="标题 2 3 2 2 3 4" xfId="2946"/>
    <cellStyle name="常规 4 2 15" xfId="2947"/>
    <cellStyle name="标题 2 3 2 2 3 5" xfId="2948"/>
    <cellStyle name="差 2 2 2" xfId="2949"/>
    <cellStyle name="常规 4 2 16" xfId="2950"/>
    <cellStyle name="标题 2 3 2 2 3 6" xfId="2951"/>
    <cellStyle name="差 2 2 3" xfId="2952"/>
    <cellStyle name="常规 4 2 17" xfId="2953"/>
    <cellStyle name="标题 2 3 2 2 3 7" xfId="2954"/>
    <cellStyle name="差 2 2 4" xfId="2955"/>
    <cellStyle name="常规 4 2 18" xfId="2956"/>
    <cellStyle name="标题 2 3 2 2 3 8" xfId="2957"/>
    <cellStyle name="差 2 2 5" xfId="2958"/>
    <cellStyle name="标题 2 3 2 2 3 9" xfId="2959"/>
    <cellStyle name="链接单元格 3 4 2" xfId="2960"/>
    <cellStyle name="差 2 2 6" xfId="2961"/>
    <cellStyle name="标题 2 3 2 2 4" xfId="2962"/>
    <cellStyle name="标题 2 3 2 2 9" xfId="2963"/>
    <cellStyle name="适中 4 2 3 5" xfId="2964"/>
    <cellStyle name="标题 5 2 3" xfId="2965"/>
    <cellStyle name="标题 2 3 2 2_2016-2018年财政规划附表(2)" xfId="2966"/>
    <cellStyle name="标题 2 3 2 3 2" xfId="2967"/>
    <cellStyle name="注释 3 6" xfId="2968"/>
    <cellStyle name="标题 2 3 2 4 10" xfId="2969"/>
    <cellStyle name="标题 6 2 2_2016-2018年财政规划附表(2)" xfId="2970"/>
    <cellStyle name="注释 3 7" xfId="2971"/>
    <cellStyle name="标题 2 3 2 4 11" xfId="2972"/>
    <cellStyle name="标题 3 2 3 10" xfId="2973"/>
    <cellStyle name="标题 4 5_2015.1.3县级预算表" xfId="2974"/>
    <cellStyle name="注释 3 8" xfId="2975"/>
    <cellStyle name="标题 2 3 2 4 12" xfId="2976"/>
    <cellStyle name="标题 3 2 3 11" xfId="2977"/>
    <cellStyle name="注释 3 9" xfId="2978"/>
    <cellStyle name="标题 2 3 2 4 13" xfId="2979"/>
    <cellStyle name="标题 3 2 3 12" xfId="2980"/>
    <cellStyle name="标题 2 3 2 4 2" xfId="2981"/>
    <cellStyle name="标题 2 5 3 12" xfId="2982"/>
    <cellStyle name="标题 5" xfId="2983"/>
    <cellStyle name="标题 2 3 2 4 3" xfId="2984"/>
    <cellStyle name="标题 2 5 3 13" xfId="2985"/>
    <cellStyle name="标题 6" xfId="2986"/>
    <cellStyle name="标题 2 3 2 4 4" xfId="2987"/>
    <cellStyle name="标题 2 5 3 14" xfId="2988"/>
    <cellStyle name="标题 7" xfId="2989"/>
    <cellStyle name="检查单元格 2 2 2 2 2" xfId="2990"/>
    <cellStyle name="标题 2 3 2 4 5" xfId="2991"/>
    <cellStyle name="标题 2 5 3 15" xfId="2992"/>
    <cellStyle name="标题 8" xfId="2993"/>
    <cellStyle name="检查单元格 2 2 2 2 3" xfId="2994"/>
    <cellStyle name="标题 2 3 2 4 6" xfId="2995"/>
    <cellStyle name="标题 9" xfId="2996"/>
    <cellStyle name="检查单元格 2 2 2 2 4" xfId="2997"/>
    <cellStyle name="标题 2 3 2 4 7" xfId="2998"/>
    <cellStyle name="检查单元格 2 2 2 2 5" xfId="2999"/>
    <cellStyle name="标题 2 3 2 4 8" xfId="3000"/>
    <cellStyle name="适中 3 6 11" xfId="3001"/>
    <cellStyle name="标题 5 4 2" xfId="3002"/>
    <cellStyle name="标题 2 3 2 4 9" xfId="3003"/>
    <cellStyle name="适中 3 6 12" xfId="3004"/>
    <cellStyle name="标题 5 4 3" xfId="3005"/>
    <cellStyle name="解释性文本 5 2 3 6" xfId="3006"/>
    <cellStyle name="标题 2 3 3" xfId="3007"/>
    <cellStyle name="标题 4 4 2 2 4" xfId="3008"/>
    <cellStyle name="标题 2 3 3 12" xfId="3009"/>
    <cellStyle name="标题 2 3 3 13" xfId="3010"/>
    <cellStyle name="标题 2 3 3 14" xfId="3011"/>
    <cellStyle name="标题 2 3 3 15" xfId="3012"/>
    <cellStyle name="注释 2 6 3" xfId="3013"/>
    <cellStyle name="标题 2 3 3 2" xfId="3014"/>
    <cellStyle name="标题 3 5 3 2 5" xfId="3015"/>
    <cellStyle name="标题 2 3 3 2 2" xfId="3016"/>
    <cellStyle name="标题 2 3 3 2 3" xfId="3017"/>
    <cellStyle name="标题 2 3 3 2 4" xfId="3018"/>
    <cellStyle name="差 4 4 3 10" xfId="3019"/>
    <cellStyle name="标题 2 3 3 2 5" xfId="3020"/>
    <cellStyle name="注释 2 6 4" xfId="3021"/>
    <cellStyle name="标题 2 3 3 3" xfId="3022"/>
    <cellStyle name="标题 2 3 3 3 11" xfId="3023"/>
    <cellStyle name="标题 3 3 2 10" xfId="3024"/>
    <cellStyle name="标题 2 3 3 3 12" xfId="3025"/>
    <cellStyle name="标题 3 3 2 11" xfId="3026"/>
    <cellStyle name="标题 2 3 3 3 13" xfId="3027"/>
    <cellStyle name="标题 3 3 2 12" xfId="3028"/>
    <cellStyle name="标题 2 3 3 3 2" xfId="3029"/>
    <cellStyle name="标题 4 5 3 10" xfId="3030"/>
    <cellStyle name="标题 2 3 3 3 3" xfId="3031"/>
    <cellStyle name="标题 4 5 3 11" xfId="3032"/>
    <cellStyle name="标题 2 3 3 3 4" xfId="3033"/>
    <cellStyle name="标题 4 5 3 12" xfId="3034"/>
    <cellStyle name="标题 2 3 3 3 5" xfId="3035"/>
    <cellStyle name="汇总 3 4_2016-2018年财政规划附表(2)" xfId="3036"/>
    <cellStyle name="标题 4 5 3 13" xfId="3037"/>
    <cellStyle name="标题 2 3 3 3 6" xfId="3038"/>
    <cellStyle name="标题 4 5 3 14" xfId="3039"/>
    <cellStyle name="标题 2 3 3 3 7" xfId="3040"/>
    <cellStyle name="标题 4 5 3 15" xfId="3041"/>
    <cellStyle name="标题 2 3 3 3 8" xfId="3042"/>
    <cellStyle name="标题 6 3 2" xfId="3043"/>
    <cellStyle name="标题 2 3 3 3 9" xfId="3044"/>
    <cellStyle name="标题 6 3 3" xfId="3045"/>
    <cellStyle name="注释 2 6 5" xfId="3046"/>
    <cellStyle name="标题 2 3 3 4" xfId="3047"/>
    <cellStyle name="注释 2 6 6" xfId="3048"/>
    <cellStyle name="标题 2 3 3 5" xfId="3049"/>
    <cellStyle name="注释 2 6 7" xfId="3050"/>
    <cellStyle name="标题 2 3 3 6" xfId="3051"/>
    <cellStyle name="注释 2 6 8" xfId="3052"/>
    <cellStyle name="标题 2 3 3 7" xfId="3053"/>
    <cellStyle name="注释 2 6 9" xfId="3054"/>
    <cellStyle name="标题 2 3 3 8" xfId="3055"/>
    <cellStyle name="标题 2 3 3 9" xfId="3056"/>
    <cellStyle name="解释性文本 5 2 3 7" xfId="3057"/>
    <cellStyle name="标题 2 3 4" xfId="3058"/>
    <cellStyle name="标题 4 4 2 2 5" xfId="3059"/>
    <cellStyle name="标题 2 3 4 10" xfId="3060"/>
    <cellStyle name="标题 2 4 17" xfId="3061"/>
    <cellStyle name="标题 2 3 4 11" xfId="3062"/>
    <cellStyle name="标题 2 4 18" xfId="3063"/>
    <cellStyle name="标题 2 3 4 12" xfId="3064"/>
    <cellStyle name="标题 4 5 3 2 2" xfId="3065"/>
    <cellStyle name="标题 2 3 4 13" xfId="3066"/>
    <cellStyle name="标题 4 5 3 2 3" xfId="3067"/>
    <cellStyle name="标题 2 3 4 14" xfId="3068"/>
    <cellStyle name="标题 4 5 3 2 4" xfId="3069"/>
    <cellStyle name="标题 2 3 4 15" xfId="3070"/>
    <cellStyle name="解释性文本 3_2015.1.3县级预算表" xfId="3071"/>
    <cellStyle name="标题 4 5 3 2 5" xfId="3072"/>
    <cellStyle name="常规 3 3 2 15" xfId="3073"/>
    <cellStyle name="标题 2 3 4 2" xfId="3074"/>
    <cellStyle name="标题 3 5 3 3 5" xfId="3075"/>
    <cellStyle name="差 6 5" xfId="3076"/>
    <cellStyle name="标题 2 3 4 2 3" xfId="3077"/>
    <cellStyle name="差 6 6" xfId="3078"/>
    <cellStyle name="标题 2 3 4 2 4" xfId="3079"/>
    <cellStyle name="差 6 7" xfId="3080"/>
    <cellStyle name="标题 2 3 4 2 5" xfId="3081"/>
    <cellStyle name="常规 3 3 2 16" xfId="3082"/>
    <cellStyle name="标题 2 3 4 3" xfId="3083"/>
    <cellStyle name="标题 3 5 3 3 6" xfId="3084"/>
    <cellStyle name="常规 2 3 3 3 9" xfId="3085"/>
    <cellStyle name="标题 2 3 4 3 10" xfId="3086"/>
    <cellStyle name="标题 2 3 4 3 11" xfId="3087"/>
    <cellStyle name="标题 3 4 2 10" xfId="3088"/>
    <cellStyle name="标题 2 3 4 3 12" xfId="3089"/>
    <cellStyle name="标题 3 4 2 11" xfId="3090"/>
    <cellStyle name="标题 2 3 4 3 13" xfId="3091"/>
    <cellStyle name="标题 3 2 3 3 10" xfId="3092"/>
    <cellStyle name="标题 3 4 2 12" xfId="3093"/>
    <cellStyle name="差 7 5" xfId="3094"/>
    <cellStyle name="标题 2 3 4 3 3" xfId="3095"/>
    <cellStyle name="差 7 6" xfId="3096"/>
    <cellStyle name="标题 2 3 4 3 4" xfId="3097"/>
    <cellStyle name="差 7 7" xfId="3098"/>
    <cellStyle name="标题 2 3 4 3 5" xfId="3099"/>
    <cellStyle name="差 7 8" xfId="3100"/>
    <cellStyle name="标题 2 3 4 3 6" xfId="3101"/>
    <cellStyle name="差 7 9" xfId="3102"/>
    <cellStyle name="标题 2 3 4 3 7" xfId="3103"/>
    <cellStyle name="标题 2 3 4 3 8" xfId="3104"/>
    <cellStyle name="标题 7 3 2" xfId="3105"/>
    <cellStyle name="标题 2 3 4 3 9" xfId="3106"/>
    <cellStyle name="标题 7 3 3" xfId="3107"/>
    <cellStyle name="标题 2 3 4 4" xfId="3108"/>
    <cellStyle name="标题 3 5 3 3 7" xfId="3109"/>
    <cellStyle name="标题 2 3 4 5" xfId="3110"/>
    <cellStyle name="标题 3 5 3 3 8" xfId="3111"/>
    <cellStyle name="标题 2 3 4 6" xfId="3112"/>
    <cellStyle name="标题 3 5 3 3 9" xfId="3113"/>
    <cellStyle name="标题 2 3 4 7" xfId="3114"/>
    <cellStyle name="标题 2 3 4 8" xfId="3115"/>
    <cellStyle name="标题 2 3 4 9" xfId="3116"/>
    <cellStyle name="解释性文本 5 2 3 8" xfId="3117"/>
    <cellStyle name="标题 2 3 5" xfId="3118"/>
    <cellStyle name="标题 4 4 2 2 6" xfId="3119"/>
    <cellStyle name="标题 2 3 5 2" xfId="3120"/>
    <cellStyle name="标题 2 3 5 3" xfId="3121"/>
    <cellStyle name="标题 4 8 10" xfId="3122"/>
    <cellStyle name="标题 2 3 5 5" xfId="3123"/>
    <cellStyle name="标题 4 8 12" xfId="3124"/>
    <cellStyle name="解释性文本 5 2 3 9" xfId="3125"/>
    <cellStyle name="标题 2 3 6" xfId="3126"/>
    <cellStyle name="汇总 3 2 2 10" xfId="3127"/>
    <cellStyle name="标题 4 4 2 2 7" xfId="3128"/>
    <cellStyle name="检查单元格 2 3 2 3" xfId="3129"/>
    <cellStyle name="标题 2 3 6 10" xfId="3130"/>
    <cellStyle name="检查单元格 2 3 2 4" xfId="3131"/>
    <cellStyle name="标题 2 3 6 11" xfId="3132"/>
    <cellStyle name="检查单元格 2 3 2 5" xfId="3133"/>
    <cellStyle name="标题 2 3 6 12" xfId="3134"/>
    <cellStyle name="标题 2 3 6 13" xfId="3135"/>
    <cellStyle name="标题 2 3 6 2" xfId="3136"/>
    <cellStyle name="标题 2 3 6 3" xfId="3137"/>
    <cellStyle name="标题 2 3 6 4" xfId="3138"/>
    <cellStyle name="标题 2 3 6 5" xfId="3139"/>
    <cellStyle name="标题 2 3 6 6" xfId="3140"/>
    <cellStyle name="注释 3 2 2 2 2" xfId="3141"/>
    <cellStyle name="标题 2 3 6 7" xfId="3142"/>
    <cellStyle name="注释 3 2 2 2 3" xfId="3143"/>
    <cellStyle name="标题 2 3 6 8" xfId="3144"/>
    <cellStyle name="注释 3 2 2 2 4" xfId="3145"/>
    <cellStyle name="标题 2 3 6 9" xfId="3146"/>
    <cellStyle name="标题 2 3 7" xfId="3147"/>
    <cellStyle name="计算 3 2 2 2 2" xfId="3148"/>
    <cellStyle name="汇总 3 2 2 11" xfId="3149"/>
    <cellStyle name="标题 4 4 2 2 8" xfId="3150"/>
    <cellStyle name="标题 2 3 8" xfId="3151"/>
    <cellStyle name="计算 3 2 2 2 3" xfId="3152"/>
    <cellStyle name="汇总 3 2 2 12" xfId="3153"/>
    <cellStyle name="标题 4 4 2 2 9" xfId="3154"/>
    <cellStyle name="标题 2 3 9" xfId="3155"/>
    <cellStyle name="标题 2 4" xfId="3156"/>
    <cellStyle name="标题 2 4 10" xfId="3157"/>
    <cellStyle name="标题 2 4 11" xfId="3158"/>
    <cellStyle name="标题 2 4 12" xfId="3159"/>
    <cellStyle name="标题 2 4 13" xfId="3160"/>
    <cellStyle name="标题 2 4 14" xfId="3161"/>
    <cellStyle name="标题 2 4 15" xfId="3162"/>
    <cellStyle name="标题 2 4 16" xfId="3163"/>
    <cellStyle name="常规 9 15" xfId="3164"/>
    <cellStyle name="标题 2 4 2" xfId="3165"/>
    <cellStyle name="输出 5 3 3 7" xfId="3166"/>
    <cellStyle name="标题 4 4 2 3 3" xfId="3167"/>
    <cellStyle name="标题 6 4 2 4" xfId="3168"/>
    <cellStyle name="差 2 2 4 5" xfId="3169"/>
    <cellStyle name="标题 2 4 2 13" xfId="3170"/>
    <cellStyle name="注释 3 5 3" xfId="3171"/>
    <cellStyle name="标题 2 4 2 2" xfId="3172"/>
    <cellStyle name="标题 2 4 2 2 10" xfId="3173"/>
    <cellStyle name="标题 2 4 2 2 15" xfId="3174"/>
    <cellStyle name="标题 2 4 2 2 2 2" xfId="3175"/>
    <cellStyle name="标题 3 2 2 12" xfId="3176"/>
    <cellStyle name="检查单元格 7 2" xfId="3177"/>
    <cellStyle name="标题 2 4 2 2 2 3" xfId="3178"/>
    <cellStyle name="标题 3 2 2 13" xfId="3179"/>
    <cellStyle name="检查单元格 7 3" xfId="3180"/>
    <cellStyle name="标题 2 4 2 2 2 4" xfId="3181"/>
    <cellStyle name="标题 3 2 2 14" xfId="3182"/>
    <cellStyle name="标题 2 4 2 2 3 10" xfId="3183"/>
    <cellStyle name="汇总 3 3_2016-2018年财政规划附表(2)" xfId="3184"/>
    <cellStyle name="标题 2 4 2 2 3 2" xfId="3185"/>
    <cellStyle name="检查单元格 8 2" xfId="3186"/>
    <cellStyle name="标题 2 4 2 2 3 3" xfId="3187"/>
    <cellStyle name="检查单元格 8 4" xfId="3188"/>
    <cellStyle name="标题 2 4 2 2 3 5" xfId="3189"/>
    <cellStyle name="标题 5 3 11" xfId="3190"/>
    <cellStyle name="标题 4 3 2 2" xfId="3191"/>
    <cellStyle name="检查单元格 8 5" xfId="3192"/>
    <cellStyle name="标题 2 4 2 2 3 6" xfId="3193"/>
    <cellStyle name="标题 5 3 12" xfId="3194"/>
    <cellStyle name="标题 4 3 2 3" xfId="3195"/>
    <cellStyle name="检查单元格 8 6" xfId="3196"/>
    <cellStyle name="标题 2 4 2 2 3 7" xfId="3197"/>
    <cellStyle name="标题 5 3 13" xfId="3198"/>
    <cellStyle name="标题 4 3 2 4" xfId="3199"/>
    <cellStyle name="检查单元格 8 7" xfId="3200"/>
    <cellStyle name="标题 2 4 2 2 3 8" xfId="3201"/>
    <cellStyle name="标题 5 3 14" xfId="3202"/>
    <cellStyle name="标题 4 3 2 5" xfId="3203"/>
    <cellStyle name="检查单元格 8 8" xfId="3204"/>
    <cellStyle name="标题 2 4 2 2 3 9" xfId="3205"/>
    <cellStyle name="标题 5 3 15" xfId="3206"/>
    <cellStyle name="标题 2 4 2 2 5" xfId="3207"/>
    <cellStyle name="标题 2 4 2 2 6" xfId="3208"/>
    <cellStyle name="标题 2 4 2 2 7" xfId="3209"/>
    <cellStyle name="标题 2 4 2 2 8" xfId="3210"/>
    <cellStyle name="标题 2 4 2 2 9" xfId="3211"/>
    <cellStyle name="注释 3 5 4" xfId="3212"/>
    <cellStyle name="标题 2 4 2 3" xfId="3213"/>
    <cellStyle name="标题 2 4 2 3 4" xfId="3214"/>
    <cellStyle name="标题 2 4 2 3 5" xfId="3215"/>
    <cellStyle name="注释 3 5 5" xfId="3216"/>
    <cellStyle name="标题 2 4 2 4" xfId="3217"/>
    <cellStyle name="差 5 3 2" xfId="3218"/>
    <cellStyle name="标题 2 4 2 4 10" xfId="3219"/>
    <cellStyle name="差 5 3 3" xfId="3220"/>
    <cellStyle name="标题 2 4 2 4 11" xfId="3221"/>
    <cellStyle name="标题 4 2 3 10" xfId="3222"/>
    <cellStyle name="差 5 3 4" xfId="3223"/>
    <cellStyle name="标题 2 4 2 4 12" xfId="3224"/>
    <cellStyle name="标题 4 2 3 11" xfId="3225"/>
    <cellStyle name="差 5 3 5" xfId="3226"/>
    <cellStyle name="标题 2 4 2 4 13" xfId="3227"/>
    <cellStyle name="标题 4 2 3 12" xfId="3228"/>
    <cellStyle name="标题 2 4 2 4 2" xfId="3229"/>
    <cellStyle name="标题 3 2 4 10" xfId="3230"/>
    <cellStyle name="标题 2 5_2015.1.3县级预算表" xfId="3231"/>
    <cellStyle name="标题 2 4 2 4 3" xfId="3232"/>
    <cellStyle name="标题 3 2 4 11" xfId="3233"/>
    <cellStyle name="标题 2 4 2 4 4" xfId="3234"/>
    <cellStyle name="标题 3 2 4 12" xfId="3235"/>
    <cellStyle name="标题 2 4 2 4 5" xfId="3236"/>
    <cellStyle name="标题 3 2 4 13" xfId="3237"/>
    <cellStyle name="标题 4 4 3_2016-2018年财政规划附表(2)" xfId="3238"/>
    <cellStyle name="标题 2 4 2 4 6" xfId="3239"/>
    <cellStyle name="标题 3 2 4 14" xfId="3240"/>
    <cellStyle name="标题 2 4 2 4 7" xfId="3241"/>
    <cellStyle name="标题 3 2 4 15" xfId="3242"/>
    <cellStyle name="标题 2 4 2 4 8" xfId="3243"/>
    <cellStyle name="标题 2 4 2 4 9" xfId="3244"/>
    <cellStyle name="标题 2 4 2_2015.1.3县级预算表" xfId="3245"/>
    <cellStyle name="标题 2 4 3" xfId="3246"/>
    <cellStyle name="输出 5 3 3 8" xfId="3247"/>
    <cellStyle name="标题 4 4 2 3 4" xfId="3248"/>
    <cellStyle name="标题 6 4 2 5" xfId="3249"/>
    <cellStyle name="差 2 2 4 6" xfId="3250"/>
    <cellStyle name="好 3 2 7" xfId="3251"/>
    <cellStyle name="标题 2 4 3 10" xfId="3252"/>
    <cellStyle name="标题 3 3 17" xfId="3253"/>
    <cellStyle name="好 3 2 8" xfId="3254"/>
    <cellStyle name="标题 2 4 3 11" xfId="3255"/>
    <cellStyle name="标题 3 3 18" xfId="3256"/>
    <cellStyle name="好 3 2 9" xfId="3257"/>
    <cellStyle name="标题 2 4 3 12" xfId="3258"/>
    <cellStyle name="标题 2 4 3 13" xfId="3259"/>
    <cellStyle name="标题 2 4 3 14" xfId="3260"/>
    <cellStyle name="标题 2 4 3 15" xfId="3261"/>
    <cellStyle name="注释 3 6 3" xfId="3262"/>
    <cellStyle name="标题 2 4 3 2" xfId="3263"/>
    <cellStyle name="标题 2 4 3 2 2" xfId="3264"/>
    <cellStyle name="标题 2 4 3 2 3" xfId="3265"/>
    <cellStyle name="标题 2 4 3 2 4" xfId="3266"/>
    <cellStyle name="标题 2 4 3 2 5" xfId="3267"/>
    <cellStyle name="注释 3 6 4" xfId="3268"/>
    <cellStyle name="标题 2 4 3 3" xfId="3269"/>
    <cellStyle name="好 2 2 2 14" xfId="3270"/>
    <cellStyle name="标题 2 4 3 3 10" xfId="3271"/>
    <cellStyle name="注释 5 5 4" xfId="3272"/>
    <cellStyle name="标题 2 6 2 3" xfId="3273"/>
    <cellStyle name="好 2 2 2 15" xfId="3274"/>
    <cellStyle name="标题 2 4 3 3 11" xfId="3275"/>
    <cellStyle name="注释 5 5 5" xfId="3276"/>
    <cellStyle name="标题 2 6 2 4" xfId="3277"/>
    <cellStyle name="标题 4 3 2 10" xfId="3278"/>
    <cellStyle name="链接单元格 2 2 2 13" xfId="3279"/>
    <cellStyle name="好 3 2 12" xfId="3280"/>
    <cellStyle name="标题 2 4 3 3 2" xfId="3281"/>
    <cellStyle name="差 2 2 2 2 3" xfId="3282"/>
    <cellStyle name="标题 2 4 3 3 9" xfId="3283"/>
    <cellStyle name="注释 3 6 5" xfId="3284"/>
    <cellStyle name="标题 2 4 3 4" xfId="3285"/>
    <cellStyle name="常规 2 2 3 7" xfId="3286"/>
    <cellStyle name="标题 2 4 3_2016-2018年财政规划附表(2)" xfId="3287"/>
    <cellStyle name="标题 3 4 4 4" xfId="3288"/>
    <cellStyle name="标题 2 4 4" xfId="3289"/>
    <cellStyle name="输出 5 3 3 9" xfId="3290"/>
    <cellStyle name="标题 4 4 2 3 5" xfId="3291"/>
    <cellStyle name="差 2 2 4 7" xfId="3292"/>
    <cellStyle name="标题 2 4 4 10" xfId="3293"/>
    <cellStyle name="标题 3 4 17" xfId="3294"/>
    <cellStyle name="标题 2 4 4 11" xfId="3295"/>
    <cellStyle name="标题 3 4 18" xfId="3296"/>
    <cellStyle name="标题 2 4 4 12" xfId="3297"/>
    <cellStyle name="标题 2 4 4 13" xfId="3298"/>
    <cellStyle name="标题 2 4 4 14" xfId="3299"/>
    <cellStyle name="差 2 2" xfId="3300"/>
    <cellStyle name="标题 2 4 4 15" xfId="3301"/>
    <cellStyle name="差 2 3" xfId="3302"/>
    <cellStyle name="标题 2 4 4 2" xfId="3303"/>
    <cellStyle name="标题 3 5 13" xfId="3304"/>
    <cellStyle name="标题 2 4 4 2 3" xfId="3305"/>
    <cellStyle name="标题 2 4 4 2 4" xfId="3306"/>
    <cellStyle name="检查单元格 5 5 10" xfId="3307"/>
    <cellStyle name="标题 2 4 4 2 5" xfId="3308"/>
    <cellStyle name="标题 2 4 4 3" xfId="3309"/>
    <cellStyle name="常规 2 2 2 2 2 2" xfId="3310"/>
    <cellStyle name="标题 3 5 14" xfId="3311"/>
    <cellStyle name="输入 2 3 3 9" xfId="3312"/>
    <cellStyle name="链接单元格 4 11" xfId="3313"/>
    <cellStyle name="标题 2 4 4 3 10" xfId="3314"/>
    <cellStyle name="标题 4 5 2 2 5" xfId="3315"/>
    <cellStyle name="链接单元格 4 12" xfId="3316"/>
    <cellStyle name="标题 2 4 4 3 11" xfId="3317"/>
    <cellStyle name="标题 4 4 2 10" xfId="3318"/>
    <cellStyle name="链接单元格 4 13" xfId="3319"/>
    <cellStyle name="标题 2 4 4 3 12" xfId="3320"/>
    <cellStyle name="标题 4 4 2 11" xfId="3321"/>
    <cellStyle name="链接单元格 4 14" xfId="3322"/>
    <cellStyle name="标题 2 4 4 3 13" xfId="3323"/>
    <cellStyle name="标题 3 3 3 3 10" xfId="3324"/>
    <cellStyle name="标题 4 4 2 12" xfId="3325"/>
    <cellStyle name="标题 2 4 4 3 2" xfId="3326"/>
    <cellStyle name="标题 2 4 4 3 3" xfId="3327"/>
    <cellStyle name="标题 2 4 4 3 4" xfId="3328"/>
    <cellStyle name="标题 2 4 4 3 5" xfId="3329"/>
    <cellStyle name="标题 2 4 4 3 6" xfId="3330"/>
    <cellStyle name="标题 2 4 4 3 7" xfId="3331"/>
    <cellStyle name="标题 2 4 4 4" xfId="3332"/>
    <cellStyle name="常规 2 2 2 2 2 3" xfId="3333"/>
    <cellStyle name="标题 3 5 15" xfId="3334"/>
    <cellStyle name="标题 2 4 4_2016-2018年财政规划附表(2)" xfId="3335"/>
    <cellStyle name="差 2 2 4 10" xfId="3336"/>
    <cellStyle name="标题 2 4 5" xfId="3337"/>
    <cellStyle name="差 2 2 4 8" xfId="3338"/>
    <cellStyle name="标题 2 4 5 2" xfId="3339"/>
    <cellStyle name="标题 2 4 5 3" xfId="3340"/>
    <cellStyle name="标题 2 4 5 4" xfId="3341"/>
    <cellStyle name="标题 2 4 6" xfId="3342"/>
    <cellStyle name="差 2 2 4 9" xfId="3343"/>
    <cellStyle name="标题 2 4 6 10" xfId="3344"/>
    <cellStyle name="差 3 2 2 2 2" xfId="3345"/>
    <cellStyle name="标题 2 4 6 11" xfId="3346"/>
    <cellStyle name="差 3 2 2 2 4" xfId="3347"/>
    <cellStyle name="标题 2 4 6 13" xfId="3348"/>
    <cellStyle name="标题 3 4 3 3 3" xfId="3349"/>
    <cellStyle name="标题 2 4 6 2" xfId="3350"/>
    <cellStyle name="标题 2 4 6 3" xfId="3351"/>
    <cellStyle name="标题 2 4 6 4" xfId="3352"/>
    <cellStyle name="标题 2 4 7" xfId="3353"/>
    <cellStyle name="标题 2 4 8" xfId="3354"/>
    <cellStyle name="标题 2 4 9" xfId="3355"/>
    <cellStyle name="标题 4 3_2015.1.3县级预算表" xfId="3356"/>
    <cellStyle name="标题 2 4_2015.1.3县级预算表" xfId="3357"/>
    <cellStyle name="标题 2 5" xfId="3358"/>
    <cellStyle name="标题 2 5 12" xfId="3359"/>
    <cellStyle name="标题 2 5 13" xfId="3360"/>
    <cellStyle name="标题 2 5 14" xfId="3361"/>
    <cellStyle name="标题 2 5 15" xfId="3362"/>
    <cellStyle name="标题 2 5 16" xfId="3363"/>
    <cellStyle name="标题 2 5 17" xfId="3364"/>
    <cellStyle name="标题 2 5 2" xfId="3365"/>
    <cellStyle name="常规 5 2 2 7" xfId="3366"/>
    <cellStyle name="标题 4 4 2 4 3" xfId="3367"/>
    <cellStyle name="检查单元格 4 4 3 13" xfId="3368"/>
    <cellStyle name="标题 6 4 3 4" xfId="3369"/>
    <cellStyle name="标题 2 5 2 10" xfId="3370"/>
    <cellStyle name="标题 4 2 17" xfId="3371"/>
    <cellStyle name="标题 2 5 2 11" xfId="3372"/>
    <cellStyle name="标题 4 2 18" xfId="3373"/>
    <cellStyle name="标题 2 5 2 12" xfId="3374"/>
    <cellStyle name="标题 2 5 2 13" xfId="3375"/>
    <cellStyle name="标题 2 5 2 14" xfId="3376"/>
    <cellStyle name="标题 2 5 2 15" xfId="3377"/>
    <cellStyle name="注释 4 5 3" xfId="3378"/>
    <cellStyle name="标题 2 5 2 2" xfId="3379"/>
    <cellStyle name="标题 5 2 4 8" xfId="3380"/>
    <cellStyle name="标题 2 5 2 2 2" xfId="3381"/>
    <cellStyle name="标题 2 5 2 2 3" xfId="3382"/>
    <cellStyle name="标题 2 5 2 2 4" xfId="3383"/>
    <cellStyle name="差 2 4_2016-2018年财政规划附表(2)" xfId="3384"/>
    <cellStyle name="标题 2 5 2 2 5" xfId="3385"/>
    <cellStyle name="注释 4 5 4" xfId="3386"/>
    <cellStyle name="标题 2 5 2 3" xfId="3387"/>
    <cellStyle name="标题 5 2 4 9" xfId="3388"/>
    <cellStyle name="常规 4 3 4 9" xfId="3389"/>
    <cellStyle name="标题 2 5 2 3 10" xfId="3390"/>
    <cellStyle name="标题 2 5 2 3 11" xfId="3391"/>
    <cellStyle name="标题 5 2 2 10" xfId="3392"/>
    <cellStyle name="标题 2 5 2 3 12" xfId="3393"/>
    <cellStyle name="常规 2 5 3 2 2" xfId="3394"/>
    <cellStyle name="标题 5 2 2 11" xfId="3395"/>
    <cellStyle name="标题 2 5 2 3 13" xfId="3396"/>
    <cellStyle name="常规 2 5 3 2 3" xfId="3397"/>
    <cellStyle name="标题 5 2 2 12" xfId="3398"/>
    <cellStyle name="标题 2 5 2 3 6" xfId="3399"/>
    <cellStyle name="标题 2 5 2 3 7" xfId="3400"/>
    <cellStyle name="标题 2 8 10" xfId="3401"/>
    <cellStyle name="标题 2 5 2 3 8" xfId="3402"/>
    <cellStyle name="标题 2 8 11" xfId="3403"/>
    <cellStyle name="标题 2 5 2 3 9" xfId="3404"/>
    <cellStyle name="标题 2 8 12" xfId="3405"/>
    <cellStyle name="注释 4 5 5" xfId="3406"/>
    <cellStyle name="标题 2 5 2 4" xfId="3407"/>
    <cellStyle name="标题 2 5 3" xfId="3408"/>
    <cellStyle name="常规 5 2 2 8" xfId="3409"/>
    <cellStyle name="标题 4 4 2 4 4" xfId="3410"/>
    <cellStyle name="标题 6 4 3 5" xfId="3411"/>
    <cellStyle name="标题 2 5 3 2 2" xfId="3412"/>
    <cellStyle name="好 3 2 2 14" xfId="3413"/>
    <cellStyle name="标题 2 5 3 3 10" xfId="3414"/>
    <cellStyle name="好 3 2 2 15" xfId="3415"/>
    <cellStyle name="标题 2 5 3 3 11" xfId="3416"/>
    <cellStyle name="标题 2 5 3 3 12" xfId="3417"/>
    <cellStyle name="标题 2 5 3 3 13" xfId="3418"/>
    <cellStyle name="标题 2 5 3 3 2" xfId="3419"/>
    <cellStyle name="标题 2 5 3 3 3" xfId="3420"/>
    <cellStyle name="标题 2 5 3 3 4" xfId="3421"/>
    <cellStyle name="标题 2 5 3 3 5" xfId="3422"/>
    <cellStyle name="标题 2 5 3 3 6" xfId="3423"/>
    <cellStyle name="标题 2 5 3 3 7" xfId="3424"/>
    <cellStyle name="标题 2 5 3 3 8" xfId="3425"/>
    <cellStyle name="标题 2 5 3_2016-2018年财政规划附表(2)" xfId="3426"/>
    <cellStyle name="标题 4 3 6 3" xfId="3427"/>
    <cellStyle name="标题 2 5 4" xfId="3428"/>
    <cellStyle name="常规 5 2 2 9" xfId="3429"/>
    <cellStyle name="标题 4 4 2 4 5" xfId="3430"/>
    <cellStyle name="输出 5_2015.1.3县级预算表" xfId="3431"/>
    <cellStyle name="标题 6 4 3 6" xfId="3432"/>
    <cellStyle name="标题 2 5 4 2" xfId="3433"/>
    <cellStyle name="标题 2 5 4 3" xfId="3434"/>
    <cellStyle name="标题 2 5 4 4" xfId="3435"/>
    <cellStyle name="标题 2 5 5" xfId="3436"/>
    <cellStyle name="标题 4 4 2 4 6" xfId="3437"/>
    <cellStyle name="标题 6 4 3 7" xfId="3438"/>
    <cellStyle name="标题 2 5 5 10" xfId="3439"/>
    <cellStyle name="标题 4 2 3 2 2" xfId="3440"/>
    <cellStyle name="标题 4 5 17" xfId="3441"/>
    <cellStyle name="标题 2 5 5 11" xfId="3442"/>
    <cellStyle name="标题 4 2 3 2 3" xfId="3443"/>
    <cellStyle name="标题 2 5 5 12" xfId="3444"/>
    <cellStyle name="标题 4 2 3 2 4" xfId="3445"/>
    <cellStyle name="标题 2 5 5 13" xfId="3446"/>
    <cellStyle name="标题 4 2 3 2 5" xfId="3447"/>
    <cellStyle name="标题 2 5 5 2" xfId="3448"/>
    <cellStyle name="标题 2 5 5 3" xfId="3449"/>
    <cellStyle name="好 3 3 3 10" xfId="3450"/>
    <cellStyle name="标题 2 5 5 4" xfId="3451"/>
    <cellStyle name="标题 2 5 6" xfId="3452"/>
    <cellStyle name="标题 4 4 2 4 7" xfId="3453"/>
    <cellStyle name="标题 6 4 3 8" xfId="3454"/>
    <cellStyle name="标题 2 5 7" xfId="3455"/>
    <cellStyle name="标题 4 4 2 4 8" xfId="3456"/>
    <cellStyle name="标题 6 4 3 9" xfId="3457"/>
    <cellStyle name="标题 2 5 8" xfId="3458"/>
    <cellStyle name="标题 4 4 2 4 9" xfId="3459"/>
    <cellStyle name="标题 2 5 9" xfId="3460"/>
    <cellStyle name="标题 2 6" xfId="3461"/>
    <cellStyle name="标题 2 6 10" xfId="3462"/>
    <cellStyle name="标题 2 7 8" xfId="3463"/>
    <cellStyle name="标题 3 7 3 4" xfId="3464"/>
    <cellStyle name="标题 2 6 11" xfId="3465"/>
    <cellStyle name="标题 2 7 9" xfId="3466"/>
    <cellStyle name="标题 3 7 3 5" xfId="3467"/>
    <cellStyle name="标题 2 6 12" xfId="3468"/>
    <cellStyle name="标题 3 7 3 6" xfId="3469"/>
    <cellStyle name="标题 2 6 13" xfId="3470"/>
    <cellStyle name="标题 3 7 3 7" xfId="3471"/>
    <cellStyle name="标题 2 6 14" xfId="3472"/>
    <cellStyle name="标题 3 7 3 8" xfId="3473"/>
    <cellStyle name="标题 2 6 15" xfId="3474"/>
    <cellStyle name="标题 3 7 3 9" xfId="3475"/>
    <cellStyle name="输出 3 2 2 10" xfId="3476"/>
    <cellStyle name="标题 2 6 2" xfId="3477"/>
    <cellStyle name="注释 5 5 3" xfId="3478"/>
    <cellStyle name="标题 2 6 2 2" xfId="3479"/>
    <cellStyle name="输出 3 2 2 11" xfId="3480"/>
    <cellStyle name="标题 2 6 3" xfId="3481"/>
    <cellStyle name="标题 2 6 3 10" xfId="3482"/>
    <cellStyle name="标题 4 3 2 7" xfId="3483"/>
    <cellStyle name="标题 2 6 3 11" xfId="3484"/>
    <cellStyle name="标题 4 3 2 8" xfId="3485"/>
    <cellStyle name="标题 2 6 3 12" xfId="3486"/>
    <cellStyle name="标题 4 3 2 9" xfId="3487"/>
    <cellStyle name="标题 2 6 3 13" xfId="3488"/>
    <cellStyle name="标题 2 6 3 2" xfId="3489"/>
    <cellStyle name="标题 2 6 3 3" xfId="3490"/>
    <cellStyle name="标题 2 6 3 4" xfId="3491"/>
    <cellStyle name="标题 2 6 3 9" xfId="3492"/>
    <cellStyle name="输出 3 2 2 12" xfId="3493"/>
    <cellStyle name="标题 2 6 4" xfId="3494"/>
    <cellStyle name="输出 3 2 2 13" xfId="3495"/>
    <cellStyle name="标题 2 6 5" xfId="3496"/>
    <cellStyle name="输出 3 2 2 14" xfId="3497"/>
    <cellStyle name="标题 2 6 6" xfId="3498"/>
    <cellStyle name="标题 3 7 2 2" xfId="3499"/>
    <cellStyle name="输出 3 2 2 15" xfId="3500"/>
    <cellStyle name="标题 2 6 7" xfId="3501"/>
    <cellStyle name="标题 3 7 2 3" xfId="3502"/>
    <cellStyle name="标题 2 6 8" xfId="3503"/>
    <cellStyle name="标题 3 7 2 4" xfId="3504"/>
    <cellStyle name="标题 2 6 9" xfId="3505"/>
    <cellStyle name="标题 3 7 2 5" xfId="3506"/>
    <cellStyle name="标题 2 6_2016-2018年财政规划附表(2)" xfId="3507"/>
    <cellStyle name="标题 2 7" xfId="3508"/>
    <cellStyle name="标题 2 7 2" xfId="3509"/>
    <cellStyle name="标题 2 7 2 4" xfId="3510"/>
    <cellStyle name="差 2 2 2_2016-2018年财政规划附表(2)" xfId="3511"/>
    <cellStyle name="标题 2 7 3" xfId="3512"/>
    <cellStyle name="标题 2 7 3 10" xfId="3513"/>
    <cellStyle name="标题 2 7 3 11" xfId="3514"/>
    <cellStyle name="标题 2 7 3 12" xfId="3515"/>
    <cellStyle name="标题 2 7 3 13" xfId="3516"/>
    <cellStyle name="标题 2 7 4" xfId="3517"/>
    <cellStyle name="标题 2 7 5" xfId="3518"/>
    <cellStyle name="标题 2 7 6" xfId="3519"/>
    <cellStyle name="标题 3 7 3 2" xfId="3520"/>
    <cellStyle name="标题 2 7 7" xfId="3521"/>
    <cellStyle name="标题 3 7 3 3" xfId="3522"/>
    <cellStyle name="警告文本 4 2 5" xfId="3523"/>
    <cellStyle name="标题 2 7_2016-2018年财政规划附表(2)" xfId="3524"/>
    <cellStyle name="适中 2 2 2 2 3" xfId="3525"/>
    <cellStyle name="链接单元格 3 2 2 3 10" xfId="3526"/>
    <cellStyle name="汇总 4 2 6" xfId="3527"/>
    <cellStyle name="标题 6 3 11" xfId="3528"/>
    <cellStyle name="标题 2 8" xfId="3529"/>
    <cellStyle name="标题 2 8 13" xfId="3530"/>
    <cellStyle name="标题 2 8 2" xfId="3531"/>
    <cellStyle name="输出 4 2 2 3" xfId="3532"/>
    <cellStyle name="标题 2 8 7" xfId="3533"/>
    <cellStyle name="输出 4 2 2 4" xfId="3534"/>
    <cellStyle name="标题 2 8 8" xfId="3535"/>
    <cellStyle name="输出 4 2 2 5" xfId="3536"/>
    <cellStyle name="标题 2 8 9" xfId="3537"/>
    <cellStyle name="标题 2 9" xfId="3538"/>
    <cellStyle name="标题 3 10" xfId="3539"/>
    <cellStyle name="标题 3 4 2 4 3" xfId="3540"/>
    <cellStyle name="标题 3 11" xfId="3541"/>
    <cellStyle name="标题 3 4 2 4 4" xfId="3542"/>
    <cellStyle name="标题 3 2 10" xfId="3543"/>
    <cellStyle name="标题 3 2 11" xfId="3544"/>
    <cellStyle name="解释性文本 5 3 2 5" xfId="3545"/>
    <cellStyle name="标题 3 2 2" xfId="3546"/>
    <cellStyle name="差 2 3 2 5" xfId="3547"/>
    <cellStyle name="标题 3 2 2 10" xfId="3548"/>
    <cellStyle name="标题 3 2 2 11" xfId="3549"/>
    <cellStyle name="标题 3 2 2 2" xfId="3550"/>
    <cellStyle name="计算 3 2 4 4" xfId="3551"/>
    <cellStyle name="标题 3 2 2 2 10" xfId="3552"/>
    <cellStyle name="计算 3 2 4 5" xfId="3553"/>
    <cellStyle name="标题 3 2 2 2 11" xfId="3554"/>
    <cellStyle name="计算 3 2 4 6" xfId="3555"/>
    <cellStyle name="标题 3 2 2 2 12" xfId="3556"/>
    <cellStyle name="计算 3 2 4 7" xfId="3557"/>
    <cellStyle name="标题 3 2 2 2 13" xfId="3558"/>
    <cellStyle name="计算 3 2 4 8" xfId="3559"/>
    <cellStyle name="标题 3 2 2 2 14" xfId="3560"/>
    <cellStyle name="计算 3 2 4 9" xfId="3561"/>
    <cellStyle name="标题 3 2 2 2 15" xfId="3562"/>
    <cellStyle name="标题 3 2 2 2 2" xfId="3563"/>
    <cellStyle name="标题 3 2 2 2 3" xfId="3564"/>
    <cellStyle name="链接单元格 5 2 3 10" xfId="3565"/>
    <cellStyle name="标题 3 2 2 2 3 3" xfId="3566"/>
    <cellStyle name="标题 7 3 3 2" xfId="3567"/>
    <cellStyle name="链接单元格 5 2 3 11" xfId="3568"/>
    <cellStyle name="标题 3 2 2 2 3 4" xfId="3569"/>
    <cellStyle name="标题 7 3 3 3" xfId="3570"/>
    <cellStyle name="标题 3 2 2 2 3 9" xfId="3571"/>
    <cellStyle name="标题 4 10" xfId="3572"/>
    <cellStyle name="标题 7 3 3 8" xfId="3573"/>
    <cellStyle name="链接单元格 4 3 2" xfId="3574"/>
    <cellStyle name="标题 3 2 2 2 4" xfId="3575"/>
    <cellStyle name="链接单元格 4 3 3" xfId="3576"/>
    <cellStyle name="标题 3 2 2 2 5" xfId="3577"/>
    <cellStyle name="链接单元格 4 3 4" xfId="3578"/>
    <cellStyle name="标题 3 2 2 2 6" xfId="3579"/>
    <cellStyle name="链接单元格 4 3 5" xfId="3580"/>
    <cellStyle name="标题 3 2 2 2 7" xfId="3581"/>
    <cellStyle name="链接单元格 4 3 6" xfId="3582"/>
    <cellStyle name="标题 3 2 2 2 8" xfId="3583"/>
    <cellStyle name="链接单元格 4 3 7" xfId="3584"/>
    <cellStyle name="标题 3 2 2 2 9" xfId="3585"/>
    <cellStyle name="标题 3 2 2 2_2016-2018年财政规划附表(2)" xfId="3586"/>
    <cellStyle name="好 5 2_2016-2018年财政规划附表(2)" xfId="3587"/>
    <cellStyle name="标题 3 3 2 3 4" xfId="3588"/>
    <cellStyle name="差 3 2 4" xfId="3589"/>
    <cellStyle name="标题 3 2 2 3 2" xfId="3590"/>
    <cellStyle name="差 3 2 5" xfId="3591"/>
    <cellStyle name="标题 3 2 2 3 3" xfId="3592"/>
    <cellStyle name="链接单元格 4 4 3" xfId="3593"/>
    <cellStyle name="差 3 2 7" xfId="3594"/>
    <cellStyle name="标题 3 2 2 3 5" xfId="3595"/>
    <cellStyle name="汇总 4 6 2" xfId="3596"/>
    <cellStyle name="标题 3 3 3 11" xfId="3597"/>
    <cellStyle name="好 5 3 6" xfId="3598"/>
    <cellStyle name="标题 3 2 2 4 10" xfId="3599"/>
    <cellStyle name="汇总 4 6 3" xfId="3600"/>
    <cellStyle name="标题 3 3 3 12" xfId="3601"/>
    <cellStyle name="好 5 3 7" xfId="3602"/>
    <cellStyle name="标题 3 2 2 4 11" xfId="3603"/>
    <cellStyle name="汇总 4 6 4" xfId="3604"/>
    <cellStyle name="标题 3 3 3 13" xfId="3605"/>
    <cellStyle name="好 5 3 8" xfId="3606"/>
    <cellStyle name="标题 3 2 2 4 12" xfId="3607"/>
    <cellStyle name="汇总 4 6 5" xfId="3608"/>
    <cellStyle name="标题 3 3 3 14" xfId="3609"/>
    <cellStyle name="好 5 3 9" xfId="3610"/>
    <cellStyle name="标题 3 2 2 4 13" xfId="3611"/>
    <cellStyle name="汇总 4 6 6" xfId="3612"/>
    <cellStyle name="标题 3 3 3 15" xfId="3613"/>
    <cellStyle name="差 3 3 4" xfId="3614"/>
    <cellStyle name="标题 3 2 2 4 2" xfId="3615"/>
    <cellStyle name="差 3 3 5" xfId="3616"/>
    <cellStyle name="标题 3 2 2 4 3" xfId="3617"/>
    <cellStyle name="链接单元格 4 5 2" xfId="3618"/>
    <cellStyle name="差 3 3 6" xfId="3619"/>
    <cellStyle name="标题 3 2 2 4 4" xfId="3620"/>
    <cellStyle name="链接单元格 4 5 3" xfId="3621"/>
    <cellStyle name="差 3 3 7" xfId="3622"/>
    <cellStyle name="标题 3 2 2 4 5" xfId="3623"/>
    <cellStyle name="链接单元格 4 5 4" xfId="3624"/>
    <cellStyle name="差 3 3 8" xfId="3625"/>
    <cellStyle name="标题 3 2 2 4 6" xfId="3626"/>
    <cellStyle name="链接单元格 4 5 5" xfId="3627"/>
    <cellStyle name="差 3 3 9" xfId="3628"/>
    <cellStyle name="标题 3 2 2 4 7" xfId="3629"/>
    <cellStyle name="标题 3 2 2 4 8" xfId="3630"/>
    <cellStyle name="标题 6 4 10" xfId="3631"/>
    <cellStyle name="标题 3 2 2 4 9" xfId="3632"/>
    <cellStyle name="标题 6 4 11" xfId="3633"/>
    <cellStyle name="标题 3 2 3" xfId="3634"/>
    <cellStyle name="标题 3 2 3 13" xfId="3635"/>
    <cellStyle name="标题 3 2 3 14" xfId="3636"/>
    <cellStyle name="标题 3 2 3 15" xfId="3637"/>
    <cellStyle name="标题 3 2 3 2" xfId="3638"/>
    <cellStyle name="标题 3 2 3 2 2" xfId="3639"/>
    <cellStyle name="标题 5 7" xfId="3640"/>
    <cellStyle name="标题 3 2 3 2 3" xfId="3641"/>
    <cellStyle name="标题 5 8" xfId="3642"/>
    <cellStyle name="链接单元格 5 3 2" xfId="3643"/>
    <cellStyle name="标题 3 2 3 2 4" xfId="3644"/>
    <cellStyle name="标题 5 9" xfId="3645"/>
    <cellStyle name="链接单元格 5 3 3" xfId="3646"/>
    <cellStyle name="标题 3 2 3 2 5" xfId="3647"/>
    <cellStyle name="标题 3 2 3 3" xfId="3648"/>
    <cellStyle name="标题 3 2 3 3 11" xfId="3649"/>
    <cellStyle name="解释性文本 7 2" xfId="3650"/>
    <cellStyle name="标题 3 4 2 13" xfId="3651"/>
    <cellStyle name="标题 3 2 3 3 12" xfId="3652"/>
    <cellStyle name="解释性文本 7 3" xfId="3653"/>
    <cellStyle name="标题 3 4 2 14" xfId="3654"/>
    <cellStyle name="标题 3 2 3 3 13" xfId="3655"/>
    <cellStyle name="解释性文本 7 4" xfId="3656"/>
    <cellStyle name="标题 3 4 2 15" xfId="3657"/>
    <cellStyle name="差 4 2 4" xfId="3658"/>
    <cellStyle name="标题 3 2 3 3 2" xfId="3659"/>
    <cellStyle name="常规 3 5 3 10" xfId="3660"/>
    <cellStyle name="标题 6 7" xfId="3661"/>
    <cellStyle name="差 4 2 5" xfId="3662"/>
    <cellStyle name="标题 3 2 3 3 3" xfId="3663"/>
    <cellStyle name="常规 3 5 3 11" xfId="3664"/>
    <cellStyle name="标题 6 8" xfId="3665"/>
    <cellStyle name="链接单元格 5 4 2" xfId="3666"/>
    <cellStyle name="差 4 2 6" xfId="3667"/>
    <cellStyle name="标题 3 2 3 3 4" xfId="3668"/>
    <cellStyle name="常规 3 5 3 12" xfId="3669"/>
    <cellStyle name="标题 6 9" xfId="3670"/>
    <cellStyle name="链接单元格 5 4 3" xfId="3671"/>
    <cellStyle name="差 4 2 7" xfId="3672"/>
    <cellStyle name="标题 3 2 3 3 5" xfId="3673"/>
    <cellStyle name="链接单元格 5 4 4" xfId="3674"/>
    <cellStyle name="差 4 2 8" xfId="3675"/>
    <cellStyle name="标题 3 2 3 3 6" xfId="3676"/>
    <cellStyle name="链接单元格 5 4 5" xfId="3677"/>
    <cellStyle name="差 4 2 9" xfId="3678"/>
    <cellStyle name="标题 3 2 3 3 7" xfId="3679"/>
    <cellStyle name="标题 3 2 3 3 8" xfId="3680"/>
    <cellStyle name="标题 3 2 3 3 9" xfId="3681"/>
    <cellStyle name="标题 3 2 3_2016-2018年财政规划附表(2)" xfId="3682"/>
    <cellStyle name="好 6_2016-2018年财政规划附表(2)" xfId="3683"/>
    <cellStyle name="标题 4 2 3 5" xfId="3684"/>
    <cellStyle name="标题 6 6 11" xfId="3685"/>
    <cellStyle name="标题 3 2 4" xfId="3686"/>
    <cellStyle name="标题 3 2 4 2 2" xfId="3687"/>
    <cellStyle name="标题 3 2 4 2 3" xfId="3688"/>
    <cellStyle name="链接单元格 6 3 2" xfId="3689"/>
    <cellStyle name="标题 3 2 4 2 4" xfId="3690"/>
    <cellStyle name="链接单元格 6 3 3" xfId="3691"/>
    <cellStyle name="标题 3 2 4 2 5" xfId="3692"/>
    <cellStyle name="标题 3 2 4 3 10" xfId="3693"/>
    <cellStyle name="标题 3 5 2 12" xfId="3694"/>
    <cellStyle name="标题 3 2 4 3 11" xfId="3695"/>
    <cellStyle name="标题 3 5 2 13" xfId="3696"/>
    <cellStyle name="标题 3 2 4 3 12" xfId="3697"/>
    <cellStyle name="适中 3 6 2" xfId="3698"/>
    <cellStyle name="标题 3 5 2 14" xfId="3699"/>
    <cellStyle name="标题 3 2 4 3 13" xfId="3700"/>
    <cellStyle name="适中 3 6 3" xfId="3701"/>
    <cellStyle name="标题 3 5 2 15" xfId="3702"/>
    <cellStyle name="差 5 2 4" xfId="3703"/>
    <cellStyle name="标题 3 2 4 3 2" xfId="3704"/>
    <cellStyle name="差 5 2 5" xfId="3705"/>
    <cellStyle name="标题 3 2 4 3 3" xfId="3706"/>
    <cellStyle name="差 5 2 7" xfId="3707"/>
    <cellStyle name="标题 3 2 4 3 5" xfId="3708"/>
    <cellStyle name="标题 5 6 11" xfId="3709"/>
    <cellStyle name="差 5 2 8" xfId="3710"/>
    <cellStyle name="标题 3 2 4 3 6" xfId="3711"/>
    <cellStyle name="标题 5 6 12" xfId="3712"/>
    <cellStyle name="差 5 2 9" xfId="3713"/>
    <cellStyle name="标题 3 2 4 3 7" xfId="3714"/>
    <cellStyle name="标题 5 6 13" xfId="3715"/>
    <cellStyle name="标题 3 2 4 3 8" xfId="3716"/>
    <cellStyle name="标题 3 2 4 3 9" xfId="3717"/>
    <cellStyle name="标题 3 2 4 8" xfId="3718"/>
    <cellStyle name="标题 3 2 4 9" xfId="3719"/>
    <cellStyle name="适中 8 12" xfId="3720"/>
    <cellStyle name="标题 3 2 4_2016-2018年财政规划附表(2)" xfId="3721"/>
    <cellStyle name="标题 5 4 6" xfId="3722"/>
    <cellStyle name="标题 3 2 5" xfId="3723"/>
    <cellStyle name="标题 3 2 6" xfId="3724"/>
    <cellStyle name="标题 3 2 6 10" xfId="3725"/>
    <cellStyle name="标题 4 3 3 2 4" xfId="3726"/>
    <cellStyle name="标题 3 2 6 11" xfId="3727"/>
    <cellStyle name="标题 4 3 3 2 5" xfId="3728"/>
    <cellStyle name="标题 3 2 6 12" xfId="3729"/>
    <cellStyle name="标题 3 2 6 13" xfId="3730"/>
    <cellStyle name="标题 3 2 6 9" xfId="3731"/>
    <cellStyle name="标题 3 2 7" xfId="3732"/>
    <cellStyle name="标题 3 2 8" xfId="3733"/>
    <cellStyle name="标题 3 2 9" xfId="3734"/>
    <cellStyle name="标题 4 2" xfId="3735"/>
    <cellStyle name="标题 3 3 10" xfId="3736"/>
    <cellStyle name="标题 3 3 11" xfId="3737"/>
    <cellStyle name="注释 3 6 10" xfId="3738"/>
    <cellStyle name="好 3 2 2" xfId="3739"/>
    <cellStyle name="标题 3 3 12" xfId="3740"/>
    <cellStyle name="注释 3 6 11" xfId="3741"/>
    <cellStyle name="好 3 2 3" xfId="3742"/>
    <cellStyle name="标题 3 3 13" xfId="3743"/>
    <cellStyle name="注释 3 6 12" xfId="3744"/>
    <cellStyle name="好 3 2 4" xfId="3745"/>
    <cellStyle name="标题 3 3 14" xfId="3746"/>
    <cellStyle name="注释 3 6 13" xfId="3747"/>
    <cellStyle name="好 3 2 5" xfId="3748"/>
    <cellStyle name="标题 3 3 15" xfId="3749"/>
    <cellStyle name="好 3 2 6" xfId="3750"/>
    <cellStyle name="标题 3 3 16" xfId="3751"/>
    <cellStyle name="解释性文本 5 3 3 5" xfId="3752"/>
    <cellStyle name="标题 3 3 2" xfId="3753"/>
    <cellStyle name="标题 4 4 3 2 3" xfId="3754"/>
    <cellStyle name="差 2 3 3 5" xfId="3755"/>
    <cellStyle name="标题 3 3 2 13" xfId="3756"/>
    <cellStyle name="标题 3 3 2 14" xfId="3757"/>
    <cellStyle name="标题 3 3 2 2" xfId="3758"/>
    <cellStyle name="标题 3 4 2 2 3 4" xfId="3759"/>
    <cellStyle name="标题 3 3 2 2 10" xfId="3760"/>
    <cellStyle name="标题 3 3 2 2 11" xfId="3761"/>
    <cellStyle name="标题 3 3 2 2 12" xfId="3762"/>
    <cellStyle name="标题 3 3 2 2 13" xfId="3763"/>
    <cellStyle name="标题 3 3_2015.1.3县级预算表" xfId="3764"/>
    <cellStyle name="标题 3 3 2 2 14" xfId="3765"/>
    <cellStyle name="标题 3 3 2 2 15" xfId="3766"/>
    <cellStyle name="标题 3 3 2 2 2" xfId="3767"/>
    <cellStyle name="标题 3 3 2 2 2 2" xfId="3768"/>
    <cellStyle name="标题 3 3 2 2 2 3" xfId="3769"/>
    <cellStyle name="标题 3 3 2 2 2 4" xfId="3770"/>
    <cellStyle name="标题 3 3 2 2 2 5" xfId="3771"/>
    <cellStyle name="标题 3 3 2 2 3" xfId="3772"/>
    <cellStyle name="注释 2 3 2 4" xfId="3773"/>
    <cellStyle name="标题 3 3 2 2 3 10" xfId="3774"/>
    <cellStyle name="标题 3 3 2 2 3 12" xfId="3775"/>
    <cellStyle name="标题 3 3 2 2 3 13" xfId="3776"/>
    <cellStyle name="标题 3 3 2 2 3 2" xfId="3777"/>
    <cellStyle name="标题 3 3 4 14" xfId="3778"/>
    <cellStyle name="差 4 3_2016-2018年财政规划附表(2)" xfId="3779"/>
    <cellStyle name="标题 3 3 2 2 3 3" xfId="3780"/>
    <cellStyle name="标题 3 3 4 15" xfId="3781"/>
    <cellStyle name="标题 3 3 2 2 3 4" xfId="3782"/>
    <cellStyle name="标题 3 3 2 2 3 9" xfId="3783"/>
    <cellStyle name="标题 3 3 2 2 4" xfId="3784"/>
    <cellStyle name="标题 3 3 2 2 5" xfId="3785"/>
    <cellStyle name="标题 3 3 2 2 6" xfId="3786"/>
    <cellStyle name="标题 3 3 2 2 7" xfId="3787"/>
    <cellStyle name="标题 3 3 2 2 8" xfId="3788"/>
    <cellStyle name="标题 3 3 2 2 9" xfId="3789"/>
    <cellStyle name="标题 3 7 10" xfId="3790"/>
    <cellStyle name="输出 6 4" xfId="3791"/>
    <cellStyle name="解释性文本 3 4 3 6" xfId="3792"/>
    <cellStyle name="标题 3 3 2 2_2016-2018年财政规划附表(2)" xfId="3793"/>
    <cellStyle name="标题 4 2 4 2 4" xfId="3794"/>
    <cellStyle name="标题 3 3 2 3 2" xfId="3795"/>
    <cellStyle name="标题 3 3 2 3 3" xfId="3796"/>
    <cellStyle name="标题 3 3 2 3 5" xfId="3797"/>
    <cellStyle name="标题 3 3 2 4 2" xfId="3798"/>
    <cellStyle name="标题 3 3 2 4 3" xfId="3799"/>
    <cellStyle name="标题 3 3 2 4 4" xfId="3800"/>
    <cellStyle name="检查单元格 3 2 2 2 2" xfId="3801"/>
    <cellStyle name="标题 3 3 2 4 5" xfId="3802"/>
    <cellStyle name="检查单元格 3 2 2 2 3" xfId="3803"/>
    <cellStyle name="标题 3 3 2 4 6" xfId="3804"/>
    <cellStyle name="解释性文本 5 3 3 6" xfId="3805"/>
    <cellStyle name="标题 3 3 3" xfId="3806"/>
    <cellStyle name="标题 4 4 3 2 4" xfId="3807"/>
    <cellStyle name="输出 4 2 4 10" xfId="3808"/>
    <cellStyle name="差 2 3 3 6" xfId="3809"/>
    <cellStyle name="标题 3 3 3 2" xfId="3810"/>
    <cellStyle name="计算 3 10" xfId="3811"/>
    <cellStyle name="标题 3 3 3 2 2" xfId="3812"/>
    <cellStyle name="计算 3 11" xfId="3813"/>
    <cellStyle name="标题 3 3 3 2 3" xfId="3814"/>
    <cellStyle name="计算 3 12" xfId="3815"/>
    <cellStyle name="标题 3 3 3 2 4" xfId="3816"/>
    <cellStyle name="计算 3 13" xfId="3817"/>
    <cellStyle name="标题 3 3 3 2 5" xfId="3818"/>
    <cellStyle name="标题 3 3 3 3" xfId="3819"/>
    <cellStyle name="标题 3 3 3 3 11" xfId="3820"/>
    <cellStyle name="标题 4 4 2 13" xfId="3821"/>
    <cellStyle name="标题 3 3 3 3 12" xfId="3822"/>
    <cellStyle name="标题 4 4 2 14" xfId="3823"/>
    <cellStyle name="标题 3 3 3 3 13" xfId="3824"/>
    <cellStyle name="标题 4 4 2 15" xfId="3825"/>
    <cellStyle name="标题 3 3 3 3 2" xfId="3826"/>
    <cellStyle name="标题 3 3 3 3 3" xfId="3827"/>
    <cellStyle name="标题 3 4 2 2 3 10" xfId="3828"/>
    <cellStyle name="标题 3 3 3 3 4" xfId="3829"/>
    <cellStyle name="标题 3 4 2 2 3 11" xfId="3830"/>
    <cellStyle name="标题 3 3 3 3 5" xfId="3831"/>
    <cellStyle name="标题 3 4 2 2 3 12" xfId="3832"/>
    <cellStyle name="标题 3 3 3 3 6" xfId="3833"/>
    <cellStyle name="标题 3 4 2 2 3 13" xfId="3834"/>
    <cellStyle name="标题 3 3 3 3 7" xfId="3835"/>
    <cellStyle name="标题 3 3 3 3 8" xfId="3836"/>
    <cellStyle name="标题 3 3 3 4" xfId="3837"/>
    <cellStyle name="标题 3 3 3 5" xfId="3838"/>
    <cellStyle name="标题 3 3 3 6" xfId="3839"/>
    <cellStyle name="标题 4 3 4 3 10" xfId="3840"/>
    <cellStyle name="标题 3 3 3 7" xfId="3841"/>
    <cellStyle name="标题 4 3 4 3 11" xfId="3842"/>
    <cellStyle name="标题 3 3 3 8" xfId="3843"/>
    <cellStyle name="标题 4 3 4 3 12" xfId="3844"/>
    <cellStyle name="标题 3 3 3 9" xfId="3845"/>
    <cellStyle name="标题 4 3 4 3 13" xfId="3846"/>
    <cellStyle name="标题 3 3 3_2016-2018年财政规划附表(2)" xfId="3847"/>
    <cellStyle name="解释性文本 5 3 3 7" xfId="3848"/>
    <cellStyle name="标题 3 3 4" xfId="3849"/>
    <cellStyle name="标题 4 4 3 2 5" xfId="3850"/>
    <cellStyle name="输出 4 2 4 11" xfId="3851"/>
    <cellStyle name="差 2 3 3 7" xfId="3852"/>
    <cellStyle name="标题 3 3 4 10" xfId="3853"/>
    <cellStyle name="标题 3 3 4 11" xfId="3854"/>
    <cellStyle name="标题 3 3 4 12" xfId="3855"/>
    <cellStyle name="标题 3 3 4 13" xfId="3856"/>
    <cellStyle name="计算 8 13" xfId="3857"/>
    <cellStyle name="标题 3 3 4 2 5" xfId="3858"/>
    <cellStyle name="警告文本 3 3 3 5" xfId="3859"/>
    <cellStyle name="标题 3 3 4 3 10" xfId="3860"/>
    <cellStyle name="标题 4 5 2 12" xfId="3861"/>
    <cellStyle name="警告文本 3 3 3 6" xfId="3862"/>
    <cellStyle name="常规 2 2 4 2" xfId="3863"/>
    <cellStyle name="标题 3 3 4 3 11" xfId="3864"/>
    <cellStyle name="标题 4 5 2 13" xfId="3865"/>
    <cellStyle name="汇总 5 2 6" xfId="3866"/>
    <cellStyle name="标题 3 3 4_2016-2018年财政规划附表(2)" xfId="3867"/>
    <cellStyle name="解释性文本 5 3 3 8" xfId="3868"/>
    <cellStyle name="标题 3 3 5" xfId="3869"/>
    <cellStyle name="输出 4 2 4 12" xfId="3870"/>
    <cellStyle name="差 2 3 3 8" xfId="3871"/>
    <cellStyle name="解释性文本 5 3 3 9" xfId="3872"/>
    <cellStyle name="标题 3 3 6" xfId="3873"/>
    <cellStyle name="输出 4 2 4 13" xfId="3874"/>
    <cellStyle name="差 2 3 3 9" xfId="3875"/>
    <cellStyle name="标题 3 3 6 10" xfId="3876"/>
    <cellStyle name="标题 3 3 6 11" xfId="3877"/>
    <cellStyle name="标题 3 3 6 12" xfId="3878"/>
    <cellStyle name="标题 3 3 6 13" xfId="3879"/>
    <cellStyle name="标题 3 3 6 2" xfId="3880"/>
    <cellStyle name="标题 3 3 6 3" xfId="3881"/>
    <cellStyle name="标题 3 3 6 4" xfId="3882"/>
    <cellStyle name="标题 3 3 6 5" xfId="3883"/>
    <cellStyle name="标题 3 3 6 6" xfId="3884"/>
    <cellStyle name="标题 3 3 6 7" xfId="3885"/>
    <cellStyle name="标题 3 3 6 8" xfId="3886"/>
    <cellStyle name="标题 3 3 7" xfId="3887"/>
    <cellStyle name="标题 3 3 8" xfId="3888"/>
    <cellStyle name="检查单元格 5 5 4" xfId="3889"/>
    <cellStyle name="标题 3 4 10" xfId="3890"/>
    <cellStyle name="检查单元格 5 5 5" xfId="3891"/>
    <cellStyle name="标题 3 4 11" xfId="3892"/>
    <cellStyle name="检查单元格 5 5 6" xfId="3893"/>
    <cellStyle name="标题 3 4 12" xfId="3894"/>
    <cellStyle name="检查单元格 5 5 7" xfId="3895"/>
    <cellStyle name="标题 3 4 13" xfId="3896"/>
    <cellStyle name="检查单元格 5 5 8" xfId="3897"/>
    <cellStyle name="标题 3 4 14" xfId="3898"/>
    <cellStyle name="检查单元格 5 5 9" xfId="3899"/>
    <cellStyle name="标题 3 4 15" xfId="3900"/>
    <cellStyle name="标题 3 4 16" xfId="3901"/>
    <cellStyle name="解释性文本 7 5" xfId="3902"/>
    <cellStyle name="标题 3 4 2 16" xfId="3903"/>
    <cellStyle name="标题 3 4 2 2" xfId="3904"/>
    <cellStyle name="标题 3 4 2 2 2" xfId="3905"/>
    <cellStyle name="标题 3 4 2 2 2 2" xfId="3906"/>
    <cellStyle name="标题 4 4 6 9" xfId="3907"/>
    <cellStyle name="标题 3 4 2 2 2 3" xfId="3908"/>
    <cellStyle name="标题 3 4 2 2 2 4" xfId="3909"/>
    <cellStyle name="标题 3 4 2 2 3" xfId="3910"/>
    <cellStyle name="标题 3 4 2 2 3 2" xfId="3911"/>
    <cellStyle name="标题 3 4 2 2 3 3" xfId="3912"/>
    <cellStyle name="标题 3 4 2 2 4" xfId="3913"/>
    <cellStyle name="标题 3 4 2 3" xfId="3914"/>
    <cellStyle name="标题 3 4 2 3 2" xfId="3915"/>
    <cellStyle name="标题 3 4 2 3 3" xfId="3916"/>
    <cellStyle name="标题 3 4 2 3 4" xfId="3917"/>
    <cellStyle name="标题 3 4 2 4" xfId="3918"/>
    <cellStyle name="标题 3 4 2 4 10" xfId="3919"/>
    <cellStyle name="标题 5 3 3 12" xfId="3920"/>
    <cellStyle name="标题 3 4 2 4 11" xfId="3921"/>
    <cellStyle name="标题 5 3 3 13" xfId="3922"/>
    <cellStyle name="标题 3 4 2 4 13" xfId="3923"/>
    <cellStyle name="标题 3 4 2 4 2" xfId="3924"/>
    <cellStyle name="标题 3 4 2 4 9" xfId="3925"/>
    <cellStyle name="标题 3 4 2 9" xfId="3926"/>
    <cellStyle name="标题 3 4 2_2015.1.3县级预算表" xfId="3927"/>
    <cellStyle name="标题 3 4 3 2 2" xfId="3928"/>
    <cellStyle name="标题 3 4 3 2 3" xfId="3929"/>
    <cellStyle name="标题 3 4 3 2 4" xfId="3930"/>
    <cellStyle name="标题 3 4 3 3 10" xfId="3931"/>
    <cellStyle name="标题 3 4 3 3 11" xfId="3932"/>
    <cellStyle name="标题 3 4 3 3 12" xfId="3933"/>
    <cellStyle name="标题 3 4 3 3 13" xfId="3934"/>
    <cellStyle name="标题 3 4 3 3 4" xfId="3935"/>
    <cellStyle name="标题 3 4 4 10" xfId="3936"/>
    <cellStyle name="标题 3 4 4 11" xfId="3937"/>
    <cellStyle name="标题 3 4 4 12" xfId="3938"/>
    <cellStyle name="标题 3 4 4 13" xfId="3939"/>
    <cellStyle name="标题 3 4 4 2 3" xfId="3940"/>
    <cellStyle name="标题 4 4 6 11" xfId="3941"/>
    <cellStyle name="标题 3 4 4 2 4" xfId="3942"/>
    <cellStyle name="标题 4 4 6 12" xfId="3943"/>
    <cellStyle name="标题 3 4 4 3 2" xfId="3944"/>
    <cellStyle name="标题 3 4 4 3 3" xfId="3945"/>
    <cellStyle name="标题 3 4 4 3 4" xfId="3946"/>
    <cellStyle name="标题 3 4 4 5" xfId="3947"/>
    <cellStyle name="标题 3 4 4 6" xfId="3948"/>
    <cellStyle name="标题 3 4 4 7" xfId="3949"/>
    <cellStyle name="标题 3 4 4 8" xfId="3950"/>
    <cellStyle name="标题 3 4 4 9" xfId="3951"/>
    <cellStyle name="标题 3 4 4_2016-2018年财政规划附表(2)" xfId="3952"/>
    <cellStyle name="标题 3 4 6 10" xfId="3953"/>
    <cellStyle name="标题 3 4 6 11" xfId="3954"/>
    <cellStyle name="标题 3 4 6 2" xfId="3955"/>
    <cellStyle name="标题 3 4 6 3" xfId="3956"/>
    <cellStyle name="标题 3 4 6 4" xfId="3957"/>
    <cellStyle name="标题 3 4 6 5" xfId="3958"/>
    <cellStyle name="差 2 10" xfId="3959"/>
    <cellStyle name="标题 3 4 6 6" xfId="3960"/>
    <cellStyle name="差 2 11" xfId="3961"/>
    <cellStyle name="标题 3 4 6 7" xfId="3962"/>
    <cellStyle name="差 2 12" xfId="3963"/>
    <cellStyle name="标题 3 4 6 8" xfId="3964"/>
    <cellStyle name="常规 2 3 2 3 2" xfId="3965"/>
    <cellStyle name="差 2 13" xfId="3966"/>
    <cellStyle name="标题 3 4 6 9" xfId="3967"/>
    <cellStyle name="常规 2 3 2 3 3" xfId="3968"/>
    <cellStyle name="差 2 14" xfId="3969"/>
    <cellStyle name="汇总 3 4 13" xfId="3970"/>
    <cellStyle name="标题 3 4 7" xfId="3971"/>
    <cellStyle name="标题 4 4 3 3 8" xfId="3972"/>
    <cellStyle name="汇总 3 4 14" xfId="3973"/>
    <cellStyle name="标题 3 4 8" xfId="3974"/>
    <cellStyle name="标题 4 4 3 3 9" xfId="3975"/>
    <cellStyle name="汇总 3 4 15" xfId="3976"/>
    <cellStyle name="标题 3 4 9" xfId="3977"/>
    <cellStyle name="标题 6 2" xfId="3978"/>
    <cellStyle name="标题 3 5 10" xfId="3979"/>
    <cellStyle name="标题 7 2 8" xfId="3980"/>
    <cellStyle name="标题 3 5 11" xfId="3981"/>
    <cellStyle name="标题 7 2 9" xfId="3982"/>
    <cellStyle name="标题 3 5 12" xfId="3983"/>
    <cellStyle name="标题 3 5 2" xfId="3984"/>
    <cellStyle name="标题 3 5 2 10" xfId="3985"/>
    <cellStyle name="标题 3 5 2 11" xfId="3986"/>
    <cellStyle name="标题 3 5 2 2" xfId="3987"/>
    <cellStyle name="输出 2 4 3 5" xfId="3988"/>
    <cellStyle name="标题 6 2 4 8" xfId="3989"/>
    <cellStyle name="标题 3 5 2 2 2" xfId="3990"/>
    <cellStyle name="标题 3 5 2 2 3" xfId="3991"/>
    <cellStyle name="标题 3 5 2 2 4" xfId="3992"/>
    <cellStyle name="标题 3 5 2 3" xfId="3993"/>
    <cellStyle name="输出 2 4 3 6" xfId="3994"/>
    <cellStyle name="标题 6 2 4 9" xfId="3995"/>
    <cellStyle name="检查单元格 4 8" xfId="3996"/>
    <cellStyle name="标题 3 5 2 3 10" xfId="3997"/>
    <cellStyle name="检查单元格 4 9" xfId="3998"/>
    <cellStyle name="标题 3 5 2 3 11" xfId="3999"/>
    <cellStyle name="标题 3 5 2 3 12" xfId="4000"/>
    <cellStyle name="标题 3 5 2 3 13" xfId="4001"/>
    <cellStyle name="标题 3 5 2 3 2" xfId="4002"/>
    <cellStyle name="标题 5 2 8" xfId="4003"/>
    <cellStyle name="标题 3 5 2 3 3" xfId="4004"/>
    <cellStyle name="标题 5 2 9" xfId="4005"/>
    <cellStyle name="标题 3 5 2 3 4" xfId="4006"/>
    <cellStyle name="标题 3 5 2 4" xfId="4007"/>
    <cellStyle name="标题 3 5 2 9" xfId="4008"/>
    <cellStyle name="标题 3 5 2_2016-2018年财政规划附表(2)" xfId="4009"/>
    <cellStyle name="标题 6 2 4 4" xfId="4010"/>
    <cellStyle name="标题 3 5 3" xfId="4011"/>
    <cellStyle name="标题 3 5 3 10" xfId="4012"/>
    <cellStyle name="标题 4 5 3 4" xfId="4013"/>
    <cellStyle name="适中 3 2_2015.1.3县级预算表" xfId="4014"/>
    <cellStyle name="汇总 4 2" xfId="4015"/>
    <cellStyle name="标题 3 5 3 11" xfId="4016"/>
    <cellStyle name="标题 4 5 3 5" xfId="4017"/>
    <cellStyle name="汇总 4 3" xfId="4018"/>
    <cellStyle name="标题 3 5 3 12" xfId="4019"/>
    <cellStyle name="标题 4 5 3 6" xfId="4020"/>
    <cellStyle name="汇总 4 4" xfId="4021"/>
    <cellStyle name="标题 3 5 3 13" xfId="4022"/>
    <cellStyle name="标题 4 5 3 7" xfId="4023"/>
    <cellStyle name="汇总 4 5" xfId="4024"/>
    <cellStyle name="标题 3 5 3 14" xfId="4025"/>
    <cellStyle name="标题 4 5 3 8" xfId="4026"/>
    <cellStyle name="汇总 4 6" xfId="4027"/>
    <cellStyle name="标题 3 5 3 15" xfId="4028"/>
    <cellStyle name="标题 4 5 3 9" xfId="4029"/>
    <cellStyle name="标题 5_2015.1.3县级预算表" xfId="4030"/>
    <cellStyle name="标题 3 5 3 2" xfId="4031"/>
    <cellStyle name="标题 3 5 3 2 2" xfId="4032"/>
    <cellStyle name="标题 3 5 3 2 3" xfId="4033"/>
    <cellStyle name="标题 3 5 3 2 4" xfId="4034"/>
    <cellStyle name="标题 3 5 3 3" xfId="4035"/>
    <cellStyle name="标题 3 5 3 3 10" xfId="4036"/>
    <cellStyle name="标题 3 5 3 3 11" xfId="4037"/>
    <cellStyle name="标题 3 5 3 3 12" xfId="4038"/>
    <cellStyle name="标题 3 5 3 3 13" xfId="4039"/>
    <cellStyle name="差 3 2_2015.1.3县级预算表" xfId="4040"/>
    <cellStyle name="标题 3 5 3 3 2" xfId="4041"/>
    <cellStyle name="标题 6 2 8" xfId="4042"/>
    <cellStyle name="标题 3 5 3 3 3" xfId="4043"/>
    <cellStyle name="标题 6 2 9" xfId="4044"/>
    <cellStyle name="标题 3 5 3 3 4" xfId="4045"/>
    <cellStyle name="标题 3 5 3 4" xfId="4046"/>
    <cellStyle name="标题 3 5 4" xfId="4047"/>
    <cellStyle name="标题 3 5 4 2" xfId="4048"/>
    <cellStyle name="标题 3 5 4 3" xfId="4049"/>
    <cellStyle name="常规 2 2 3 3 2 2" xfId="4050"/>
    <cellStyle name="标题 4 4 3 3 10" xfId="4051"/>
    <cellStyle name="标题 3 5 4 4" xfId="4052"/>
    <cellStyle name="常规 2 2 3 3 2 3" xfId="4053"/>
    <cellStyle name="标题 4 4 3 3 11" xfId="4054"/>
    <cellStyle name="标题 3 5 4 5" xfId="4055"/>
    <cellStyle name="常规 2 2 3 3 2 4" xfId="4056"/>
    <cellStyle name="标题 4 4 3 3 12" xfId="4057"/>
    <cellStyle name="标题 3 5 5" xfId="4058"/>
    <cellStyle name="标题 3 5 5 11" xfId="4059"/>
    <cellStyle name="标题 3 5 5 12" xfId="4060"/>
    <cellStyle name="汇总 2" xfId="4061"/>
    <cellStyle name="标题 3 5 5 13" xfId="4062"/>
    <cellStyle name="适中 3 2 2 3 10" xfId="4063"/>
    <cellStyle name="标题 3 5 5 2" xfId="4064"/>
    <cellStyle name="适中 3 2 2 3 11" xfId="4065"/>
    <cellStyle name="标题 3 5 5 3" xfId="4066"/>
    <cellStyle name="适中 3 2 2 3 12" xfId="4067"/>
    <cellStyle name="标题 3 5 5 4" xfId="4068"/>
    <cellStyle name="标题 3 5 6" xfId="4069"/>
    <cellStyle name="警告文本 4 2 4 10" xfId="4070"/>
    <cellStyle name="标题 3 5 7" xfId="4071"/>
    <cellStyle name="警告文本 4 2 4 11" xfId="4072"/>
    <cellStyle name="标题 3 5 8" xfId="4073"/>
    <cellStyle name="警告文本 4 2 4 12" xfId="4074"/>
    <cellStyle name="标题 3 5 9" xfId="4075"/>
    <cellStyle name="标题 7 2" xfId="4076"/>
    <cellStyle name="标题 3 5_2015.1.3县级预算表" xfId="4077"/>
    <cellStyle name="标题 3 6 11" xfId="4078"/>
    <cellStyle name="标题 3 6 12" xfId="4079"/>
    <cellStyle name="标题 3 6 13" xfId="4080"/>
    <cellStyle name="标题 3 6 14" xfId="4081"/>
    <cellStyle name="标题 3 6 15" xfId="4082"/>
    <cellStyle name="标题 3 6 2" xfId="4083"/>
    <cellStyle name="标题 3 6 3" xfId="4084"/>
    <cellStyle name="标题 3 7 11" xfId="4085"/>
    <cellStyle name="标题 3 7 12" xfId="4086"/>
    <cellStyle name="标题 3 7 13" xfId="4087"/>
    <cellStyle name="标题 3 7 14" xfId="4088"/>
    <cellStyle name="标题 7 4 2 2" xfId="4089"/>
    <cellStyle name="标题 3 7 15" xfId="4090"/>
    <cellStyle name="标题 4 5 2 3 2" xfId="4091"/>
    <cellStyle name="标题 7 4 2 3" xfId="4092"/>
    <cellStyle name="标题 3 7 2" xfId="4093"/>
    <cellStyle name="标题 3 7 3" xfId="4094"/>
    <cellStyle name="标题 3 7 3 10" xfId="4095"/>
    <cellStyle name="标题 3 7 3 11" xfId="4096"/>
    <cellStyle name="标题 3 7 3 12" xfId="4097"/>
    <cellStyle name="计算 6 10" xfId="4098"/>
    <cellStyle name="标题 9 2 2" xfId="4099"/>
    <cellStyle name="标题 3 7 3 13" xfId="4100"/>
    <cellStyle name="计算 6 11" xfId="4101"/>
    <cellStyle name="标题 3 7 4" xfId="4102"/>
    <cellStyle name="标题 3 7 5" xfId="4103"/>
    <cellStyle name="标题 3 7 6" xfId="4104"/>
    <cellStyle name="标题 3 7 7" xfId="4105"/>
    <cellStyle name="标题 3 7 8" xfId="4106"/>
    <cellStyle name="标题 9 2" xfId="4107"/>
    <cellStyle name="标题 3 7 9" xfId="4108"/>
    <cellStyle name="标题 3 7_2016-2018年财政规划附表(2)" xfId="4109"/>
    <cellStyle name="输入 3 6 6" xfId="4110"/>
    <cellStyle name="标题 3 8 11" xfId="4111"/>
    <cellStyle name="标题 3 8 12" xfId="4112"/>
    <cellStyle name="好 4 2 2" xfId="4113"/>
    <cellStyle name="标题 3 8 13" xfId="4114"/>
    <cellStyle name="好 4 2 3" xfId="4115"/>
    <cellStyle name="标题 3 8 2" xfId="4116"/>
    <cellStyle name="标题 3 8 3" xfId="4117"/>
    <cellStyle name="标题 3 8 4" xfId="4118"/>
    <cellStyle name="标题 3 8 5" xfId="4119"/>
    <cellStyle name="常规 5 2_2015.1.3县级预算表" xfId="4120"/>
    <cellStyle name="标题 3 8 6" xfId="4121"/>
    <cellStyle name="输出 4 3 2 2" xfId="4122"/>
    <cellStyle name="标题 3 8 7" xfId="4123"/>
    <cellStyle name="输出 4 3 2 3" xfId="4124"/>
    <cellStyle name="标题 3 8 8" xfId="4125"/>
    <cellStyle name="输出 4 3 2 4" xfId="4126"/>
    <cellStyle name="标题 3 8 9" xfId="4127"/>
    <cellStyle name="输出 4 3 2 5" xfId="4128"/>
    <cellStyle name="标题 7 3 3 9" xfId="4129"/>
    <cellStyle name="标题 4 2 4 2 2" xfId="4130"/>
    <cellStyle name="标题 4 11" xfId="4131"/>
    <cellStyle name="标题 4 2 4 2 3" xfId="4132"/>
    <cellStyle name="标题 4 12" xfId="4133"/>
    <cellStyle name="差 2 2 2 3 3" xfId="4134"/>
    <cellStyle name="标题 4 2 10" xfId="4135"/>
    <cellStyle name="差 2 2 2 3 4" xfId="4136"/>
    <cellStyle name="标题 4 2 11" xfId="4137"/>
    <cellStyle name="差 2 2 2 3 5" xfId="4138"/>
    <cellStyle name="标题 4 2 12" xfId="4139"/>
    <cellStyle name="差 2 2 2 3 6" xfId="4140"/>
    <cellStyle name="标题 4 2 13" xfId="4141"/>
    <cellStyle name="注释 5 2 2 2" xfId="4142"/>
    <cellStyle name="差 2 2 2 3 7" xfId="4143"/>
    <cellStyle name="标题 4 2 14" xfId="4144"/>
    <cellStyle name="注释 5 2 2 3" xfId="4145"/>
    <cellStyle name="差 2 2 2 3 8" xfId="4146"/>
    <cellStyle name="标题 4 2 15" xfId="4147"/>
    <cellStyle name="注释 5 2 2 4" xfId="4148"/>
    <cellStyle name="差 2 2 2 3 9" xfId="4149"/>
    <cellStyle name="标题 4 2 16" xfId="4150"/>
    <cellStyle name="注释 5 2 2 5" xfId="4151"/>
    <cellStyle name="标题 4 2 2 13" xfId="4152"/>
    <cellStyle name="标题 4 2 2 14" xfId="4153"/>
    <cellStyle name="标题 4 2 2 15" xfId="4154"/>
    <cellStyle name="标题 4 2 2 16" xfId="4155"/>
    <cellStyle name="标题 4 2 2 2" xfId="4156"/>
    <cellStyle name="计算 2 3 13" xfId="4157"/>
    <cellStyle name="标题 4 2 2 2 2" xfId="4158"/>
    <cellStyle name="注释 4 3 15" xfId="4159"/>
    <cellStyle name="标题 6 3 2 3" xfId="4160"/>
    <cellStyle name="标题 4 2 2 2 2 2" xfId="4161"/>
    <cellStyle name="标题 4 2 2 2 3" xfId="4162"/>
    <cellStyle name="标题 4 3 3 8" xfId="4163"/>
    <cellStyle name="标题 4 2 2 2 3 10" xfId="4164"/>
    <cellStyle name="标题 4 3 3 9" xfId="4165"/>
    <cellStyle name="标题 4 2 2 2 3 11" xfId="4166"/>
    <cellStyle name="标题 4 2 2 2 3 12" xfId="4167"/>
    <cellStyle name="标题 4 2 2 2 3 13" xfId="4168"/>
    <cellStyle name="标题 6 3 3 3" xfId="4169"/>
    <cellStyle name="标题 4 2 2 2 3 2" xfId="4170"/>
    <cellStyle name="标题 4 2 2 2 4" xfId="4171"/>
    <cellStyle name="标题 4 2 2 2 5" xfId="4172"/>
    <cellStyle name="标题 4 2 2 2 6" xfId="4173"/>
    <cellStyle name="标题 4 2 2 2 7" xfId="4174"/>
    <cellStyle name="标题 4 6 3 10" xfId="4175"/>
    <cellStyle name="标题 4 2 2 2 8" xfId="4176"/>
    <cellStyle name="标题 4 6 3 11" xfId="4177"/>
    <cellStyle name="标题 4 2 2 2 9" xfId="4178"/>
    <cellStyle name="标题 4 2 2 3" xfId="4179"/>
    <cellStyle name="计算 2 3 14" xfId="4180"/>
    <cellStyle name="标题 4 4 2 3" xfId="4181"/>
    <cellStyle name="标题 4 2 2 3 2" xfId="4182"/>
    <cellStyle name="常规 2 10 5" xfId="4183"/>
    <cellStyle name="输出 3 3 3 6" xfId="4184"/>
    <cellStyle name="标题 4 4 2 4" xfId="4185"/>
    <cellStyle name="标题 4 2 2 3 3" xfId="4186"/>
    <cellStyle name="常规 2 10 6" xfId="4187"/>
    <cellStyle name="输出 3 3 3 7" xfId="4188"/>
    <cellStyle name="标题 8 3 3 10" xfId="4189"/>
    <cellStyle name="标题 4 4 2 5" xfId="4190"/>
    <cellStyle name="标题 4 2 2 3 4" xfId="4191"/>
    <cellStyle name="常规 2 10 7" xfId="4192"/>
    <cellStyle name="输出 3 3 3 8" xfId="4193"/>
    <cellStyle name="标题 8 3 3 11" xfId="4194"/>
    <cellStyle name="标题 4 4 2 6" xfId="4195"/>
    <cellStyle name="标题 4 2 2 3 5" xfId="4196"/>
    <cellStyle name="常规 2 10 8" xfId="4197"/>
    <cellStyle name="输出 3 3 3 9" xfId="4198"/>
    <cellStyle name="标题 4 2 2 4" xfId="4199"/>
    <cellStyle name="计算 2 3 15" xfId="4200"/>
    <cellStyle name="标题 4 4 3 15" xfId="4201"/>
    <cellStyle name="标题 4 2 2 4 10" xfId="4202"/>
    <cellStyle name="标题 4 4 3 3" xfId="4203"/>
    <cellStyle name="标题 4 2 2 4 2" xfId="4204"/>
    <cellStyle name="常规 3 2 2 6" xfId="4205"/>
    <cellStyle name="检查单元格 3 2 2 14" xfId="4206"/>
    <cellStyle name="标题 4 4 3 4" xfId="4207"/>
    <cellStyle name="标题 4 2 2 4 3" xfId="4208"/>
    <cellStyle name="常规 3 2 2 7" xfId="4209"/>
    <cellStyle name="检查单元格 3 2 2 15" xfId="4210"/>
    <cellStyle name="标题 4 4 3 5" xfId="4211"/>
    <cellStyle name="解释性文本 4 4 3 10" xfId="4212"/>
    <cellStyle name="标题 4 2 2 4 4" xfId="4213"/>
    <cellStyle name="常规 3 2 2 8" xfId="4214"/>
    <cellStyle name="标题 4 4 3 6" xfId="4215"/>
    <cellStyle name="解释性文本 4 4 3 11" xfId="4216"/>
    <cellStyle name="标题 4 2 2 4 5" xfId="4217"/>
    <cellStyle name="常规 3 2 2 9" xfId="4218"/>
    <cellStyle name="标题 4 4 3 7" xfId="4219"/>
    <cellStyle name="解释性文本 4 4 3 12" xfId="4220"/>
    <cellStyle name="标题 4 2 2 4 6" xfId="4221"/>
    <cellStyle name="标题 4 4 3 8" xfId="4222"/>
    <cellStyle name="解释性文本 4 4 3 13" xfId="4223"/>
    <cellStyle name="标题 4 2 2 4 7" xfId="4224"/>
    <cellStyle name="标题 4 4 3 9" xfId="4225"/>
    <cellStyle name="标题 4 2 2 4 8" xfId="4226"/>
    <cellStyle name="标题 4 2 2 4 9" xfId="4227"/>
    <cellStyle name="标题 4 2 2 5" xfId="4228"/>
    <cellStyle name="标题 4 2 2 6" xfId="4229"/>
    <cellStyle name="标题 4 2 2 7" xfId="4230"/>
    <cellStyle name="标题 4 2 2 8" xfId="4231"/>
    <cellStyle name="标题 4 2 2 9" xfId="4232"/>
    <cellStyle name="标题 4 2 3 13" xfId="4233"/>
    <cellStyle name="标题 4 2 3 14" xfId="4234"/>
    <cellStyle name="标题 4 2 3 15" xfId="4235"/>
    <cellStyle name="标题 4 2 3 2" xfId="4236"/>
    <cellStyle name="标题 4 2 3 3" xfId="4237"/>
    <cellStyle name="标题 4 5 2 4" xfId="4238"/>
    <cellStyle name="标题 4 2 3 3 3" xfId="4239"/>
    <cellStyle name="输出 3 4 3 7" xfId="4240"/>
    <cellStyle name="标题 4 5 2 5" xfId="4241"/>
    <cellStyle name="标题 4 2 3 3 4" xfId="4242"/>
    <cellStyle name="输出 3 4 3 8" xfId="4243"/>
    <cellStyle name="标题 4 5 2 6" xfId="4244"/>
    <cellStyle name="标题 4 2 3 3 5" xfId="4245"/>
    <cellStyle name="输出 3 4 3 9" xfId="4246"/>
    <cellStyle name="标题 4 5 2 7" xfId="4247"/>
    <cellStyle name="标题 4 2 3 3 6" xfId="4248"/>
    <cellStyle name="标题 4 5 2 8" xfId="4249"/>
    <cellStyle name="标题 4 2 3 3 7" xfId="4250"/>
    <cellStyle name="标题 4 5 2 9" xfId="4251"/>
    <cellStyle name="标题 4 2 3 3 8" xfId="4252"/>
    <cellStyle name="标题 4 2 3 3 9" xfId="4253"/>
    <cellStyle name="标题 6 6 10" xfId="4254"/>
    <cellStyle name="标题 4 2 3 4" xfId="4255"/>
    <cellStyle name="标题 6 6 12" xfId="4256"/>
    <cellStyle name="标题 4 2 3 6" xfId="4257"/>
    <cellStyle name="标题 6 6 13" xfId="4258"/>
    <cellStyle name="标题 4 2 3 7" xfId="4259"/>
    <cellStyle name="标题 4 2 3 8" xfId="4260"/>
    <cellStyle name="标题 4 2 3 9" xfId="4261"/>
    <cellStyle name="标题 4 2 3_2016-2018年财政规划附表(2)" xfId="4262"/>
    <cellStyle name="标题 4 2 4 15" xfId="4263"/>
    <cellStyle name="标题 4 2 4 2 5" xfId="4264"/>
    <cellStyle name="标题 4 2 4 3 10" xfId="4265"/>
    <cellStyle name="链接单元格 5 2 2 5" xfId="4266"/>
    <cellStyle name="输出 5 4 3" xfId="4267"/>
    <cellStyle name="标题 4 2 4 3 11" xfId="4268"/>
    <cellStyle name="常规 5 3 2" xfId="4269"/>
    <cellStyle name="输出 5 4 4" xfId="4270"/>
    <cellStyle name="标题 4 2 4 3 12" xfId="4271"/>
    <cellStyle name="常规 5 3 3" xfId="4272"/>
    <cellStyle name="输出 5 4 5" xfId="4273"/>
    <cellStyle name="标题 4 2 4 3 13" xfId="4274"/>
    <cellStyle name="常规 5 3 4" xfId="4275"/>
    <cellStyle name="标题 4 2 4 3 5" xfId="4276"/>
    <cellStyle name="标题 4 2 4 3 6" xfId="4277"/>
    <cellStyle name="标题 4 2 4 3 7" xfId="4278"/>
    <cellStyle name="标题 4 2 4 3 8" xfId="4279"/>
    <cellStyle name="标题 4 2 4 3 9" xfId="4280"/>
    <cellStyle name="标题 4 2 5 4" xfId="4281"/>
    <cellStyle name="标题 4 2 5 5" xfId="4282"/>
    <cellStyle name="标题 4 2 6 13" xfId="4283"/>
    <cellStyle name="标题 4 2 7" xfId="4284"/>
    <cellStyle name="标题 4 2 8" xfId="4285"/>
    <cellStyle name="标题 4 2 9" xfId="4286"/>
    <cellStyle name="标题 4 2_2015.1.3县级预算表" xfId="4287"/>
    <cellStyle name="检查单元格 2 2 4 8" xfId="4288"/>
    <cellStyle name="标题 4 3" xfId="4289"/>
    <cellStyle name="标题 4 3 13" xfId="4290"/>
    <cellStyle name="注释 4 6 11" xfId="4291"/>
    <cellStyle name="标题 4 3 14" xfId="4292"/>
    <cellStyle name="注释 4 6 12" xfId="4293"/>
    <cellStyle name="标题 4 3 2 2 2" xfId="4294"/>
    <cellStyle name="标题 4 3 2 2 2 2" xfId="4295"/>
    <cellStyle name="输出 3 11" xfId="4296"/>
    <cellStyle name="标题 4 3 2 2 2 3" xfId="4297"/>
    <cellStyle name="输出 3 12" xfId="4298"/>
    <cellStyle name="标题 4 3 2 2 2 4" xfId="4299"/>
    <cellStyle name="输出 3 13" xfId="4300"/>
    <cellStyle name="标题 4 3 2 2 2 5" xfId="4301"/>
    <cellStyle name="输出 3 14" xfId="4302"/>
    <cellStyle name="标题 4 3 2 2 3 2" xfId="4303"/>
    <cellStyle name="标题 4 3 2 2 3 3" xfId="4304"/>
    <cellStyle name="注释 2 2 2 3 10" xfId="4305"/>
    <cellStyle name="标题 4 3 2 2 3 4" xfId="4306"/>
    <cellStyle name="注释 2 2 2 3 11" xfId="4307"/>
    <cellStyle name="标题 4 3 2 2 3 5" xfId="4308"/>
    <cellStyle name="注释 2 2 2 3 12" xfId="4309"/>
    <cellStyle name="标题 4 3 2 2 3 6" xfId="4310"/>
    <cellStyle name="注释 2 2 2 3 13" xfId="4311"/>
    <cellStyle name="标题 4 3 2 2 3 7" xfId="4312"/>
    <cellStyle name="标题 4 3 2 2 3 8" xfId="4313"/>
    <cellStyle name="标题 4 3 2 2 3 9" xfId="4314"/>
    <cellStyle name="标题 4 3 2 2 9" xfId="4315"/>
    <cellStyle name="好 4 15" xfId="4316"/>
    <cellStyle name="标题 4 3 2 2_2016-2018年财政规划附表(2)" xfId="4317"/>
    <cellStyle name="标题 4 3 2 4 10" xfId="4318"/>
    <cellStyle name="标题 4 3 2 4 11" xfId="4319"/>
    <cellStyle name="链接单元格 4 2 10" xfId="4320"/>
    <cellStyle name="标题 4 3 2 4 12" xfId="4321"/>
    <cellStyle name="链接单元格 4 2 11" xfId="4322"/>
    <cellStyle name="标题 5 4 3 3" xfId="4323"/>
    <cellStyle name="标题 4 3 2 4 2" xfId="4324"/>
    <cellStyle name="常规 4 2 2 6" xfId="4325"/>
    <cellStyle name="标题 5 4 3 4" xfId="4326"/>
    <cellStyle name="标题 4 3 2 4 3" xfId="4327"/>
    <cellStyle name="常规 4 2 2 7" xfId="4328"/>
    <cellStyle name="标题 5 4 3 5" xfId="4329"/>
    <cellStyle name="标题 4 3 2 4 4" xfId="4330"/>
    <cellStyle name="常规 4 2 2 8" xfId="4331"/>
    <cellStyle name="标题 4 3 2 6" xfId="4332"/>
    <cellStyle name="标题 4 3 3 2" xfId="4333"/>
    <cellStyle name="常规 2 6 2 2 2 5" xfId="4334"/>
    <cellStyle name="标题 8 2 3 9" xfId="4335"/>
    <cellStyle name="标题 4 3 3 2 2" xfId="4336"/>
    <cellStyle name="警告文本 2 2 15" xfId="4337"/>
    <cellStyle name="标题 4 3 3 2 3" xfId="4338"/>
    <cellStyle name="警告文本 2 2 16" xfId="4339"/>
    <cellStyle name="标题 6 3 3 10" xfId="4340"/>
    <cellStyle name="标题 4 3 3 3" xfId="4341"/>
    <cellStyle name="标题 4 3 3 3 11" xfId="4342"/>
    <cellStyle name="标题 4 3 3 3 12" xfId="4343"/>
    <cellStyle name="标题 5 2 2 3 10" xfId="4344"/>
    <cellStyle name="标题 4 3 3 3 13" xfId="4345"/>
    <cellStyle name="标题 4 3 3 3 2" xfId="4346"/>
    <cellStyle name="输出 4 4 3 6" xfId="4347"/>
    <cellStyle name="标题 4 3 3 3 3" xfId="4348"/>
    <cellStyle name="输出 4 4 3 7" xfId="4349"/>
    <cellStyle name="标题 4 3 3 3 4" xfId="4350"/>
    <cellStyle name="常规 4 3 3_2016-2018年财政规划附表(2)" xfId="4351"/>
    <cellStyle name="输出 4 4 3 8" xfId="4352"/>
    <cellStyle name="标题 4 3 3 3 5" xfId="4353"/>
    <cellStyle name="输出 4 4 3 9" xfId="4354"/>
    <cellStyle name="标题 4 3 3 3 6" xfId="4355"/>
    <cellStyle name="标题 4 3 3 3 7" xfId="4356"/>
    <cellStyle name="解释性文本 3 3_2016-2018年财政规划附表(2)" xfId="4357"/>
    <cellStyle name="标题 4 3 3 3 8" xfId="4358"/>
    <cellStyle name="标题 4 3 3 3 9" xfId="4359"/>
    <cellStyle name="标题 6 3 3 11" xfId="4360"/>
    <cellStyle name="标题 4 3 3 4" xfId="4361"/>
    <cellStyle name="标题 6 3 3 12" xfId="4362"/>
    <cellStyle name="标题 4 3 3 5" xfId="4363"/>
    <cellStyle name="标题 6 3 3 13" xfId="4364"/>
    <cellStyle name="标题 4 3 3 6" xfId="4365"/>
    <cellStyle name="标题 4 3 3 7" xfId="4366"/>
    <cellStyle name="标题 4 3 3_2016-2018年财政规划附表(2)" xfId="4367"/>
    <cellStyle name="标题 4 3 4 10" xfId="4368"/>
    <cellStyle name="标题 4 3 4 11" xfId="4369"/>
    <cellStyle name="标题 4 3 4 12" xfId="4370"/>
    <cellStyle name="标题 4 3 4 13" xfId="4371"/>
    <cellStyle name="标题 4 3 4 14" xfId="4372"/>
    <cellStyle name="标题 4 3 4 15" xfId="4373"/>
    <cellStyle name="标题 8 3 3 9" xfId="4374"/>
    <cellStyle name="标题 4 4 4 3 13" xfId="4375"/>
    <cellStyle name="标题 4 3 4 2 2" xfId="4376"/>
    <cellStyle name="标题 4 3 4 2 3" xfId="4377"/>
    <cellStyle name="标题 4 4 10" xfId="4378"/>
    <cellStyle name="解释性文本 4 4 3 6" xfId="4379"/>
    <cellStyle name="标题 4 3 4 2 4" xfId="4380"/>
    <cellStyle name="标题 6 2 2 3 10" xfId="4381"/>
    <cellStyle name="常规 6 2 9" xfId="4382"/>
    <cellStyle name="标题 4 4 11" xfId="4383"/>
    <cellStyle name="解释性文本 4 4 3 7" xfId="4384"/>
    <cellStyle name="标题 4 3 4 2 5" xfId="4385"/>
    <cellStyle name="标题 6 2 4 10" xfId="4386"/>
    <cellStyle name="标题 4 3 4 3 7" xfId="4387"/>
    <cellStyle name="链接单元格 3 2 2 15" xfId="4388"/>
    <cellStyle name="标题 6 2 4 11" xfId="4389"/>
    <cellStyle name="标题 4 3 4 3 8" xfId="4390"/>
    <cellStyle name="标题 6 2 4 12" xfId="4391"/>
    <cellStyle name="标题 4 3 4 3 9" xfId="4392"/>
    <cellStyle name="标题 4 3 4 4" xfId="4393"/>
    <cellStyle name="常规 2 6 2 2 3 7" xfId="4394"/>
    <cellStyle name="标题 4 3 4 5" xfId="4395"/>
    <cellStyle name="常规 2 6 2 2 3 8" xfId="4396"/>
    <cellStyle name="标题 4 3 4 6" xfId="4397"/>
    <cellStyle name="常规 2 6 2 2 3 9" xfId="4398"/>
    <cellStyle name="标题 4 3 4 7" xfId="4399"/>
    <cellStyle name="标题 4 3 4_2016-2018年财政规划附表(2)" xfId="4400"/>
    <cellStyle name="标题 4 3 6 10" xfId="4401"/>
    <cellStyle name="标题 4 3 6 11" xfId="4402"/>
    <cellStyle name="标题 4 3 6 12" xfId="4403"/>
    <cellStyle name="检查单元格 5 3_2016-2018年财政规划附表(2)" xfId="4404"/>
    <cellStyle name="标题 4 3 6 13" xfId="4405"/>
    <cellStyle name="标题 4 3 6 2" xfId="4406"/>
    <cellStyle name="标题 4 3 6 4" xfId="4407"/>
    <cellStyle name="标题 4 3 6 5" xfId="4408"/>
    <cellStyle name="标题 4 3 6 6" xfId="4409"/>
    <cellStyle name="标题 4 3 6 7" xfId="4410"/>
    <cellStyle name="标题 4 3 6 8" xfId="4411"/>
    <cellStyle name="标题 4 3 6 9" xfId="4412"/>
    <cellStyle name="标题 4 3 7" xfId="4413"/>
    <cellStyle name="标题 4 3 8" xfId="4414"/>
    <cellStyle name="标题 4 3 9" xfId="4415"/>
    <cellStyle name="标题 4 4" xfId="4416"/>
    <cellStyle name="输入 4 3 3 10" xfId="4417"/>
    <cellStyle name="标题 6 2 2 3 11" xfId="4418"/>
    <cellStyle name="标题 4 4 12" xfId="4419"/>
    <cellStyle name="解释性文本 4 4 3 8" xfId="4420"/>
    <cellStyle name="标题 6 2 2 3 12" xfId="4421"/>
    <cellStyle name="标题 4 4 13" xfId="4422"/>
    <cellStyle name="解释性文本 4 4 3 9" xfId="4423"/>
    <cellStyle name="标题 6 2 2 3 13" xfId="4424"/>
    <cellStyle name="标题 4 4 14" xfId="4425"/>
    <cellStyle name="标题 4 4 15" xfId="4426"/>
    <cellStyle name="标题 4 4 16" xfId="4427"/>
    <cellStyle name="标题 4 4 17" xfId="4428"/>
    <cellStyle name="标题 4 4 18" xfId="4429"/>
    <cellStyle name="标题 4 4 2 16" xfId="4430"/>
    <cellStyle name="标题 4 4 2 2" xfId="4431"/>
    <cellStyle name="标题 4 4 2 2 14" xfId="4432"/>
    <cellStyle name="汇总 3 2 2 3 4" xfId="4433"/>
    <cellStyle name="差 2 2 3 4" xfId="4434"/>
    <cellStyle name="常规 2 7 3 3 6" xfId="4435"/>
    <cellStyle name="标题 4 4 2 2 2" xfId="4436"/>
    <cellStyle name="差 2 16" xfId="4437"/>
    <cellStyle name="常规 2 3 2 3 5" xfId="4438"/>
    <cellStyle name="标题 4 4 2 2 2 2" xfId="4439"/>
    <cellStyle name="标题 4 4 2 2_2016-2018年财政规划附表(2)" xfId="4440"/>
    <cellStyle name="差 2 2 4 4" xfId="4441"/>
    <cellStyle name="标题 6 4 2 3" xfId="4442"/>
    <cellStyle name="标题 4 4 2 3 2" xfId="4443"/>
    <cellStyle name="输出 5 3 3 6" xfId="4444"/>
    <cellStyle name="标题 6 4 3 3" xfId="4445"/>
    <cellStyle name="检查单元格 4 4 3 12" xfId="4446"/>
    <cellStyle name="标题 4 4 2 4 2" xfId="4447"/>
    <cellStyle name="常规 5 2 2 6" xfId="4448"/>
    <cellStyle name="标题 8 3 3 12" xfId="4449"/>
    <cellStyle name="标题 4 4 2 7" xfId="4450"/>
    <cellStyle name="标题 8 3 3 13" xfId="4451"/>
    <cellStyle name="标题 4 4 2 8" xfId="4452"/>
    <cellStyle name="标题 4 4 2 9" xfId="4453"/>
    <cellStyle name="标题 4 4 2_2015.1.3县级预算表" xfId="4454"/>
    <cellStyle name="标题 4 4 3 10" xfId="4455"/>
    <cellStyle name="标题 4 4 3 11" xfId="4456"/>
    <cellStyle name="标题 4 4 3 12" xfId="4457"/>
    <cellStyle name="标题 4 4 3 13" xfId="4458"/>
    <cellStyle name="标题 4 4 3 14" xfId="4459"/>
    <cellStyle name="标题 4 4 3 2" xfId="4460"/>
    <cellStyle name="差 2 3 3 4" xfId="4461"/>
    <cellStyle name="标题 4 4 3 2 2" xfId="4462"/>
    <cellStyle name="标题 4 4 3 3 13" xfId="4463"/>
    <cellStyle name="常规 2 2 3 3 2 5" xfId="4464"/>
    <cellStyle name="标题 4 4 4 10" xfId="4465"/>
    <cellStyle name="标题 4 4 4 11" xfId="4466"/>
    <cellStyle name="标题 4 4 4 12" xfId="4467"/>
    <cellStyle name="标题 4 4 4 13" xfId="4468"/>
    <cellStyle name="标题 4 4 4 14" xfId="4469"/>
    <cellStyle name="标题 4 4 4 15" xfId="4470"/>
    <cellStyle name="标题 8 3 3 7" xfId="4471"/>
    <cellStyle name="标题 4 4 4 3 11" xfId="4472"/>
    <cellStyle name="标题 8 3 3 8" xfId="4473"/>
    <cellStyle name="标题 4 4 4 3 12" xfId="4474"/>
    <cellStyle name="标题 4 4 7" xfId="4475"/>
    <cellStyle name="标题 4 4 4 3 8" xfId="4476"/>
    <cellStyle name="标题 4 4 8" xfId="4477"/>
    <cellStyle name="标题 4 4 4 3 9" xfId="4478"/>
    <cellStyle name="标题 4 4 4_2016-2018年财政规划附表(2)" xfId="4479"/>
    <cellStyle name="标题 4 4 6 2" xfId="4480"/>
    <cellStyle name="标题 4 4 6 3" xfId="4481"/>
    <cellStyle name="标题 4 4 6 4" xfId="4482"/>
    <cellStyle name="标题 4 4 6 5" xfId="4483"/>
    <cellStyle name="标题 4 4 6 6" xfId="4484"/>
    <cellStyle name="标题 4 4 6 7" xfId="4485"/>
    <cellStyle name="标题 4 4 6 8" xfId="4486"/>
    <cellStyle name="标题 4 4 9" xfId="4487"/>
    <cellStyle name="标题 4 4_2015.1.3县级预算表" xfId="4488"/>
    <cellStyle name="常规 2 3 2 2 2 4" xfId="4489"/>
    <cellStyle name="标题 4 5" xfId="4490"/>
    <cellStyle name="输入 4 3 3 11" xfId="4491"/>
    <cellStyle name="标题 7 2 3 2" xfId="4492"/>
    <cellStyle name="标题 4 5 10" xfId="4493"/>
    <cellStyle name="标题 7 2 3 3" xfId="4494"/>
    <cellStyle name="标题 4 5 11" xfId="4495"/>
    <cellStyle name="标题 7 2 3 4" xfId="4496"/>
    <cellStyle name="标题 4 5 12" xfId="4497"/>
    <cellStyle name="标题 6 4_2016-2018年财政规划附表(2)" xfId="4498"/>
    <cellStyle name="标题 7 2 3 5" xfId="4499"/>
    <cellStyle name="标题 4 5 13" xfId="4500"/>
    <cellStyle name="输出 3 4 2 2" xfId="4501"/>
    <cellStyle name="标题 4 5 14" xfId="4502"/>
    <cellStyle name="输出 3 4 2 3" xfId="4503"/>
    <cellStyle name="标题 4 5 15" xfId="4504"/>
    <cellStyle name="输出 3 4 2 4" xfId="4505"/>
    <cellStyle name="标题 4 5 16" xfId="4506"/>
    <cellStyle name="输出 3 4 2 5" xfId="4507"/>
    <cellStyle name="标题 4 5 2 11" xfId="4508"/>
    <cellStyle name="标题 7 2 4 8" xfId="4509"/>
    <cellStyle name="输出 3 4 3 5" xfId="4510"/>
    <cellStyle name="标题 4 5 2 2" xfId="4511"/>
    <cellStyle name="标题 4 5 2 2 2" xfId="4512"/>
    <cellStyle name="标题 4 5 2 2 3" xfId="4513"/>
    <cellStyle name="标题 4 5 2 2 4" xfId="4514"/>
    <cellStyle name="标题 7 4 2 4" xfId="4515"/>
    <cellStyle name="标题 4 5 2 3 3" xfId="4516"/>
    <cellStyle name="标题 7 4 2 5" xfId="4517"/>
    <cellStyle name="标题 4 5 2 3 4" xfId="4518"/>
    <cellStyle name="标题 4 5 2 3 5" xfId="4519"/>
    <cellStyle name="标题 4 5 2 3 6" xfId="4520"/>
    <cellStyle name="标题 4 5 2 3 8" xfId="4521"/>
    <cellStyle name="常规 3 11" xfId="4522"/>
    <cellStyle name="好 2 2_2015.1.3县级预算表" xfId="4523"/>
    <cellStyle name="标题 4 5 2 3 9" xfId="4524"/>
    <cellStyle name="常规 3 12" xfId="4525"/>
    <cellStyle name="标题 4 5 2_2016-2018年财政规划附表(2)" xfId="4526"/>
    <cellStyle name="标题 4 5 3" xfId="4527"/>
    <cellStyle name="标题 4 5 3 2" xfId="4528"/>
    <cellStyle name="标题 4 5 3 3" xfId="4529"/>
    <cellStyle name="标题 4 5 3 3 10" xfId="4530"/>
    <cellStyle name="标题 4 5 3 3 11" xfId="4531"/>
    <cellStyle name="标题 4 5 3 3 12" xfId="4532"/>
    <cellStyle name="常规 8 3 2" xfId="4533"/>
    <cellStyle name="标题 4 5 3 3 13" xfId="4534"/>
    <cellStyle name="常规 8 3 3" xfId="4535"/>
    <cellStyle name="标题 4 5 3 3 2" xfId="4536"/>
    <cellStyle name="标题 4 5 3 3 3" xfId="4537"/>
    <cellStyle name="标题 4 5 3 3 4" xfId="4538"/>
    <cellStyle name="标题 4 5 3 3 5" xfId="4539"/>
    <cellStyle name="标题 4 5 3 3 6" xfId="4540"/>
    <cellStyle name="标题 4 5 3 3 7" xfId="4541"/>
    <cellStyle name="标题 4 5 3 3 8" xfId="4542"/>
    <cellStyle name="标题 4 5 3 3 9" xfId="4543"/>
    <cellStyle name="标题 4 5 3_2016-2018年财政规划附表(2)" xfId="4544"/>
    <cellStyle name="标题 4 5 4" xfId="4545"/>
    <cellStyle name="标题 4 5 4 2" xfId="4546"/>
    <cellStyle name="标题 4 5 4 3" xfId="4547"/>
    <cellStyle name="标题 4 5 4 4" xfId="4548"/>
    <cellStyle name="标题 4 5 4 5" xfId="4549"/>
    <cellStyle name="标题 4 5 5" xfId="4550"/>
    <cellStyle name="标题 4 5 5 2" xfId="4551"/>
    <cellStyle name="标题 4 5 5 3" xfId="4552"/>
    <cellStyle name="标题 4 5 5 4" xfId="4553"/>
    <cellStyle name="标题 4 5 5 5" xfId="4554"/>
    <cellStyle name="标题 4 5 6" xfId="4555"/>
    <cellStyle name="标题 4 5 7" xfId="4556"/>
    <cellStyle name="标题 4 5 8" xfId="4557"/>
    <cellStyle name="标题 4 5 9" xfId="4558"/>
    <cellStyle name="标题 4 6" xfId="4559"/>
    <cellStyle name="输入 4 3 3 12" xfId="4560"/>
    <cellStyle name="标题 4 6 10" xfId="4561"/>
    <cellStyle name="标题 4 6 11" xfId="4562"/>
    <cellStyle name="标题 4 6 12" xfId="4563"/>
    <cellStyle name="标题 4 6 13" xfId="4564"/>
    <cellStyle name="常规 3 3 5 2" xfId="4565"/>
    <cellStyle name="标题 4 6 14" xfId="4566"/>
    <cellStyle name="常规 3 3 5 3" xfId="4567"/>
    <cellStyle name="标题 4 6 15" xfId="4568"/>
    <cellStyle name="常规 3 3 5 4" xfId="4569"/>
    <cellStyle name="标题 4 6 3 12" xfId="4570"/>
    <cellStyle name="标题 4 6 3 13" xfId="4571"/>
    <cellStyle name="标题 4 6 3 2" xfId="4572"/>
    <cellStyle name="标题 4 6 3 3" xfId="4573"/>
    <cellStyle name="标题 4 6 3 4" xfId="4574"/>
    <cellStyle name="标题 4 6 3 5" xfId="4575"/>
    <cellStyle name="标题 4 6 3 6" xfId="4576"/>
    <cellStyle name="标题 4 6 3 7" xfId="4577"/>
    <cellStyle name="标题 4 6 3 8" xfId="4578"/>
    <cellStyle name="标题 4 6 3 9" xfId="4579"/>
    <cellStyle name="计算 4 2 2 10" xfId="4580"/>
    <cellStyle name="标题 4 6 8" xfId="4581"/>
    <cellStyle name="标题 4 6 9" xfId="4582"/>
    <cellStyle name="标题 4 7" xfId="4583"/>
    <cellStyle name="输入 4 3 3 13" xfId="4584"/>
    <cellStyle name="标题 4 7 10" xfId="4585"/>
    <cellStyle name="标题 4 7 11" xfId="4586"/>
    <cellStyle name="标题 4 7 12" xfId="4587"/>
    <cellStyle name="标题 4 7 13" xfId="4588"/>
    <cellStyle name="注释 5 3 2 2" xfId="4589"/>
    <cellStyle name="标题 4 7 14" xfId="4590"/>
    <cellStyle name="注释 5 3 2 3" xfId="4591"/>
    <cellStyle name="标题 4 7 15" xfId="4592"/>
    <cellStyle name="注释 5 3 2 4" xfId="4593"/>
    <cellStyle name="标题 4 7 2" xfId="4594"/>
    <cellStyle name="标题 4 7 2 2" xfId="4595"/>
    <cellStyle name="计算 3 3 13" xfId="4596"/>
    <cellStyle name="标题 4 7 2 3" xfId="4597"/>
    <cellStyle name="计算 3 3 14" xfId="4598"/>
    <cellStyle name="标题 4 7 2 4" xfId="4599"/>
    <cellStyle name="计算 3 3 15" xfId="4600"/>
    <cellStyle name="标题 4 7 2 5" xfId="4601"/>
    <cellStyle name="标题 8 2 2 2" xfId="4602"/>
    <cellStyle name="标题 4 7 3" xfId="4603"/>
    <cellStyle name="标题 6 3_2016-2018年财政规划附表(2)" xfId="4604"/>
    <cellStyle name="计算 2 2 4 6" xfId="4605"/>
    <cellStyle name="标题 4 7 3 10" xfId="4606"/>
    <cellStyle name="标题 4 7 3 11" xfId="4607"/>
    <cellStyle name="标题 4 7 3 12" xfId="4608"/>
    <cellStyle name="标题 4 7 3 13" xfId="4609"/>
    <cellStyle name="标题 4 7 3 2" xfId="4610"/>
    <cellStyle name="标题 4 7 3 3" xfId="4611"/>
    <cellStyle name="标题 7 6 10" xfId="4612"/>
    <cellStyle name="标题 4 7 3 4" xfId="4613"/>
    <cellStyle name="标题 7 6 11" xfId="4614"/>
    <cellStyle name="标题 4 7 3 5" xfId="4615"/>
    <cellStyle name="标题 7 6 12" xfId="4616"/>
    <cellStyle name="标题 4 7 3 6" xfId="4617"/>
    <cellStyle name="标题 8 2 2 3" xfId="4618"/>
    <cellStyle name="标题 4 7 4" xfId="4619"/>
    <cellStyle name="标题 8 2 2 4" xfId="4620"/>
    <cellStyle name="标题 4 7 5" xfId="4621"/>
    <cellStyle name="标题 8 2 2 5" xfId="4622"/>
    <cellStyle name="标题 4 7 6" xfId="4623"/>
    <cellStyle name="标题 4 7 7" xfId="4624"/>
    <cellStyle name="标题 4 7 8" xfId="4625"/>
    <cellStyle name="标题 4 7 9" xfId="4626"/>
    <cellStyle name="标题 4 8" xfId="4627"/>
    <cellStyle name="标题 4 8 13" xfId="4628"/>
    <cellStyle name="标题 8 2 3 8" xfId="4629"/>
    <cellStyle name="标题 4 8 9" xfId="4630"/>
    <cellStyle name="警告文本 2 2 14" xfId="4631"/>
    <cellStyle name="输出 4 4 2 5" xfId="4632"/>
    <cellStyle name="标题 4 9" xfId="4633"/>
    <cellStyle name="标题 5 10" xfId="4634"/>
    <cellStyle name="警告文本 2 6 6" xfId="4635"/>
    <cellStyle name="标题 5 11" xfId="4636"/>
    <cellStyle name="警告文本 2 6 7" xfId="4637"/>
    <cellStyle name="标题 5 12" xfId="4638"/>
    <cellStyle name="警告文本 2 6 8" xfId="4639"/>
    <cellStyle name="标题 6 2 3 2" xfId="4640"/>
    <cellStyle name="标题 5 13" xfId="4641"/>
    <cellStyle name="警告文本 2 6 9" xfId="4642"/>
    <cellStyle name="标题 6 2 3 3" xfId="4643"/>
    <cellStyle name="标题 5 14" xfId="4644"/>
    <cellStyle name="标题 6 2 3 4" xfId="4645"/>
    <cellStyle name="标题 5 15" xfId="4646"/>
    <cellStyle name="标题 6 2 3 5" xfId="4647"/>
    <cellStyle name="输出 2 4 2 2" xfId="4648"/>
    <cellStyle name="标题 5 16" xfId="4649"/>
    <cellStyle name="标题 5 17" xfId="4650"/>
    <cellStyle name="标题 5 18" xfId="4651"/>
    <cellStyle name="标题 5 2 10" xfId="4652"/>
    <cellStyle name="检查单元格 3 3" xfId="4653"/>
    <cellStyle name="标题 5 2 11" xfId="4654"/>
    <cellStyle name="检查单元格 3 4" xfId="4655"/>
    <cellStyle name="标题 5 2 12" xfId="4656"/>
    <cellStyle name="检查单元格 3 5" xfId="4657"/>
    <cellStyle name="注释 5 5 10" xfId="4658"/>
    <cellStyle name="标题 5 2 13" xfId="4659"/>
    <cellStyle name="检查单元格 3 6" xfId="4660"/>
    <cellStyle name="注释 5 5 11" xfId="4661"/>
    <cellStyle name="标题 5 2 14" xfId="4662"/>
    <cellStyle name="检查单元格 3 7" xfId="4663"/>
    <cellStyle name="注释 5 5 12" xfId="4664"/>
    <cellStyle name="标题 5 2 15" xfId="4665"/>
    <cellStyle name="检查单元格 3 8" xfId="4666"/>
    <cellStyle name="注释 5 5 13" xfId="4667"/>
    <cellStyle name="标题 5 2 16" xfId="4668"/>
    <cellStyle name="检查单元格 3 9" xfId="4669"/>
    <cellStyle name="标题 5 2 2 13" xfId="4670"/>
    <cellStyle name="常规 2 5 3 2 4" xfId="4671"/>
    <cellStyle name="标题 5 2 2 2" xfId="4672"/>
    <cellStyle name="计算 7 3 13" xfId="4673"/>
    <cellStyle name="标题 6 16" xfId="4674"/>
    <cellStyle name="标题 5 2 2 2 2" xfId="4675"/>
    <cellStyle name="标题 6 17" xfId="4676"/>
    <cellStyle name="标题 5 2 2 2 3" xfId="4677"/>
    <cellStyle name="标题 6 18" xfId="4678"/>
    <cellStyle name="标题 5 2 2 2 4" xfId="4679"/>
    <cellStyle name="标题 5 2 2 2 5" xfId="4680"/>
    <cellStyle name="标题 5 2 2 3 11" xfId="4681"/>
    <cellStyle name="标题 5 2 2 3 12" xfId="4682"/>
    <cellStyle name="标题 5 2 2 3 13" xfId="4683"/>
    <cellStyle name="标题 5 2 2 3 6" xfId="4684"/>
    <cellStyle name="标题 5 2 2 3 7" xfId="4685"/>
    <cellStyle name="标题 5 2 2 3 8" xfId="4686"/>
    <cellStyle name="标题 5 2 2 3 9" xfId="4687"/>
    <cellStyle name="标题 5 2 3 2" xfId="4688"/>
    <cellStyle name="标题 5 2 3 3" xfId="4689"/>
    <cellStyle name="标题 5 2 3 4" xfId="4690"/>
    <cellStyle name="标题 5 2 3 5" xfId="4691"/>
    <cellStyle name="标题 5 2 4" xfId="4692"/>
    <cellStyle name="标题 5 2 5" xfId="4693"/>
    <cellStyle name="标题 5 2 6" xfId="4694"/>
    <cellStyle name="标题 5 2 7" xfId="4695"/>
    <cellStyle name="标题 5 3" xfId="4696"/>
    <cellStyle name="标题 5 3 2 4" xfId="4697"/>
    <cellStyle name="标题 5 3 2 5" xfId="4698"/>
    <cellStyle name="标题 5 3 3 10" xfId="4699"/>
    <cellStyle name="标题 5 3 3 11" xfId="4700"/>
    <cellStyle name="标题 5 3 3 2" xfId="4701"/>
    <cellStyle name="标题 5 3 3 3" xfId="4702"/>
    <cellStyle name="标题 5 3 3 4" xfId="4703"/>
    <cellStyle name="标题 5 3 3 5" xfId="4704"/>
    <cellStyle name="标题 5 3 3 6" xfId="4705"/>
    <cellStyle name="标题 5 3 3 7" xfId="4706"/>
    <cellStyle name="标题 5 3 3 8" xfId="4707"/>
    <cellStyle name="标题 5 3 3 9" xfId="4708"/>
    <cellStyle name="标题 5 3 7" xfId="4709"/>
    <cellStyle name="警告文本 2 6 12" xfId="4710"/>
    <cellStyle name="适中 4 2 4 9" xfId="4711"/>
    <cellStyle name="标题 5 3 8" xfId="4712"/>
    <cellStyle name="警告文本 2 6 13" xfId="4713"/>
    <cellStyle name="标题 5 3 9" xfId="4714"/>
    <cellStyle name="标题 5 4" xfId="4715"/>
    <cellStyle name="标题 5 4 10" xfId="4716"/>
    <cellStyle name="标题 5 4 11" xfId="4717"/>
    <cellStyle name="标题 5 4 12" xfId="4718"/>
    <cellStyle name="标题 5 4 14" xfId="4719"/>
    <cellStyle name="标题 5 4 15" xfId="4720"/>
    <cellStyle name="标题 5 4 2 2" xfId="4721"/>
    <cellStyle name="标题 5 4 3 2" xfId="4722"/>
    <cellStyle name="标题 5 4 4" xfId="4723"/>
    <cellStyle name="适中 3 6 13" xfId="4724"/>
    <cellStyle name="标题 5 4 5" xfId="4725"/>
    <cellStyle name="标题 5 4 7" xfId="4726"/>
    <cellStyle name="标题 5 4 8" xfId="4727"/>
    <cellStyle name="标题 5 5" xfId="4728"/>
    <cellStyle name="标题 5 5 2" xfId="4729"/>
    <cellStyle name="标题 5 5 3" xfId="4730"/>
    <cellStyle name="标题 5 5 4" xfId="4731"/>
    <cellStyle name="标题 5 5 5" xfId="4732"/>
    <cellStyle name="标题 5 6" xfId="4733"/>
    <cellStyle name="标题 5 6 2" xfId="4734"/>
    <cellStyle name="标题 5 6 3" xfId="4735"/>
    <cellStyle name="标题 5 6 4" xfId="4736"/>
    <cellStyle name="标题 5 6 5" xfId="4737"/>
    <cellStyle name="标题 5 6 6" xfId="4738"/>
    <cellStyle name="标题 5 6 7" xfId="4739"/>
    <cellStyle name="标题 5 6 8" xfId="4740"/>
    <cellStyle name="标题 5 6 9" xfId="4741"/>
    <cellStyle name="标题 6 10" xfId="4742"/>
    <cellStyle name="标题 6 11" xfId="4743"/>
    <cellStyle name="标题 6 12" xfId="4744"/>
    <cellStyle name="标题 6 13" xfId="4745"/>
    <cellStyle name="标题 6 14" xfId="4746"/>
    <cellStyle name="标题 6 15" xfId="4747"/>
    <cellStyle name="标题 6 2 10" xfId="4748"/>
    <cellStyle name="标题 6 2 11" xfId="4749"/>
    <cellStyle name="标题 6 2 12" xfId="4750"/>
    <cellStyle name="标题 6 2 13" xfId="4751"/>
    <cellStyle name="标题 6 2 2" xfId="4752"/>
    <cellStyle name="适中 4 3 3 4" xfId="4753"/>
    <cellStyle name="标题 6 2 2 11" xfId="4754"/>
    <cellStyle name="输入 4 3 2 2" xfId="4755"/>
    <cellStyle name="标题 6 2 2 12" xfId="4756"/>
    <cellStyle name="汇总 2_2015.1.3县级预算表" xfId="4757"/>
    <cellStyle name="输入 4 3 2 3" xfId="4758"/>
    <cellStyle name="标题 6 2 2 14" xfId="4759"/>
    <cellStyle name="差 5 2 2 3" xfId="4760"/>
    <cellStyle name="输入 4 3 2 5" xfId="4761"/>
    <cellStyle name="标题 6 2 2 15" xfId="4762"/>
    <cellStyle name="差 5 2 2 4" xfId="4763"/>
    <cellStyle name="标题 6 2 2 2" xfId="4764"/>
    <cellStyle name="标题 6 2 2 2 2" xfId="4765"/>
    <cellStyle name="标题 6 2 2 2 3" xfId="4766"/>
    <cellStyle name="标题 6 2 2 2 4" xfId="4767"/>
    <cellStyle name="标题 6 2 2 2 5" xfId="4768"/>
    <cellStyle name="标题 6 2 2 3" xfId="4769"/>
    <cellStyle name="标题 6 2 2 4" xfId="4770"/>
    <cellStyle name="标题 6 2 2 5" xfId="4771"/>
    <cellStyle name="标题 6 2 2 6" xfId="4772"/>
    <cellStyle name="标题 6 2 2 7" xfId="4773"/>
    <cellStyle name="标题 6 2 2 8" xfId="4774"/>
    <cellStyle name="标题 6 2 3" xfId="4775"/>
    <cellStyle name="适中 4 3 3 5" xfId="4776"/>
    <cellStyle name="标题 6 2 4" xfId="4777"/>
    <cellStyle name="适中 4 3 3 6" xfId="4778"/>
    <cellStyle name="标题 6 2 4 13" xfId="4779"/>
    <cellStyle name="标题 6 2 4 5" xfId="4780"/>
    <cellStyle name="输出 2 4 3 2" xfId="4781"/>
    <cellStyle name="标题 6 2 4 6" xfId="4782"/>
    <cellStyle name="输出 2 4 3 3" xfId="4783"/>
    <cellStyle name="标题 6 2 4 7" xfId="4784"/>
    <cellStyle name="输出 2 4 3 4" xfId="4785"/>
    <cellStyle name="标题 6 2 5" xfId="4786"/>
    <cellStyle name="适中 4 3 3 7" xfId="4787"/>
    <cellStyle name="标题 6 2 6" xfId="4788"/>
    <cellStyle name="适中 4 3 3 8" xfId="4789"/>
    <cellStyle name="标题 6 2 7" xfId="4790"/>
    <cellStyle name="适中 4 3 3 9" xfId="4791"/>
    <cellStyle name="差 2 2 9" xfId="4792"/>
    <cellStyle name="链接单元格 3 4 5" xfId="4793"/>
    <cellStyle name="标题 6 2_2015.1.3县级预算表" xfId="4794"/>
    <cellStyle name="标题 6 3" xfId="4795"/>
    <cellStyle name="标题 6 3 10" xfId="4796"/>
    <cellStyle name="汇总 4 2 5" xfId="4797"/>
    <cellStyle name="适中 2 2 2 2 2" xfId="4798"/>
    <cellStyle name="标题 6 3 12" xfId="4799"/>
    <cellStyle name="汇总 4 2 7" xfId="4800"/>
    <cellStyle name="链接单元格 3 2 2 3 11" xfId="4801"/>
    <cellStyle name="适中 2 2 2 2 4" xfId="4802"/>
    <cellStyle name="标题 6 3 13" xfId="4803"/>
    <cellStyle name="汇总 4 2 8" xfId="4804"/>
    <cellStyle name="链接单元格 3 2 2 3 12" xfId="4805"/>
    <cellStyle name="适中 2 2 2 2 5" xfId="4806"/>
    <cellStyle name="标题 6 3 14" xfId="4807"/>
    <cellStyle name="汇总 4 2 9" xfId="4808"/>
    <cellStyle name="链接单元格 3 2 2 3 13" xfId="4809"/>
    <cellStyle name="标题 6 3 15" xfId="4810"/>
    <cellStyle name="标题 6 3 2 2" xfId="4811"/>
    <cellStyle name="标题 6 3 3 2" xfId="4812"/>
    <cellStyle name="标题 6 3 4" xfId="4813"/>
    <cellStyle name="标题 6 3 5" xfId="4814"/>
    <cellStyle name="标题 6 3 6" xfId="4815"/>
    <cellStyle name="标题 6 3 7" xfId="4816"/>
    <cellStyle name="标题 6 3 8" xfId="4817"/>
    <cellStyle name="标题 6 3 9" xfId="4818"/>
    <cellStyle name="标题 6 4" xfId="4819"/>
    <cellStyle name="标题 6 4 12" xfId="4820"/>
    <cellStyle name="标题 6 4 13" xfId="4821"/>
    <cellStyle name="标题 6 4 14" xfId="4822"/>
    <cellStyle name="标题 6 4 15" xfId="4823"/>
    <cellStyle name="标题 6 4 2" xfId="4824"/>
    <cellStyle name="注释 4 2 2 5" xfId="4825"/>
    <cellStyle name="差 2 2 4 3" xfId="4826"/>
    <cellStyle name="标题 6 4 2 2" xfId="4827"/>
    <cellStyle name="标题 6 4 3" xfId="4828"/>
    <cellStyle name="注释 4 2 2 6" xfId="4829"/>
    <cellStyle name="标题 6 4 3 10" xfId="4830"/>
    <cellStyle name="差 2 2 2 2" xfId="4831"/>
    <cellStyle name="常规 2 7 3 2 4" xfId="4832"/>
    <cellStyle name="警告文本 4 3 8" xfId="4833"/>
    <cellStyle name="标题 6 4 3 11" xfId="4834"/>
    <cellStyle name="解释性文本 5 2 2 2" xfId="4835"/>
    <cellStyle name="差 2 2 2 3" xfId="4836"/>
    <cellStyle name="常规 2 7 3 2 5" xfId="4837"/>
    <cellStyle name="警告文本 4 3 9" xfId="4838"/>
    <cellStyle name="标题 6 4 3 12" xfId="4839"/>
    <cellStyle name="解释性文本 5 2 2 3" xfId="4840"/>
    <cellStyle name="差 2 2 2 4" xfId="4841"/>
    <cellStyle name="标题 6 4 3 13" xfId="4842"/>
    <cellStyle name="解释性文本 5 2 2 4" xfId="4843"/>
    <cellStyle name="标题 6 4 3 2" xfId="4844"/>
    <cellStyle name="检查单元格 4 4 3 11" xfId="4845"/>
    <cellStyle name="标题 6 4 4" xfId="4846"/>
    <cellStyle name="注释 4 2 2 7" xfId="4847"/>
    <cellStyle name="标题 6 4 5" xfId="4848"/>
    <cellStyle name="注释 4 2 2 8" xfId="4849"/>
    <cellStyle name="标题 6 4 6" xfId="4850"/>
    <cellStyle name="注释 4 2 2 9" xfId="4851"/>
    <cellStyle name="标题 6 4 7" xfId="4852"/>
    <cellStyle name="标题 6 4 8" xfId="4853"/>
    <cellStyle name="标题 6 4 9" xfId="4854"/>
    <cellStyle name="标题 6 5" xfId="4855"/>
    <cellStyle name="标题 6 5 2" xfId="4856"/>
    <cellStyle name="注释 4 2 3 5" xfId="4857"/>
    <cellStyle name="标题 6 5 3" xfId="4858"/>
    <cellStyle name="标题 6 5 4" xfId="4859"/>
    <cellStyle name="标题 6 5 5" xfId="4860"/>
    <cellStyle name="标题 6 6" xfId="4861"/>
    <cellStyle name="标题 6 6 3" xfId="4862"/>
    <cellStyle name="注释 4 2 4 6" xfId="4863"/>
    <cellStyle name="标题 6 6 4" xfId="4864"/>
    <cellStyle name="注释 4 2 4 7" xfId="4865"/>
    <cellStyle name="标题 6 6 5" xfId="4866"/>
    <cellStyle name="注释 4 2 4 8" xfId="4867"/>
    <cellStyle name="标题 6 6 6" xfId="4868"/>
    <cellStyle name="注释 4 2 4 9" xfId="4869"/>
    <cellStyle name="标题 6 6 7" xfId="4870"/>
    <cellStyle name="标题 6 6 8" xfId="4871"/>
    <cellStyle name="标题 6 6 9" xfId="4872"/>
    <cellStyle name="标题 7 10" xfId="4873"/>
    <cellStyle name="标题 7 11" xfId="4874"/>
    <cellStyle name="标题 7 12" xfId="4875"/>
    <cellStyle name="标题 7 13" xfId="4876"/>
    <cellStyle name="标题 7 14" xfId="4877"/>
    <cellStyle name="标题 7 15" xfId="4878"/>
    <cellStyle name="标题 7 16" xfId="4879"/>
    <cellStyle name="标题 7 17" xfId="4880"/>
    <cellStyle name="标题 7 18" xfId="4881"/>
    <cellStyle name="标题 7 2 2" xfId="4882"/>
    <cellStyle name="适中 4 4 3 4" xfId="4883"/>
    <cellStyle name="标题 7 2 2 10" xfId="4884"/>
    <cellStyle name="标题 7 2 2 11" xfId="4885"/>
    <cellStyle name="标题 7 2 2 12" xfId="4886"/>
    <cellStyle name="标题 7 2 2 13" xfId="4887"/>
    <cellStyle name="标题 7 2 2 14" xfId="4888"/>
    <cellStyle name="标题 7 2 2 15" xfId="4889"/>
    <cellStyle name="标题 7 2 2 2" xfId="4890"/>
    <cellStyle name="标题 7 2 2 2 2" xfId="4891"/>
    <cellStyle name="标题 7 2 2 2 3" xfId="4892"/>
    <cellStyle name="标题 7 2 2 2 4" xfId="4893"/>
    <cellStyle name="解释性文本 2 3 3 10" xfId="4894"/>
    <cellStyle name="标题 7 2 2 2 5" xfId="4895"/>
    <cellStyle name="解释性文本 2 3 3 11" xfId="4896"/>
    <cellStyle name="标题 7 2 2 3" xfId="4897"/>
    <cellStyle name="标题 7 2 2 3 10" xfId="4898"/>
    <cellStyle name="标题 7 2 2 3 11" xfId="4899"/>
    <cellStyle name="差 5 2_2016-2018年财政规划附表(2)" xfId="4900"/>
    <cellStyle name="标题 7 2 2 3 12" xfId="4901"/>
    <cellStyle name="标题 7 2 2 3 13" xfId="4902"/>
    <cellStyle name="适中 2 2 2" xfId="4903"/>
    <cellStyle name="标题 7 2 2 3 2" xfId="4904"/>
    <cellStyle name="标题 7 2 2 3 3" xfId="4905"/>
    <cellStyle name="标题 7 2 2 3 4" xfId="4906"/>
    <cellStyle name="标题 7 2 2 3 5" xfId="4907"/>
    <cellStyle name="标题 7 2 2 3 6" xfId="4908"/>
    <cellStyle name="标题 7 2 2 3 7" xfId="4909"/>
    <cellStyle name="标题 7 2 2 3 8" xfId="4910"/>
    <cellStyle name="标题 7 2 2 3 9" xfId="4911"/>
    <cellStyle name="标题 7 2 2 4" xfId="4912"/>
    <cellStyle name="标题 7 2 2 5" xfId="4913"/>
    <cellStyle name="标题 7 2 2 6" xfId="4914"/>
    <cellStyle name="标题 7 2 2 7" xfId="4915"/>
    <cellStyle name="标题 7 2 2 8" xfId="4916"/>
    <cellStyle name="标题 7 2 2 9" xfId="4917"/>
    <cellStyle name="标题 7 2 3" xfId="4918"/>
    <cellStyle name="适中 4 4 3 5" xfId="4919"/>
    <cellStyle name="标题 7 2 4" xfId="4920"/>
    <cellStyle name="适中 4 4 3 6" xfId="4921"/>
    <cellStyle name="标题 7 2 4 10" xfId="4922"/>
    <cellStyle name="标题 7 2 4 11" xfId="4923"/>
    <cellStyle name="标题 7 2 4 12" xfId="4924"/>
    <cellStyle name="标题 7 2 4 13" xfId="4925"/>
    <cellStyle name="标题 7 2 4 2" xfId="4926"/>
    <cellStyle name="解释性文本 3 17" xfId="4927"/>
    <cellStyle name="标题 7 2 4 3" xfId="4928"/>
    <cellStyle name="解释性文本 3 18" xfId="4929"/>
    <cellStyle name="标题 7 2 5" xfId="4930"/>
    <cellStyle name="适中 4 4 3 7" xfId="4931"/>
    <cellStyle name="标题 7 2 6" xfId="4932"/>
    <cellStyle name="适中 4 4 3 8" xfId="4933"/>
    <cellStyle name="标题 7 2 7" xfId="4934"/>
    <cellStyle name="适中 4 4 3 9" xfId="4935"/>
    <cellStyle name="标题 7 3" xfId="4936"/>
    <cellStyle name="标题 7 3 12" xfId="4937"/>
    <cellStyle name="解释性文本 8 5" xfId="4938"/>
    <cellStyle name="标题 7 3 13" xfId="4939"/>
    <cellStyle name="解释性文本 8 6" xfId="4940"/>
    <cellStyle name="标题 7 3 4" xfId="4941"/>
    <cellStyle name="标题 7 3 5" xfId="4942"/>
    <cellStyle name="标题 7 3 6" xfId="4943"/>
    <cellStyle name="链接单元格 2 2" xfId="4944"/>
    <cellStyle name="标题 7 3 7" xfId="4945"/>
    <cellStyle name="链接单元格 2 3" xfId="4946"/>
    <cellStyle name="标题 7 3 8" xfId="4947"/>
    <cellStyle name="链接单元格 2 4" xfId="4948"/>
    <cellStyle name="标题 7 3 9" xfId="4949"/>
    <cellStyle name="链接单元格 2 5" xfId="4950"/>
    <cellStyle name="标题 7 3_2016-2018年财政规划附表(2)" xfId="4951"/>
    <cellStyle name="差 3 2 2 6" xfId="4952"/>
    <cellStyle name="标题 7 4" xfId="4953"/>
    <cellStyle name="标题 7 4 2" xfId="4954"/>
    <cellStyle name="注释 4 3 2 5" xfId="4955"/>
    <cellStyle name="标题 7 4 3" xfId="4956"/>
    <cellStyle name="标题 7 4 3 12" xfId="4957"/>
    <cellStyle name="标题 7 4 3 13" xfId="4958"/>
    <cellStyle name="标题 7 4 3 2" xfId="4959"/>
    <cellStyle name="标题 7 4 3 3" xfId="4960"/>
    <cellStyle name="标题 7 4 3 4" xfId="4961"/>
    <cellStyle name="标题 7 4 3 5" xfId="4962"/>
    <cellStyle name="标题 7 4 3 6" xfId="4963"/>
    <cellStyle name="标题 7 4 3 7" xfId="4964"/>
    <cellStyle name="标题 9 10" xfId="4965"/>
    <cellStyle name="标题 7 4 3 8" xfId="4966"/>
    <cellStyle name="标题 9 11" xfId="4967"/>
    <cellStyle name="标题 7 4 3 9" xfId="4968"/>
    <cellStyle name="标题 7 4 4" xfId="4969"/>
    <cellStyle name="标题 7 4 5" xfId="4970"/>
    <cellStyle name="标题 7 4 6" xfId="4971"/>
    <cellStyle name="链接单元格 3 2" xfId="4972"/>
    <cellStyle name="标题 7 4 7" xfId="4973"/>
    <cellStyle name="链接单元格 3 3" xfId="4974"/>
    <cellStyle name="标题 7 4 8" xfId="4975"/>
    <cellStyle name="链接单元格 3 4" xfId="4976"/>
    <cellStyle name="标题 7 4 9" xfId="4977"/>
    <cellStyle name="链接单元格 3 5" xfId="4978"/>
    <cellStyle name="标题 7 4_2016-2018年财政规划附表(2)" xfId="4979"/>
    <cellStyle name="常规 6 2" xfId="4980"/>
    <cellStyle name="标题 7 5" xfId="4981"/>
    <cellStyle name="标题 7 5 2" xfId="4982"/>
    <cellStyle name="注释 4 3 3 5" xfId="4983"/>
    <cellStyle name="标题 7_2015.1.3县级预算表" xfId="4984"/>
    <cellStyle name="标题 7 5 3" xfId="4985"/>
    <cellStyle name="注释 4 3 3 6" xfId="4986"/>
    <cellStyle name="标题 7 5 4" xfId="4987"/>
    <cellStyle name="注释 4 3 3 7" xfId="4988"/>
    <cellStyle name="标题 7 5 5" xfId="4989"/>
    <cellStyle name="注释 4 3 3 8" xfId="4990"/>
    <cellStyle name="标题 7 6" xfId="4991"/>
    <cellStyle name="标题 7 6 3" xfId="4992"/>
    <cellStyle name="标题 7 6 4" xfId="4993"/>
    <cellStyle name="标题 7 6 5" xfId="4994"/>
    <cellStyle name="标题 7 6 6" xfId="4995"/>
    <cellStyle name="链接单元格 5 2" xfId="4996"/>
    <cellStyle name="标题 7 6 7" xfId="4997"/>
    <cellStyle name="链接单元格 5 3" xfId="4998"/>
    <cellStyle name="标题 7 6 8" xfId="4999"/>
    <cellStyle name="链接单元格 5 4" xfId="5000"/>
    <cellStyle name="标题 7 6 9" xfId="5001"/>
    <cellStyle name="链接单元格 5 5" xfId="5002"/>
    <cellStyle name="标题 7 7" xfId="5003"/>
    <cellStyle name="标题 7 8" xfId="5004"/>
    <cellStyle name="标题 7 9" xfId="5005"/>
    <cellStyle name="标题 8 10" xfId="5006"/>
    <cellStyle name="标题 8 11" xfId="5007"/>
    <cellStyle name="标题 8 16" xfId="5008"/>
    <cellStyle name="标题 8 17" xfId="5009"/>
    <cellStyle name="标题 8 2 10" xfId="5010"/>
    <cellStyle name="适中 3 2 2" xfId="5011"/>
    <cellStyle name="标题 8 2 2" xfId="5012"/>
    <cellStyle name="标题 8 2 3 10" xfId="5013"/>
    <cellStyle name="标题 8 3 10" xfId="5014"/>
    <cellStyle name="标题 8 3 11" xfId="5015"/>
    <cellStyle name="警告文本 4 3_2016-2018年财政规划附表(2)" xfId="5016"/>
    <cellStyle name="标题 8 3 12" xfId="5017"/>
    <cellStyle name="检查单元格 2 2_2015.1.3县级预算表" xfId="5018"/>
    <cellStyle name="标题 8 3 13" xfId="5019"/>
    <cellStyle name="标题 8 3 14" xfId="5020"/>
    <cellStyle name="标题 8 3 15" xfId="5021"/>
    <cellStyle name="标题 8 3 2" xfId="5022"/>
    <cellStyle name="标题 8 3 3" xfId="5023"/>
    <cellStyle name="标题 8 3 4" xfId="5024"/>
    <cellStyle name="标题 8 3 5" xfId="5025"/>
    <cellStyle name="标题 8 3 6" xfId="5026"/>
    <cellStyle name="标题 8 3 7" xfId="5027"/>
    <cellStyle name="标题 8 3 8" xfId="5028"/>
    <cellStyle name="标题 8 3 9" xfId="5029"/>
    <cellStyle name="标题 8 4 5" xfId="5030"/>
    <cellStyle name="汇总 4 4 11" xfId="5031"/>
    <cellStyle name="标题 8 5 10" xfId="5032"/>
    <cellStyle name="标题 8 5 2" xfId="5033"/>
    <cellStyle name="汇总 2 2 2 11" xfId="5034"/>
    <cellStyle name="注释 4 4 3 5" xfId="5035"/>
    <cellStyle name="标题 8 5 3" xfId="5036"/>
    <cellStyle name="汇总 2 2 2 12" xfId="5037"/>
    <cellStyle name="注释 4 4 3 6" xfId="5038"/>
    <cellStyle name="标题 8 5 4" xfId="5039"/>
    <cellStyle name="汇总 2 2 2 13" xfId="5040"/>
    <cellStyle name="注释 4 4 3 7" xfId="5041"/>
    <cellStyle name="标题 8 5 5" xfId="5042"/>
    <cellStyle name="汇总 2 2 2 14" xfId="5043"/>
    <cellStyle name="注释 4 4 3 8" xfId="5044"/>
    <cellStyle name="标题 8 5 6" xfId="5045"/>
    <cellStyle name="汇总 2 2 2 15" xfId="5046"/>
    <cellStyle name="注释 4 4 3 9" xfId="5047"/>
    <cellStyle name="标题 8 5 7" xfId="5048"/>
    <cellStyle name="标题 8 5 8" xfId="5049"/>
    <cellStyle name="标题 8 5 9" xfId="5050"/>
    <cellStyle name="标题 8_2015.1.3县级预算表" xfId="5051"/>
    <cellStyle name="标题 9 12" xfId="5052"/>
    <cellStyle name="标题 9 13" xfId="5053"/>
    <cellStyle name="标题 9 14" xfId="5054"/>
    <cellStyle name="标题 9 15" xfId="5055"/>
    <cellStyle name="标题 9 2 3" xfId="5056"/>
    <cellStyle name="计算 6 12" xfId="5057"/>
    <cellStyle name="标题 9 2 4" xfId="5058"/>
    <cellStyle name="计算 6 13" xfId="5059"/>
    <cellStyle name="标题 9 2 5" xfId="5060"/>
    <cellStyle name="计算 6 14" xfId="5061"/>
    <cellStyle name="标题 9 3" xfId="5062"/>
    <cellStyle name="标题 9 4" xfId="5063"/>
    <cellStyle name="标题 9 5" xfId="5064"/>
    <cellStyle name="标题 9 6" xfId="5065"/>
    <cellStyle name="标题 9 7" xfId="5066"/>
    <cellStyle name="检查单元格 2 4 2 2" xfId="5067"/>
    <cellStyle name="标题 9 8" xfId="5068"/>
    <cellStyle name="检查单元格 2 4 2 3" xfId="5069"/>
    <cellStyle name="标题 9 9" xfId="5070"/>
    <cellStyle name="汇总 7 3 10" xfId="5071"/>
    <cellStyle name="检查单元格 2 4 2 4" xfId="5072"/>
    <cellStyle name="标题 9_2016-2018年财政规划附表(2)" xfId="5073"/>
    <cellStyle name="差 10" xfId="5074"/>
    <cellStyle name="差 11" xfId="5075"/>
    <cellStyle name="差 12" xfId="5076"/>
    <cellStyle name="差 2 15" xfId="5077"/>
    <cellStyle name="常规 2 3 2 3 4" xfId="5078"/>
    <cellStyle name="差 2 2 10" xfId="5079"/>
    <cellStyle name="差 2 2 11" xfId="5080"/>
    <cellStyle name="差 2 2 12" xfId="5081"/>
    <cellStyle name="差 2 2 13" xfId="5082"/>
    <cellStyle name="差 2 2 2 2 2" xfId="5083"/>
    <cellStyle name="差 2 2 2 3 10" xfId="5084"/>
    <cellStyle name="差 2 2 2 3 11" xfId="5085"/>
    <cellStyle name="差 2 2 2 3 12" xfId="5086"/>
    <cellStyle name="差 2 2 2 3 13" xfId="5087"/>
    <cellStyle name="差 2 2 2 3 2" xfId="5088"/>
    <cellStyle name="差 2 2 3 2" xfId="5089"/>
    <cellStyle name="常规 2 7 3 3 4" xfId="5090"/>
    <cellStyle name="警告文本 4 4 8" xfId="5091"/>
    <cellStyle name="差 2 2 3 3" xfId="5092"/>
    <cellStyle name="常规 2 7 3 3 5" xfId="5093"/>
    <cellStyle name="警告文本 4 4 9" xfId="5094"/>
    <cellStyle name="差 2 2 4 11" xfId="5095"/>
    <cellStyle name="差 2 2 4 12" xfId="5096"/>
    <cellStyle name="差 2 2 4 13" xfId="5097"/>
    <cellStyle name="差 2 2 4 2" xfId="5098"/>
    <cellStyle name="差 2 2 8" xfId="5099"/>
    <cellStyle name="链接单元格 3 4 4" xfId="5100"/>
    <cellStyle name="差 2 2_2015.1.3县级预算表" xfId="5101"/>
    <cellStyle name="差 2 3 13" xfId="5102"/>
    <cellStyle name="差 2 3 14" xfId="5103"/>
    <cellStyle name="计算 4 4 3 10" xfId="5104"/>
    <cellStyle name="差 2 3 15" xfId="5105"/>
    <cellStyle name="计算 4 4 3 11" xfId="5106"/>
    <cellStyle name="差 2 3 2 2" xfId="5107"/>
    <cellStyle name="警告文本 5 3 8" xfId="5108"/>
    <cellStyle name="差 2 3 2 3" xfId="5109"/>
    <cellStyle name="警告文本 5 3 9" xfId="5110"/>
    <cellStyle name="差 2 3 2 4" xfId="5111"/>
    <cellStyle name="差 2 3 3" xfId="5112"/>
    <cellStyle name="差 4 6 11" xfId="5113"/>
    <cellStyle name="差 2 3 3 10" xfId="5114"/>
    <cellStyle name="警告文本 2 4 6" xfId="5115"/>
    <cellStyle name="差 2 3 3 11" xfId="5116"/>
    <cellStyle name="警告文本 2 4 7" xfId="5117"/>
    <cellStyle name="差 2 3 3 12" xfId="5118"/>
    <cellStyle name="警告文本 2 4 8" xfId="5119"/>
    <cellStyle name="差 2 3 3 13" xfId="5120"/>
    <cellStyle name="警告文本 2 4 9" xfId="5121"/>
    <cellStyle name="差 2 3_2016-2018年财政规划附表(2)" xfId="5122"/>
    <cellStyle name="差 2 4" xfId="5123"/>
    <cellStyle name="差 2 4 14" xfId="5124"/>
    <cellStyle name="检查单元格 2 6 4" xfId="5125"/>
    <cellStyle name="差 2 4 15" xfId="5126"/>
    <cellStyle name="检查单元格 2 6 5" xfId="5127"/>
    <cellStyle name="差 2 4 8" xfId="5128"/>
    <cellStyle name="链接单元格 3 6 4" xfId="5129"/>
    <cellStyle name="差 2 4 9" xfId="5130"/>
    <cellStyle name="链接单元格 3 6 5" xfId="5131"/>
    <cellStyle name="差 2 5" xfId="5132"/>
    <cellStyle name="差 2 5 3" xfId="5133"/>
    <cellStyle name="差 2 5 4" xfId="5134"/>
    <cellStyle name="差 2 5 5" xfId="5135"/>
    <cellStyle name="差 2 6" xfId="5136"/>
    <cellStyle name="差 2 6 10" xfId="5137"/>
    <cellStyle name="差 2 6 11" xfId="5138"/>
    <cellStyle name="差 2 6 12" xfId="5139"/>
    <cellStyle name="差 2 6 13" xfId="5140"/>
    <cellStyle name="差 2 6 2" xfId="5141"/>
    <cellStyle name="差 2 6 3" xfId="5142"/>
    <cellStyle name="差 2 6 4" xfId="5143"/>
    <cellStyle name="差 2 6 5" xfId="5144"/>
    <cellStyle name="差 2 6 6" xfId="5145"/>
    <cellStyle name="差 2 6 7" xfId="5146"/>
    <cellStyle name="差 2 6 8" xfId="5147"/>
    <cellStyle name="差 2 6 9" xfId="5148"/>
    <cellStyle name="差 2 7" xfId="5149"/>
    <cellStyle name="差 2 8" xfId="5150"/>
    <cellStyle name="差 2 9" xfId="5151"/>
    <cellStyle name="差 2_2015.1.3县级预算表" xfId="5152"/>
    <cellStyle name="差 3 10" xfId="5153"/>
    <cellStyle name="差 3 11" xfId="5154"/>
    <cellStyle name="差 3 12" xfId="5155"/>
    <cellStyle name="差 3 13" xfId="5156"/>
    <cellStyle name="差 3 14" xfId="5157"/>
    <cellStyle name="差 3 15" xfId="5158"/>
    <cellStyle name="差 3 16" xfId="5159"/>
    <cellStyle name="差 3 17" xfId="5160"/>
    <cellStyle name="差 3 18" xfId="5161"/>
    <cellStyle name="常规 6 4 3 10" xfId="5162"/>
    <cellStyle name="差 3 2" xfId="5163"/>
    <cellStyle name="差 3 2 10" xfId="5164"/>
    <cellStyle name="常规 4 2 4 11" xfId="5165"/>
    <cellStyle name="差 3 2 11" xfId="5166"/>
    <cellStyle name="常规 4 2 4 12" xfId="5167"/>
    <cellStyle name="差 3 2 12" xfId="5168"/>
    <cellStyle name="常规 4 2 4 13" xfId="5169"/>
    <cellStyle name="差 3 2 13" xfId="5170"/>
    <cellStyle name="常规 4 2 4 14" xfId="5171"/>
    <cellStyle name="差 3 2 14" xfId="5172"/>
    <cellStyle name="常规 4 2 4 15" xfId="5173"/>
    <cellStyle name="差 3 2 15" xfId="5174"/>
    <cellStyle name="差 3 2 16" xfId="5175"/>
    <cellStyle name="差 3 2 2" xfId="5176"/>
    <cellStyle name="差 3 2 2 10" xfId="5177"/>
    <cellStyle name="差 3 2 2 11" xfId="5178"/>
    <cellStyle name="差 3 2 2 12" xfId="5179"/>
    <cellStyle name="差 3 2 2 13" xfId="5180"/>
    <cellStyle name="差 3 2 2 14" xfId="5181"/>
    <cellStyle name="差 3 2 2 15" xfId="5182"/>
    <cellStyle name="差 3 2 2 2" xfId="5183"/>
    <cellStyle name="输入 2 3 2 4" xfId="5184"/>
    <cellStyle name="差 3 2 2 2 5" xfId="5185"/>
    <cellStyle name="差 3 2 2 3" xfId="5186"/>
    <cellStyle name="输入 2 3 2 5" xfId="5187"/>
    <cellStyle name="差 3 2 2 3 10" xfId="5188"/>
    <cellStyle name="差 3 2 2 3 11" xfId="5189"/>
    <cellStyle name="差 3 2 2 3 12" xfId="5190"/>
    <cellStyle name="差 3 2 2 3 13" xfId="5191"/>
    <cellStyle name="差 3 2 2 3 2" xfId="5192"/>
    <cellStyle name="差 3 2 2 3 3" xfId="5193"/>
    <cellStyle name="差 3 2 2 3 4" xfId="5194"/>
    <cellStyle name="差 3 2 2 3 5" xfId="5195"/>
    <cellStyle name="差 3 2 2 3 6" xfId="5196"/>
    <cellStyle name="差 3 2 2 3 7" xfId="5197"/>
    <cellStyle name="差 3 2 2 3 8" xfId="5198"/>
    <cellStyle name="差 3 2 2 3 9" xfId="5199"/>
    <cellStyle name="差 3 2 2 4" xfId="5200"/>
    <cellStyle name="差 3 2 2 5" xfId="5201"/>
    <cellStyle name="差 3 2 2 7" xfId="5202"/>
    <cellStyle name="差 3 2 2 8" xfId="5203"/>
    <cellStyle name="差 3 2 2 9" xfId="5204"/>
    <cellStyle name="差 3 2 3" xfId="5205"/>
    <cellStyle name="差 3 2 3 2" xfId="5206"/>
    <cellStyle name="常规 4 2 4 3 7" xfId="5207"/>
    <cellStyle name="输入 2 3 3 4" xfId="5208"/>
    <cellStyle name="差 3 2 3 3" xfId="5209"/>
    <cellStyle name="常规 4 2 4 3 8" xfId="5210"/>
    <cellStyle name="输入 2 3 3 5" xfId="5211"/>
    <cellStyle name="差 3 2 3 4" xfId="5212"/>
    <cellStyle name="常规 4 2 4 3 9" xfId="5213"/>
    <cellStyle name="输入 2 3 3 6" xfId="5214"/>
    <cellStyle name="差 3 2 3 5" xfId="5215"/>
    <cellStyle name="输入 2 3 3 7" xfId="5216"/>
    <cellStyle name="差 3 2 4 10" xfId="5217"/>
    <cellStyle name="差 3 6 9" xfId="5218"/>
    <cellStyle name="差 3 2 4 11" xfId="5219"/>
    <cellStyle name="差 3 2 4 12" xfId="5220"/>
    <cellStyle name="差 3 2 4 13" xfId="5221"/>
    <cellStyle name="差 3 2 4 2" xfId="5222"/>
    <cellStyle name="差 3 2 4 3" xfId="5223"/>
    <cellStyle name="差 3 2 4 4" xfId="5224"/>
    <cellStyle name="差 3 2 4 5" xfId="5225"/>
    <cellStyle name="差 3 2 4 6" xfId="5226"/>
    <cellStyle name="差 3 2 4 7" xfId="5227"/>
    <cellStyle name="差 3 2 4 8" xfId="5228"/>
    <cellStyle name="差 3 2 4 9" xfId="5229"/>
    <cellStyle name="差 3 2 8" xfId="5230"/>
    <cellStyle name="链接单元格 4 4 4" xfId="5231"/>
    <cellStyle name="差 3 2 9" xfId="5232"/>
    <cellStyle name="链接单元格 4 4 5" xfId="5233"/>
    <cellStyle name="差 3 3" xfId="5234"/>
    <cellStyle name="差 3 3 10" xfId="5235"/>
    <cellStyle name="计算 3 2 2 3 3" xfId="5236"/>
    <cellStyle name="差 3 3 11" xfId="5237"/>
    <cellStyle name="计算 3 2 2 3 4" xfId="5238"/>
    <cellStyle name="差 3 3 12" xfId="5239"/>
    <cellStyle name="计算 3 2 2 3 5" xfId="5240"/>
    <cellStyle name="差 3 3 13" xfId="5241"/>
    <cellStyle name="计算 3 2 2 3 6" xfId="5242"/>
    <cellStyle name="差 3 3 14" xfId="5243"/>
    <cellStyle name="计算 3 2 2 3 7" xfId="5244"/>
    <cellStyle name="差 3 3 15" xfId="5245"/>
    <cellStyle name="计算 3 2 2 3 8" xfId="5246"/>
    <cellStyle name="差 3 3 2" xfId="5247"/>
    <cellStyle name="差 3 3 2 2" xfId="5248"/>
    <cellStyle name="输入 2 4 2 4" xfId="5249"/>
    <cellStyle name="差 3 3 2 3" xfId="5250"/>
    <cellStyle name="输入 2 4 2 5" xfId="5251"/>
    <cellStyle name="差 3 3 2 4" xfId="5252"/>
    <cellStyle name="差 3 3 2 5" xfId="5253"/>
    <cellStyle name="差 3 3 3" xfId="5254"/>
    <cellStyle name="差 3 3 3 10" xfId="5255"/>
    <cellStyle name="差 3 3 3 11" xfId="5256"/>
    <cellStyle name="差 3 3 3 12" xfId="5257"/>
    <cellStyle name="差 3 3 3 13" xfId="5258"/>
    <cellStyle name="差 3 3 3 2" xfId="5259"/>
    <cellStyle name="输入 2 4 3 4" xfId="5260"/>
    <cellStyle name="差 3 3 3 3" xfId="5261"/>
    <cellStyle name="输入 2 4 3 5" xfId="5262"/>
    <cellStyle name="差 3 3 3 4" xfId="5263"/>
    <cellStyle name="输入 2 4 3 6" xfId="5264"/>
    <cellStyle name="差 3 3 3 5" xfId="5265"/>
    <cellStyle name="输入 2 4 3 7" xfId="5266"/>
    <cellStyle name="差 3 3 3 6" xfId="5267"/>
    <cellStyle name="输入 2 4 3 8" xfId="5268"/>
    <cellStyle name="差 3 3 3 7" xfId="5269"/>
    <cellStyle name="输入 2 4 3 9" xfId="5270"/>
    <cellStyle name="差 3 3 3 8" xfId="5271"/>
    <cellStyle name="差 3 3 3 9" xfId="5272"/>
    <cellStyle name="差 3 3_2016-2018年财政规划附表(2)" xfId="5273"/>
    <cellStyle name="差 3 4" xfId="5274"/>
    <cellStyle name="差 3 4 10" xfId="5275"/>
    <cellStyle name="常规 4 2 6 11" xfId="5276"/>
    <cellStyle name="差 3 4 11" xfId="5277"/>
    <cellStyle name="常规 4 2 6 12" xfId="5278"/>
    <cellStyle name="差 3 4 12" xfId="5279"/>
    <cellStyle name="常规 4 2 6 13" xfId="5280"/>
    <cellStyle name="差 3 4 13" xfId="5281"/>
    <cellStyle name="差 3 4 14" xfId="5282"/>
    <cellStyle name="常规 2 3 5 2 2" xfId="5283"/>
    <cellStyle name="差 3 4 15" xfId="5284"/>
    <cellStyle name="常规 2 3 5 2 3" xfId="5285"/>
    <cellStyle name="差 3 4 2" xfId="5286"/>
    <cellStyle name="差 3 4 2 3" xfId="5287"/>
    <cellStyle name="差 3 4 2 4" xfId="5288"/>
    <cellStyle name="差 3 4 2 5" xfId="5289"/>
    <cellStyle name="差 3 4 3" xfId="5290"/>
    <cellStyle name="差 3 4 3 10" xfId="5291"/>
    <cellStyle name="差 3 4 3 11" xfId="5292"/>
    <cellStyle name="差 3 4 3 12" xfId="5293"/>
    <cellStyle name="差 3 4 3 13" xfId="5294"/>
    <cellStyle name="差 3 4 3 2" xfId="5295"/>
    <cellStyle name="差 3 4 3 3" xfId="5296"/>
    <cellStyle name="差 3 4 3 4" xfId="5297"/>
    <cellStyle name="差 3 4 3 5" xfId="5298"/>
    <cellStyle name="差 3 4 3 6" xfId="5299"/>
    <cellStyle name="差 3 4 3 7" xfId="5300"/>
    <cellStyle name="差 3 4 3 8" xfId="5301"/>
    <cellStyle name="差 3 4 3 9" xfId="5302"/>
    <cellStyle name="差 3 4 4" xfId="5303"/>
    <cellStyle name="差 3 4 5" xfId="5304"/>
    <cellStyle name="差 3 4 6" xfId="5305"/>
    <cellStyle name="链接单元格 4 6 2" xfId="5306"/>
    <cellStyle name="差 3 4 7" xfId="5307"/>
    <cellStyle name="链接单元格 4 6 3" xfId="5308"/>
    <cellStyle name="差 3 4 8" xfId="5309"/>
    <cellStyle name="链接单元格 4 6 4" xfId="5310"/>
    <cellStyle name="差 3 4 9" xfId="5311"/>
    <cellStyle name="链接单元格 4 6 5" xfId="5312"/>
    <cellStyle name="差 3 4_2016-2018年财政规划附表(2)" xfId="5313"/>
    <cellStyle name="解释性文本 3 2 2 14" xfId="5314"/>
    <cellStyle name="差 3 5" xfId="5315"/>
    <cellStyle name="差 3 5 2" xfId="5316"/>
    <cellStyle name="差 3 5 3" xfId="5317"/>
    <cellStyle name="差 3 5 4" xfId="5318"/>
    <cellStyle name="差 3 5 5" xfId="5319"/>
    <cellStyle name="差 3 6" xfId="5320"/>
    <cellStyle name="差 3 6 10" xfId="5321"/>
    <cellStyle name="差 3 6 11" xfId="5322"/>
    <cellStyle name="差 3 6 12" xfId="5323"/>
    <cellStyle name="差 3 6 13" xfId="5324"/>
    <cellStyle name="差 3 6 2" xfId="5325"/>
    <cellStyle name="差 3 6 3" xfId="5326"/>
    <cellStyle name="差 3 6 4" xfId="5327"/>
    <cellStyle name="差 3 6 5" xfId="5328"/>
    <cellStyle name="差 3 6 6" xfId="5329"/>
    <cellStyle name="差 3 6 7" xfId="5330"/>
    <cellStyle name="差 3 6 8" xfId="5331"/>
    <cellStyle name="差 3 7" xfId="5332"/>
    <cellStyle name="差 3 8" xfId="5333"/>
    <cellStyle name="差 3 9" xfId="5334"/>
    <cellStyle name="差 3_2015.1.3县级预算表" xfId="5335"/>
    <cellStyle name="常规 2 4 3 13" xfId="5336"/>
    <cellStyle name="差 4 10" xfId="5337"/>
    <cellStyle name="常规 7 2 3 7" xfId="5338"/>
    <cellStyle name="差 4 11" xfId="5339"/>
    <cellStyle name="常规 7 2 3 8" xfId="5340"/>
    <cellStyle name="差 4 12" xfId="5341"/>
    <cellStyle name="常规 7 2 3 9" xfId="5342"/>
    <cellStyle name="差 4 13" xfId="5343"/>
    <cellStyle name="差 4 14" xfId="5344"/>
    <cellStyle name="差 4 15" xfId="5345"/>
    <cellStyle name="差 4 16" xfId="5346"/>
    <cellStyle name="差 4 17" xfId="5347"/>
    <cellStyle name="差 4 18" xfId="5348"/>
    <cellStyle name="差 4 2" xfId="5349"/>
    <cellStyle name="差 4 2 10" xfId="5350"/>
    <cellStyle name="常规 4 3 4 11" xfId="5351"/>
    <cellStyle name="差 4 2 11" xfId="5352"/>
    <cellStyle name="常规 4 3 4 12" xfId="5353"/>
    <cellStyle name="差 4 2 12" xfId="5354"/>
    <cellStyle name="常规 4 3 4 13" xfId="5355"/>
    <cellStyle name="差 4 2 13" xfId="5356"/>
    <cellStyle name="常规 4 3 4 14" xfId="5357"/>
    <cellStyle name="差 4 2 14" xfId="5358"/>
    <cellStyle name="常规 4 3 4 15" xfId="5359"/>
    <cellStyle name="差 4 2 15" xfId="5360"/>
    <cellStyle name="差 4 2 16" xfId="5361"/>
    <cellStyle name="差 4 2 2" xfId="5362"/>
    <cellStyle name="差 4 2 2 10" xfId="5363"/>
    <cellStyle name="差 4 2 2 11" xfId="5364"/>
    <cellStyle name="差 4 2 2 12" xfId="5365"/>
    <cellStyle name="差 4 2 2 13" xfId="5366"/>
    <cellStyle name="差 4 2 2 14" xfId="5367"/>
    <cellStyle name="差 4 2 2 15" xfId="5368"/>
    <cellStyle name="差 4 2 2 2" xfId="5369"/>
    <cellStyle name="常规 2 2 3 5 13" xfId="5370"/>
    <cellStyle name="输入 3 3 2 4" xfId="5371"/>
    <cellStyle name="差 4 2 2 2 2" xfId="5372"/>
    <cellStyle name="警告文本 5 5 9" xfId="5373"/>
    <cellStyle name="链接单元格 3 2 11" xfId="5374"/>
    <cellStyle name="差 4 2 2 3" xfId="5375"/>
    <cellStyle name="输入 3 3 2 5" xfId="5376"/>
    <cellStyle name="差 4 2 2 3 10" xfId="5377"/>
    <cellStyle name="差 4 2 2 3 11" xfId="5378"/>
    <cellStyle name="差 4 2 2 3 12" xfId="5379"/>
    <cellStyle name="差 4 2 2 3 13" xfId="5380"/>
    <cellStyle name="差 4 2 2 3 2" xfId="5381"/>
    <cellStyle name="差 4 2 2 3 3" xfId="5382"/>
    <cellStyle name="差 4 2 2 3 4" xfId="5383"/>
    <cellStyle name="差 4 2 2 3 5" xfId="5384"/>
    <cellStyle name="差 4 2 2 3 6" xfId="5385"/>
    <cellStyle name="差 4 2 2 3 7" xfId="5386"/>
    <cellStyle name="差 4 2 2 3 8" xfId="5387"/>
    <cellStyle name="差 4 2 2 3 9" xfId="5388"/>
    <cellStyle name="差 4 2 2 4" xfId="5389"/>
    <cellStyle name="差 4 2 2 5" xfId="5390"/>
    <cellStyle name="差 4 2 2 6" xfId="5391"/>
    <cellStyle name="差 4 2 2 7" xfId="5392"/>
    <cellStyle name="差 4 2 2 8" xfId="5393"/>
    <cellStyle name="差 4 2 2 9" xfId="5394"/>
    <cellStyle name="差 4 2 2_2016-2018年财政规划附表(2)" xfId="5395"/>
    <cellStyle name="差 4 2 3" xfId="5396"/>
    <cellStyle name="差 4 2 3 2" xfId="5397"/>
    <cellStyle name="常规 4 3 4 3 7" xfId="5398"/>
    <cellStyle name="输入 3 3 3 4" xfId="5399"/>
    <cellStyle name="差 4 2 3 3" xfId="5400"/>
    <cellStyle name="常规 2 3 2 2 4 10" xfId="5401"/>
    <cellStyle name="常规 4 3 4 3 8" xfId="5402"/>
    <cellStyle name="输入 3 3 3 5" xfId="5403"/>
    <cellStyle name="差 4 2 3 4" xfId="5404"/>
    <cellStyle name="常规 2 3 2 2 4 11" xfId="5405"/>
    <cellStyle name="常规 4 3 4 3 9" xfId="5406"/>
    <cellStyle name="输入 3 3 3 6" xfId="5407"/>
    <cellStyle name="差 4 2 3 5" xfId="5408"/>
    <cellStyle name="常规 2 3 2 2 4 12" xfId="5409"/>
    <cellStyle name="输入 3 3 3 7" xfId="5410"/>
    <cellStyle name="差 4 2 4 10" xfId="5411"/>
    <cellStyle name="差 4 2 4 11" xfId="5412"/>
    <cellStyle name="差 4 2 4 12" xfId="5413"/>
    <cellStyle name="差 4 2 4 13" xfId="5414"/>
    <cellStyle name="差 4 2 4 2" xfId="5415"/>
    <cellStyle name="差 4 2 4 3" xfId="5416"/>
    <cellStyle name="差 4 2 4 4" xfId="5417"/>
    <cellStyle name="输出 7 2 2" xfId="5418"/>
    <cellStyle name="差 4 2 4 5" xfId="5419"/>
    <cellStyle name="输出 7 2 3" xfId="5420"/>
    <cellStyle name="差 4 2 4 6" xfId="5421"/>
    <cellStyle name="输出 7 2 4" xfId="5422"/>
    <cellStyle name="差 4 2 4 7" xfId="5423"/>
    <cellStyle name="输出 7 2 5" xfId="5424"/>
    <cellStyle name="差 4 2 4 8" xfId="5425"/>
    <cellStyle name="差 4 2 4 9" xfId="5426"/>
    <cellStyle name="差 4 2_2015.1.3县级预算表" xfId="5427"/>
    <cellStyle name="差 4 3" xfId="5428"/>
    <cellStyle name="差 4 3 10" xfId="5429"/>
    <cellStyle name="差 4 3 11" xfId="5430"/>
    <cellStyle name="差 4 3 12" xfId="5431"/>
    <cellStyle name="差 4 3 13" xfId="5432"/>
    <cellStyle name="差 4 3 14" xfId="5433"/>
    <cellStyle name="差 4 3 15" xfId="5434"/>
    <cellStyle name="链接单元格 4 2 2 2 2" xfId="5435"/>
    <cellStyle name="差 4 3 2" xfId="5436"/>
    <cellStyle name="常规 7 2 3 12" xfId="5437"/>
    <cellStyle name="差 4 3 2 2" xfId="5438"/>
    <cellStyle name="输入 3 4 2 4" xfId="5439"/>
    <cellStyle name="差 4 3 2 3" xfId="5440"/>
    <cellStyle name="输入 3 4 2 5" xfId="5441"/>
    <cellStyle name="差 4 3 2 4" xfId="5442"/>
    <cellStyle name="差 4 3 2 5" xfId="5443"/>
    <cellStyle name="差 4 3 3" xfId="5444"/>
    <cellStyle name="常规 7 2 3 13" xfId="5445"/>
    <cellStyle name="差 4 3 3 10" xfId="5446"/>
    <cellStyle name="差 4 3 3 11" xfId="5447"/>
    <cellStyle name="差 4 3 3 12" xfId="5448"/>
    <cellStyle name="差 4 3 3 13" xfId="5449"/>
    <cellStyle name="差 4 3 3 2" xfId="5450"/>
    <cellStyle name="输入 3 4 3 4" xfId="5451"/>
    <cellStyle name="差 4 3 3 3" xfId="5452"/>
    <cellStyle name="输入 3 4 3 5" xfId="5453"/>
    <cellStyle name="差 4 3 3 4" xfId="5454"/>
    <cellStyle name="输入 3 4 3 6" xfId="5455"/>
    <cellStyle name="差 4 3 3 5" xfId="5456"/>
    <cellStyle name="输入 3 4 3 7" xfId="5457"/>
    <cellStyle name="差 4 3 3 6" xfId="5458"/>
    <cellStyle name="输入 3 4 3 8" xfId="5459"/>
    <cellStyle name="差 4 3 3 7" xfId="5460"/>
    <cellStyle name="输入 3 4 3 9" xfId="5461"/>
    <cellStyle name="差 4 3 3 8" xfId="5462"/>
    <cellStyle name="差 4 3 3 9" xfId="5463"/>
    <cellStyle name="差 4 3 4" xfId="5464"/>
    <cellStyle name="差 4 3 5" xfId="5465"/>
    <cellStyle name="差 4 3 6" xfId="5466"/>
    <cellStyle name="链接单元格 5 5 2" xfId="5467"/>
    <cellStyle name="差 4 3 7" xfId="5468"/>
    <cellStyle name="链接单元格 5 5 3" xfId="5469"/>
    <cellStyle name="差 4 3 8" xfId="5470"/>
    <cellStyle name="链接单元格 5 5 4" xfId="5471"/>
    <cellStyle name="差 4 3 9" xfId="5472"/>
    <cellStyle name="链接单元格 5 5 5" xfId="5473"/>
    <cellStyle name="差 4 4" xfId="5474"/>
    <cellStyle name="差 4 4 10" xfId="5475"/>
    <cellStyle name="常规 4 3 6 11" xfId="5476"/>
    <cellStyle name="注释 3 2 2 2" xfId="5477"/>
    <cellStyle name="差 4 4 11" xfId="5478"/>
    <cellStyle name="常规 4 3 6 12" xfId="5479"/>
    <cellStyle name="注释 3 2 2 3" xfId="5480"/>
    <cellStyle name="差 4 4 12" xfId="5481"/>
    <cellStyle name="常规 4 3 6 13" xfId="5482"/>
    <cellStyle name="注释 3 2 2 4" xfId="5483"/>
    <cellStyle name="差 4 4 13" xfId="5484"/>
    <cellStyle name="注释 3 2 2 5" xfId="5485"/>
    <cellStyle name="差 4 4 14" xfId="5486"/>
    <cellStyle name="注释 3 2 2 6" xfId="5487"/>
    <cellStyle name="差 4 4 15" xfId="5488"/>
    <cellStyle name="注释 3 2 2 7" xfId="5489"/>
    <cellStyle name="差 4 4 2" xfId="5490"/>
    <cellStyle name="差 4 4 2 2" xfId="5491"/>
    <cellStyle name="差 4 4 2 3" xfId="5492"/>
    <cellStyle name="差 4 4 2 4" xfId="5493"/>
    <cellStyle name="差 4 4 2 5" xfId="5494"/>
    <cellStyle name="差 4 4 3 11" xfId="5495"/>
    <cellStyle name="差 4 4 3 12" xfId="5496"/>
    <cellStyle name="差 4 4 3 13" xfId="5497"/>
    <cellStyle name="差 4 4 3 2" xfId="5498"/>
    <cellStyle name="差 4 4 3 3" xfId="5499"/>
    <cellStyle name="差 4 4 7" xfId="5500"/>
    <cellStyle name="差 4 4 8" xfId="5501"/>
    <cellStyle name="差 4 4 9" xfId="5502"/>
    <cellStyle name="检查单元格 3 3 3 10" xfId="5503"/>
    <cellStyle name="差 4 4_2016-2018年财政规划附表(2)" xfId="5504"/>
    <cellStyle name="检查单元格 3 6 2" xfId="5505"/>
    <cellStyle name="差 4 5" xfId="5506"/>
    <cellStyle name="差 4 5 2" xfId="5507"/>
    <cellStyle name="差 4 5 3" xfId="5508"/>
    <cellStyle name="差 4 5 4" xfId="5509"/>
    <cellStyle name="差 4 5 5" xfId="5510"/>
    <cellStyle name="差 4 6" xfId="5511"/>
    <cellStyle name="差 4 6 2" xfId="5512"/>
    <cellStyle name="差 4 6 3" xfId="5513"/>
    <cellStyle name="差 4 6 4" xfId="5514"/>
    <cellStyle name="差 4 6 5" xfId="5515"/>
    <cellStyle name="检查单元格 2 2" xfId="5516"/>
    <cellStyle name="差 4 6 6" xfId="5517"/>
    <cellStyle name="检查单元格 2 3" xfId="5518"/>
    <cellStyle name="差 4 6 7" xfId="5519"/>
    <cellStyle name="检查单元格 2 4" xfId="5520"/>
    <cellStyle name="差 4 6 8" xfId="5521"/>
    <cellStyle name="检查单元格 2 5" xfId="5522"/>
    <cellStyle name="差 4 6 9" xfId="5523"/>
    <cellStyle name="检查单元格 2 6" xfId="5524"/>
    <cellStyle name="差 4 7" xfId="5525"/>
    <cellStyle name="差 4 8" xfId="5526"/>
    <cellStyle name="差 4 9" xfId="5527"/>
    <cellStyle name="差 4_2015.1.3县级预算表" xfId="5528"/>
    <cellStyle name="差 5 10" xfId="5529"/>
    <cellStyle name="差 5 11" xfId="5530"/>
    <cellStyle name="差 5 12" xfId="5531"/>
    <cellStyle name="差 5 13" xfId="5532"/>
    <cellStyle name="差 5 14" xfId="5533"/>
    <cellStyle name="差 5 15" xfId="5534"/>
    <cellStyle name="差 5 16" xfId="5535"/>
    <cellStyle name="差 5 17" xfId="5536"/>
    <cellStyle name="差 5 2" xfId="5537"/>
    <cellStyle name="差 5 2 10" xfId="5538"/>
    <cellStyle name="差 5 2 11" xfId="5539"/>
    <cellStyle name="差 5 2 12" xfId="5540"/>
    <cellStyle name="差 5 2 13" xfId="5541"/>
    <cellStyle name="差 5 2 14" xfId="5542"/>
    <cellStyle name="差 5 2 15" xfId="5543"/>
    <cellStyle name="差 5 2 2" xfId="5544"/>
    <cellStyle name="差 5 2 2 5" xfId="5545"/>
    <cellStyle name="差 5 2 3" xfId="5546"/>
    <cellStyle name="差 5 2 3 10" xfId="5547"/>
    <cellStyle name="警告文本 5 4 5" xfId="5548"/>
    <cellStyle name="差 5 2 3 11" xfId="5549"/>
    <cellStyle name="差 5 2 3 12" xfId="5550"/>
    <cellStyle name="差 5 2 3 2" xfId="5551"/>
    <cellStyle name="汇总 7 2 3" xfId="5552"/>
    <cellStyle name="警告文本 5 11" xfId="5553"/>
    <cellStyle name="输入 4 3 3 4" xfId="5554"/>
    <cellStyle name="差 5 2 3 3" xfId="5555"/>
    <cellStyle name="汇总 7 2 4" xfId="5556"/>
    <cellStyle name="警告文本 5 12" xfId="5557"/>
    <cellStyle name="输入 4 3 3 5" xfId="5558"/>
    <cellStyle name="差 5 2 3 4" xfId="5559"/>
    <cellStyle name="汇总 7 2 5" xfId="5560"/>
    <cellStyle name="警告文本 5 13" xfId="5561"/>
    <cellStyle name="输入 4 3 3 6" xfId="5562"/>
    <cellStyle name="差 5 2 3 5" xfId="5563"/>
    <cellStyle name="警告文本 5 14" xfId="5564"/>
    <cellStyle name="输入 4 3 3 7" xfId="5565"/>
    <cellStyle name="差 5 2 3 6" xfId="5566"/>
    <cellStyle name="警告文本 5 15" xfId="5567"/>
    <cellStyle name="输入 4 3 3 8" xfId="5568"/>
    <cellStyle name="差 5 2 3 7" xfId="5569"/>
    <cellStyle name="警告文本 5 16" xfId="5570"/>
    <cellStyle name="输入 4 3 3 9" xfId="5571"/>
    <cellStyle name="差 5 3" xfId="5572"/>
    <cellStyle name="差 5 3 10" xfId="5573"/>
    <cellStyle name="差 5 3 11" xfId="5574"/>
    <cellStyle name="差 5 3 12" xfId="5575"/>
    <cellStyle name="差 5 3 13" xfId="5576"/>
    <cellStyle name="差 5 3 14" xfId="5577"/>
    <cellStyle name="差 5 3 15" xfId="5578"/>
    <cellStyle name="差 5 3 2 2" xfId="5579"/>
    <cellStyle name="输入 4 4 2 4" xfId="5580"/>
    <cellStyle name="差 5 3 2 3" xfId="5581"/>
    <cellStyle name="输入 4 4 2 5" xfId="5582"/>
    <cellStyle name="差 5 3 2 4" xfId="5583"/>
    <cellStyle name="差 5 3 2 5" xfId="5584"/>
    <cellStyle name="差 5 3 3 10" xfId="5585"/>
    <cellStyle name="差 5 3 3 11" xfId="5586"/>
    <cellStyle name="差 5 3 3 12" xfId="5587"/>
    <cellStyle name="差 5 3 3 13" xfId="5588"/>
    <cellStyle name="差 5 3 3 2" xfId="5589"/>
    <cellStyle name="输入 4 4 3 4" xfId="5590"/>
    <cellStyle name="差 5 3 3 3" xfId="5591"/>
    <cellStyle name="输入 4 4 3 5" xfId="5592"/>
    <cellStyle name="差 5 3 3 4" xfId="5593"/>
    <cellStyle name="输入 4 4 3 6" xfId="5594"/>
    <cellStyle name="差 5 3 3 5" xfId="5595"/>
    <cellStyle name="输入 4 4 3 7" xfId="5596"/>
    <cellStyle name="差 5 3 3 6" xfId="5597"/>
    <cellStyle name="输入 4 4 3 8" xfId="5598"/>
    <cellStyle name="差 5 3 3 7" xfId="5599"/>
    <cellStyle name="输入 4 4 3 9" xfId="5600"/>
    <cellStyle name="差 5 3 6" xfId="5601"/>
    <cellStyle name="差 5 3 7" xfId="5602"/>
    <cellStyle name="差 5 3 8" xfId="5603"/>
    <cellStyle name="差 5 3 9" xfId="5604"/>
    <cellStyle name="差 5 3_2016-2018年财政规划附表(2)" xfId="5605"/>
    <cellStyle name="链接单元格 5 3 14" xfId="5606"/>
    <cellStyle name="差 5 4" xfId="5607"/>
    <cellStyle name="差 5 4 2" xfId="5608"/>
    <cellStyle name="差 5 4 3" xfId="5609"/>
    <cellStyle name="差 5 4 4" xfId="5610"/>
    <cellStyle name="差 5 4 5" xfId="5611"/>
    <cellStyle name="差 5 5" xfId="5612"/>
    <cellStyle name="差 5 5 2" xfId="5613"/>
    <cellStyle name="差 5 5 3" xfId="5614"/>
    <cellStyle name="差 5 5 4" xfId="5615"/>
    <cellStyle name="差 5 5 5" xfId="5616"/>
    <cellStyle name="差 5 5 6" xfId="5617"/>
    <cellStyle name="差 5 5 7" xfId="5618"/>
    <cellStyle name="差 5 5 8" xfId="5619"/>
    <cellStyle name="差 5 5 9" xfId="5620"/>
    <cellStyle name="差 5 6" xfId="5621"/>
    <cellStyle name="差 5 7" xfId="5622"/>
    <cellStyle name="差 5 8" xfId="5623"/>
    <cellStyle name="计算 4 2 4 10" xfId="5624"/>
    <cellStyle name="差 5 9" xfId="5625"/>
    <cellStyle name="计算 4 2 4 11" xfId="5626"/>
    <cellStyle name="差 5_2015.1.3县级预算表" xfId="5627"/>
    <cellStyle name="差 6 10" xfId="5628"/>
    <cellStyle name="差 6 11" xfId="5629"/>
    <cellStyle name="检查单元格 5 2 2" xfId="5630"/>
    <cellStyle name="差 6 12" xfId="5631"/>
    <cellStyle name="检查单元格 5 2 3" xfId="5632"/>
    <cellStyle name="差 6 13" xfId="5633"/>
    <cellStyle name="检查单元格 5 2 4" xfId="5634"/>
    <cellStyle name="差 6 14" xfId="5635"/>
    <cellStyle name="检查单元格 5 2 5" xfId="5636"/>
    <cellStyle name="差 6 15" xfId="5637"/>
    <cellStyle name="好 3 4 2" xfId="5638"/>
    <cellStyle name="检查单元格 5 2 6" xfId="5639"/>
    <cellStyle name="差 6 2" xfId="5640"/>
    <cellStyle name="差 6 2 5" xfId="5641"/>
    <cellStyle name="差 6 3" xfId="5642"/>
    <cellStyle name="差 6 3 12" xfId="5643"/>
    <cellStyle name="汇总 6 3 3" xfId="5644"/>
    <cellStyle name="输入 4 2 4 4" xfId="5645"/>
    <cellStyle name="差 6 3 13" xfId="5646"/>
    <cellStyle name="汇总 6 3 4" xfId="5647"/>
    <cellStyle name="输入 4 2 4 5" xfId="5648"/>
    <cellStyle name="差 6 3 2" xfId="5649"/>
    <cellStyle name="差 6 3 3" xfId="5650"/>
    <cellStyle name="差 6 3 4" xfId="5651"/>
    <cellStyle name="差 6 3 5" xfId="5652"/>
    <cellStyle name="差 6 3 6" xfId="5653"/>
    <cellStyle name="差 6 3 7" xfId="5654"/>
    <cellStyle name="差 6 3 8" xfId="5655"/>
    <cellStyle name="差 6 3 9" xfId="5656"/>
    <cellStyle name="差 6 8" xfId="5657"/>
    <cellStyle name="差 6 9" xfId="5658"/>
    <cellStyle name="差 6_2016-2018年财政规划附表(2)" xfId="5659"/>
    <cellStyle name="差 7" xfId="5660"/>
    <cellStyle name="差 7 10" xfId="5661"/>
    <cellStyle name="差 7 11" xfId="5662"/>
    <cellStyle name="差 7 12" xfId="5663"/>
    <cellStyle name="差 7 13" xfId="5664"/>
    <cellStyle name="常规 2 3 3 3 2" xfId="5665"/>
    <cellStyle name="差 7 14" xfId="5666"/>
    <cellStyle name="常规 2 3 3 3 3" xfId="5667"/>
    <cellStyle name="差 7 15" xfId="5668"/>
    <cellStyle name="常规 2 3 3 3 4" xfId="5669"/>
    <cellStyle name="差 7 2" xfId="5670"/>
    <cellStyle name="差 7 2 2" xfId="5671"/>
    <cellStyle name="差 7 2 3" xfId="5672"/>
    <cellStyle name="差 7 2 4" xfId="5673"/>
    <cellStyle name="差 7 2 5" xfId="5674"/>
    <cellStyle name="差 7 3 12" xfId="5675"/>
    <cellStyle name="差 7 3 13" xfId="5676"/>
    <cellStyle name="差 7 3 2" xfId="5677"/>
    <cellStyle name="差 7 3 3" xfId="5678"/>
    <cellStyle name="差 7 3 4" xfId="5679"/>
    <cellStyle name="差 7 3 5" xfId="5680"/>
    <cellStyle name="差 7 3 6" xfId="5681"/>
    <cellStyle name="差 7 3 7" xfId="5682"/>
    <cellStyle name="差 7 3 8" xfId="5683"/>
    <cellStyle name="差 7 3 9" xfId="5684"/>
    <cellStyle name="差 7_2016-2018年财政规划附表(2)" xfId="5685"/>
    <cellStyle name="差 8" xfId="5686"/>
    <cellStyle name="差 8 10" xfId="5687"/>
    <cellStyle name="差 8 11" xfId="5688"/>
    <cellStyle name="差 8 12" xfId="5689"/>
    <cellStyle name="差 8 13" xfId="5690"/>
    <cellStyle name="差 8 2" xfId="5691"/>
    <cellStyle name="差 8 3" xfId="5692"/>
    <cellStyle name="常规 2 2 2 2 10" xfId="5693"/>
    <cellStyle name="差 8 4" xfId="5694"/>
    <cellStyle name="常规 2 2 2 2 11" xfId="5695"/>
    <cellStyle name="差 8 5" xfId="5696"/>
    <cellStyle name="常规 2 2 2 2 12" xfId="5697"/>
    <cellStyle name="差 8 6" xfId="5698"/>
    <cellStyle name="常规 2 2 2 2 13" xfId="5699"/>
    <cellStyle name="差 8 7" xfId="5700"/>
    <cellStyle name="常规 2 2 2 2 14" xfId="5701"/>
    <cellStyle name="差 8 8" xfId="5702"/>
    <cellStyle name="常规 2 2 2 2 15" xfId="5703"/>
    <cellStyle name="差 8 9" xfId="5704"/>
    <cellStyle name="常规 2 2 2 2 16" xfId="5705"/>
    <cellStyle name="差 9" xfId="5706"/>
    <cellStyle name="常规 10" xfId="5707"/>
    <cellStyle name="常规 10 10" xfId="5708"/>
    <cellStyle name="常规 10 11" xfId="5709"/>
    <cellStyle name="常规 10 12" xfId="5710"/>
    <cellStyle name="常规 10 13" xfId="5711"/>
    <cellStyle name="常规 10 14" xfId="5712"/>
    <cellStyle name="常规 10 15" xfId="5713"/>
    <cellStyle name="常规 10 2" xfId="5714"/>
    <cellStyle name="常规 6 2 4 3" xfId="5715"/>
    <cellStyle name="常规 10 2 2" xfId="5716"/>
    <cellStyle name="常规 10 2 3" xfId="5717"/>
    <cellStyle name="常规 10 2 4" xfId="5718"/>
    <cellStyle name="常规 10 2 5" xfId="5719"/>
    <cellStyle name="常规 10 3" xfId="5720"/>
    <cellStyle name="常规 6 2 4 4" xfId="5721"/>
    <cellStyle name="常规 10 3 10" xfId="5722"/>
    <cellStyle name="检查单元格 3 2 4 7" xfId="5723"/>
    <cellStyle name="常规 10 3 11" xfId="5724"/>
    <cellStyle name="检查单元格 3 2 4 8" xfId="5725"/>
    <cellStyle name="常规 10 3 12" xfId="5726"/>
    <cellStyle name="检查单元格 3 2 4 9" xfId="5727"/>
    <cellStyle name="常规 10 3 13" xfId="5728"/>
    <cellStyle name="常规 10 3 2" xfId="5729"/>
    <cellStyle name="常规 10 3 3" xfId="5730"/>
    <cellStyle name="常规 10 3 4" xfId="5731"/>
    <cellStyle name="常规 10 3 5" xfId="5732"/>
    <cellStyle name="常规 10 3 6" xfId="5733"/>
    <cellStyle name="常规 10 3 7" xfId="5734"/>
    <cellStyle name="常规 10 3 8" xfId="5735"/>
    <cellStyle name="常规 10 3 9" xfId="5736"/>
    <cellStyle name="常规 10 4" xfId="5737"/>
    <cellStyle name="常规 6 2 4 5" xfId="5738"/>
    <cellStyle name="常规 10 5" xfId="5739"/>
    <cellStyle name="常规 6 2 4 6" xfId="5740"/>
    <cellStyle name="常规 10 6" xfId="5741"/>
    <cellStyle name="常规 6 2 4 7" xfId="5742"/>
    <cellStyle name="常规 10 7" xfId="5743"/>
    <cellStyle name="常规 6 2 4 8" xfId="5744"/>
    <cellStyle name="常规 10 8" xfId="5745"/>
    <cellStyle name="常规 6 2 4 9" xfId="5746"/>
    <cellStyle name="常规 10 9" xfId="5747"/>
    <cellStyle name="常规 10_2016-2018年财政规划附表(2)" xfId="5748"/>
    <cellStyle name="计算 4 2 2 3 8" xfId="5749"/>
    <cellStyle name="常规 11 10" xfId="5750"/>
    <cellStyle name="常规 11 11" xfId="5751"/>
    <cellStyle name="常规 11 2" xfId="5752"/>
    <cellStyle name="常规 11 3" xfId="5753"/>
    <cellStyle name="常规 11 4" xfId="5754"/>
    <cellStyle name="常规 11 5" xfId="5755"/>
    <cellStyle name="常规 11 6" xfId="5756"/>
    <cellStyle name="常规 11 7" xfId="5757"/>
    <cellStyle name="常规 11 8" xfId="5758"/>
    <cellStyle name="常规 11 9" xfId="5759"/>
    <cellStyle name="常规 2" xfId="5760"/>
    <cellStyle name="检查单元格 4 3 3 3" xfId="5761"/>
    <cellStyle name="常规 2 10" xfId="5762"/>
    <cellStyle name="常规 2 2 2 6 3" xfId="5763"/>
    <cellStyle name="常规 2 10 10" xfId="5764"/>
    <cellStyle name="常规 2 10 11" xfId="5765"/>
    <cellStyle name="常规 2 10 12" xfId="5766"/>
    <cellStyle name="常规 2 10 13" xfId="5767"/>
    <cellStyle name="常规 2 10 2" xfId="5768"/>
    <cellStyle name="输出 3 3 3 3" xfId="5769"/>
    <cellStyle name="常规 2 10 3" xfId="5770"/>
    <cellStyle name="输出 3 3 3 4" xfId="5771"/>
    <cellStyle name="常规 2 10 4" xfId="5772"/>
    <cellStyle name="输出 3 3 3 5" xfId="5773"/>
    <cellStyle name="常规 2 10 9" xfId="5774"/>
    <cellStyle name="常规 2 11" xfId="5775"/>
    <cellStyle name="常规 2 2 2 6 4" xfId="5776"/>
    <cellStyle name="常规 2 12" xfId="5777"/>
    <cellStyle name="常规 2 2 2 6 5" xfId="5778"/>
    <cellStyle name="常规 2 13" xfId="5779"/>
    <cellStyle name="常规 2 2 2 6 6" xfId="5780"/>
    <cellStyle name="计算 3 5 2" xfId="5781"/>
    <cellStyle name="常规 2 14" xfId="5782"/>
    <cellStyle name="常规 2 2 2 6 7" xfId="5783"/>
    <cellStyle name="计算 3 5 3" xfId="5784"/>
    <cellStyle name="常规 2 2" xfId="5785"/>
    <cellStyle name="常规 5 3 3 9" xfId="5786"/>
    <cellStyle name="常规 2 2 10" xfId="5787"/>
    <cellStyle name="常规 2 2 2" xfId="5788"/>
    <cellStyle name="输出 2 3 4" xfId="5789"/>
    <cellStyle name="常规 2 2 2 10" xfId="5790"/>
    <cellStyle name="常规 2 2 2 11" xfId="5791"/>
    <cellStyle name="常规 2 2 2 12" xfId="5792"/>
    <cellStyle name="常规 2 2 2 13" xfId="5793"/>
    <cellStyle name="常规 2 2 2 14" xfId="5794"/>
    <cellStyle name="常规 2 2 2 15" xfId="5795"/>
    <cellStyle name="常规 2 2 2 16" xfId="5796"/>
    <cellStyle name="常规 2 2 2 17" xfId="5797"/>
    <cellStyle name="解释性文本 7 3 10" xfId="5798"/>
    <cellStyle name="常规 2 2 2 18" xfId="5799"/>
    <cellStyle name="解释性文本 7 3 11" xfId="5800"/>
    <cellStyle name="常规 2 2 2 2" xfId="5801"/>
    <cellStyle name="常规 2 2 2 2 2" xfId="5802"/>
    <cellStyle name="常规 2 2 2 2 2 10" xfId="5803"/>
    <cellStyle name="常规 2 2 2 2 2 11" xfId="5804"/>
    <cellStyle name="常规 2 2 2 2 2 12" xfId="5805"/>
    <cellStyle name="常规 4 3 4_2016-2018年财政规划附表(2)" xfId="5806"/>
    <cellStyle name="常规 2 2 2 2 2 13" xfId="5807"/>
    <cellStyle name="常规 2 2 2 2 2 14" xfId="5808"/>
    <cellStyle name="常规 2 2 2 2 2 15" xfId="5809"/>
    <cellStyle name="解释性文本 3 4_2016-2018年财政规划附表(2)" xfId="5810"/>
    <cellStyle name="常规 2 2 2 2 2 2 2" xfId="5811"/>
    <cellStyle name="常规 2 2 2 2 2 2 3" xfId="5812"/>
    <cellStyle name="常规 2 2 2 2 2 2 4" xfId="5813"/>
    <cellStyle name="常规 2 2 2 2 2 2 5" xfId="5814"/>
    <cellStyle name="常规 2 2 2 2 2 3 10" xfId="5815"/>
    <cellStyle name="常规 2 2 2 2 2 3 11" xfId="5816"/>
    <cellStyle name="常规 2 2 2 2 2 3 12" xfId="5817"/>
    <cellStyle name="常规 2 2 2 2 2 3 13" xfId="5818"/>
    <cellStyle name="常规 2 2 2 2 2 3 2" xfId="5819"/>
    <cellStyle name="常规 2 2 2 2 2 3 3" xfId="5820"/>
    <cellStyle name="常规 2 2 2 2 2 3 4" xfId="5821"/>
    <cellStyle name="常规 2 2 2 2 2 3 5" xfId="5822"/>
    <cellStyle name="常规 2 2 2 2 2 3 6" xfId="5823"/>
    <cellStyle name="常规 2 2 2 2 2 3 7" xfId="5824"/>
    <cellStyle name="常规 2 2 2 2 2 3 8" xfId="5825"/>
    <cellStyle name="常规 2 2 2 2 2 3 9" xfId="5826"/>
    <cellStyle name="常规 2 2 2 2 2 6" xfId="5827"/>
    <cellStyle name="常规 2 2 2 2 2 7" xfId="5828"/>
    <cellStyle name="常规 2 2 2 2 2 8" xfId="5829"/>
    <cellStyle name="常规 2 2 2 2 2 9" xfId="5830"/>
    <cellStyle name="常规 2 2 2 2 2_2016-2018年财政规划附表(2)" xfId="5831"/>
    <cellStyle name="常规 4 3 2 4 12" xfId="5832"/>
    <cellStyle name="常规 2 2 2 2 3" xfId="5833"/>
    <cellStyle name="常规 2 2 2 2 3 2" xfId="5834"/>
    <cellStyle name="常规 2 2 2 2 3 3" xfId="5835"/>
    <cellStyle name="常规 2 2 2 2 3 4" xfId="5836"/>
    <cellStyle name="常规 2 2 2 2 3 5" xfId="5837"/>
    <cellStyle name="常规 2 2 2 2 4" xfId="5838"/>
    <cellStyle name="常规 2 2 2 2 4 2" xfId="5839"/>
    <cellStyle name="常规 2 2 2 2 4 3" xfId="5840"/>
    <cellStyle name="常规 2 2 2 2 4 4" xfId="5841"/>
    <cellStyle name="常规 2 2 2 2 4 5" xfId="5842"/>
    <cellStyle name="常规 2 2 2 2 4 6" xfId="5843"/>
    <cellStyle name="常规 2 2 2 2 4 7" xfId="5844"/>
    <cellStyle name="常规 2 2 2 2 4 8" xfId="5845"/>
    <cellStyle name="常规 2 2 2 2 4 9" xfId="5846"/>
    <cellStyle name="常规 2 2 2 2 5" xfId="5847"/>
    <cellStyle name="常规 2 2 2 2 6" xfId="5848"/>
    <cellStyle name="常规 2 2 2 2 7" xfId="5849"/>
    <cellStyle name="常规 2 2 2 2 8" xfId="5850"/>
    <cellStyle name="常规 2 3 2 2 2 3 2" xfId="5851"/>
    <cellStyle name="常规 2 2 2 2 9" xfId="5852"/>
    <cellStyle name="常规 2 3 2 2 2 3 3" xfId="5853"/>
    <cellStyle name="常规 2 2 2 2_2015.1.3县级预算表" xfId="5854"/>
    <cellStyle name="常规 2 2 2 3" xfId="5855"/>
    <cellStyle name="常规 2 2 2 3 10" xfId="5856"/>
    <cellStyle name="常规 2 2 2 3 11" xfId="5857"/>
    <cellStyle name="常规 2 2 2 3 12" xfId="5858"/>
    <cellStyle name="常规 2 2 2 3 13" xfId="5859"/>
    <cellStyle name="常规 2 2 2 3 14" xfId="5860"/>
    <cellStyle name="常规 2 2 2 3 15" xfId="5861"/>
    <cellStyle name="常规 2 2 2 3 2" xfId="5862"/>
    <cellStyle name="常规 2 2 2 3 2 2" xfId="5863"/>
    <cellStyle name="输入 4 4 3 11" xfId="5864"/>
    <cellStyle name="常规 2 2 2 3 2 3" xfId="5865"/>
    <cellStyle name="输入 4 4 3 12" xfId="5866"/>
    <cellStyle name="常规 2 2 2 3 2 4" xfId="5867"/>
    <cellStyle name="输入 4 4 3 13" xfId="5868"/>
    <cellStyle name="常规 2 2 2 3 2 5" xfId="5869"/>
    <cellStyle name="常规 2 2 2 3 3" xfId="5870"/>
    <cellStyle name="常规 2 2 2 3 3 10" xfId="5871"/>
    <cellStyle name="常规 2 2 2 3 3 11" xfId="5872"/>
    <cellStyle name="常规 2 2 2 3 3 12" xfId="5873"/>
    <cellStyle name="常规 2 2 2 3 3 13" xfId="5874"/>
    <cellStyle name="常规 2 2 2 3 3 2" xfId="5875"/>
    <cellStyle name="常规 2 2 2 3 3 3" xfId="5876"/>
    <cellStyle name="常规 2 2 2 3 3 4" xfId="5877"/>
    <cellStyle name="常规 2 2 2 3 3 5" xfId="5878"/>
    <cellStyle name="常规 2 2 2 3 3 6" xfId="5879"/>
    <cellStyle name="常规 2 2 2 3 3 7" xfId="5880"/>
    <cellStyle name="常规 2 2 2 3 3 8" xfId="5881"/>
    <cellStyle name="常规 2 2 2 3 3 9" xfId="5882"/>
    <cellStyle name="常规 2 2 2 3 4" xfId="5883"/>
    <cellStyle name="常规 2 2 2 3 5" xfId="5884"/>
    <cellStyle name="常规 2 2 2 3 6" xfId="5885"/>
    <cellStyle name="计算 3 2 2" xfId="5886"/>
    <cellStyle name="常规 2 2 2 3 7" xfId="5887"/>
    <cellStyle name="计算 3 2 3" xfId="5888"/>
    <cellStyle name="常规 2 2 2 3 8" xfId="5889"/>
    <cellStyle name="计算 3 2 4" xfId="5890"/>
    <cellStyle name="常规 2 2 2 3 9" xfId="5891"/>
    <cellStyle name="计算 3 2 5" xfId="5892"/>
    <cellStyle name="常规 2 2 2 4" xfId="5893"/>
    <cellStyle name="常规 2 2 2 4 10" xfId="5894"/>
    <cellStyle name="常规 2 2 2 4 11" xfId="5895"/>
    <cellStyle name="常规 2 2 2 4 12" xfId="5896"/>
    <cellStyle name="常规 2 2 2 4 13" xfId="5897"/>
    <cellStyle name="常规 2 2 2 4 14" xfId="5898"/>
    <cellStyle name="常规 2 2 2 4 15" xfId="5899"/>
    <cellStyle name="常规 2 2 2 4 2" xfId="5900"/>
    <cellStyle name="常规 2 2 2 4 2 2" xfId="5901"/>
    <cellStyle name="常规 2 2 2 4 2 3" xfId="5902"/>
    <cellStyle name="常规 2 2 2 4 2 4" xfId="5903"/>
    <cellStyle name="常规 2 2 2 4 2 5" xfId="5904"/>
    <cellStyle name="常规 2 2 2 4 3" xfId="5905"/>
    <cellStyle name="常规 2 2 2 4 3 11" xfId="5906"/>
    <cellStyle name="常规 3 2 3 2 5" xfId="5907"/>
    <cellStyle name="常规 2 2 2 4 3 12" xfId="5908"/>
    <cellStyle name="常规 2 2 2 4 3 13" xfId="5909"/>
    <cellStyle name="常规 2 2 2 4 3 2" xfId="5910"/>
    <cellStyle name="常规 2 2 2 4 3 3" xfId="5911"/>
    <cellStyle name="常规 2 2 2 4 3 4" xfId="5912"/>
    <cellStyle name="常规 2 2 2 4 3 5" xfId="5913"/>
    <cellStyle name="常规 2 2 2 4 3 6" xfId="5914"/>
    <cellStyle name="常规 2 2 2 4 3 7" xfId="5915"/>
    <cellStyle name="常规 2 2 2 4 3 8" xfId="5916"/>
    <cellStyle name="常规 2 2 2 4 3 9" xfId="5917"/>
    <cellStyle name="常规 2 2 2 4 4" xfId="5918"/>
    <cellStyle name="常规 2 2 2 4 5" xfId="5919"/>
    <cellStyle name="常规 2 2 2 4 6" xfId="5920"/>
    <cellStyle name="计算 3 3 2" xfId="5921"/>
    <cellStyle name="常规 2 2 2 4 7" xfId="5922"/>
    <cellStyle name="计算 3 3 3" xfId="5923"/>
    <cellStyle name="常规 2 2 2 4 8" xfId="5924"/>
    <cellStyle name="计算 3 3 4" xfId="5925"/>
    <cellStyle name="常规 2 2 2 4 9" xfId="5926"/>
    <cellStyle name="计算 3 3 5" xfId="5927"/>
    <cellStyle name="常规 2 2 2 4_2016-2018年财政规划附表(2)" xfId="5928"/>
    <cellStyle name="常规 2 2 2 5" xfId="5929"/>
    <cellStyle name="常规 2 2 2 5 2" xfId="5930"/>
    <cellStyle name="常规 2 2 2 5 3" xfId="5931"/>
    <cellStyle name="常规 2 2 2 5 4" xfId="5932"/>
    <cellStyle name="常规 2 2 2 5 5" xfId="5933"/>
    <cellStyle name="常规 2 2 2 6" xfId="5934"/>
    <cellStyle name="常规 2 2 2 6 10" xfId="5935"/>
    <cellStyle name="常规 2 2 2 6 11" xfId="5936"/>
    <cellStyle name="常规 2 2 2 6 12" xfId="5937"/>
    <cellStyle name="常规 2 2 2 6 13" xfId="5938"/>
    <cellStyle name="常规 2 2 2 6 2" xfId="5939"/>
    <cellStyle name="常规 2 2 2 6 8" xfId="5940"/>
    <cellStyle name="计算 3 5 4" xfId="5941"/>
    <cellStyle name="常规 2 2 2 6 9" xfId="5942"/>
    <cellStyle name="计算 3 5 5" xfId="5943"/>
    <cellStyle name="适中 5 3 2" xfId="5944"/>
    <cellStyle name="常规 2 2 2 7" xfId="5945"/>
    <cellStyle name="常规 2 2 2 8" xfId="5946"/>
    <cellStyle name="常规 2 2 2 9" xfId="5947"/>
    <cellStyle name="常规 2 2 2_2015.1.3县级预算表" xfId="5948"/>
    <cellStyle name="链接单元格 3" xfId="5949"/>
    <cellStyle name="常规 2 2 3" xfId="5950"/>
    <cellStyle name="输出 2 3 5" xfId="5951"/>
    <cellStyle name="常规 2 2 3 10" xfId="5952"/>
    <cellStyle name="常规 2 2 3 11" xfId="5953"/>
    <cellStyle name="常规 2 2 3 12" xfId="5954"/>
    <cellStyle name="常规 2 2 3 13" xfId="5955"/>
    <cellStyle name="常规 2 2 3 14" xfId="5956"/>
    <cellStyle name="常规 2 2 3 15" xfId="5957"/>
    <cellStyle name="常规 2 2 3 16" xfId="5958"/>
    <cellStyle name="常规 2 2 3 17" xfId="5959"/>
    <cellStyle name="常规 2 2 3 2" xfId="5960"/>
    <cellStyle name="常规 2 2 3 2 10" xfId="5961"/>
    <cellStyle name="常规 2 2 3 2 11" xfId="5962"/>
    <cellStyle name="常规 2 2 3 2 12" xfId="5963"/>
    <cellStyle name="常规 2 2 3 2 13" xfId="5964"/>
    <cellStyle name="适中 2" xfId="5965"/>
    <cellStyle name="常规 2 2 3 2 14" xfId="5966"/>
    <cellStyle name="适中 3" xfId="5967"/>
    <cellStyle name="常规 2 2 3 2 15" xfId="5968"/>
    <cellStyle name="适中 4" xfId="5969"/>
    <cellStyle name="常规 2 2 3 2 2" xfId="5970"/>
    <cellStyle name="常规 2 2 3 2 2 2" xfId="5971"/>
    <cellStyle name="常规 2 2 3 2 2 3" xfId="5972"/>
    <cellStyle name="常规 2 2 3 2 2 4" xfId="5973"/>
    <cellStyle name="常规 2 2 3 2 2 5" xfId="5974"/>
    <cellStyle name="常规 2 2 3 2 3" xfId="5975"/>
    <cellStyle name="常规 2 2 3 2 3 10" xfId="5976"/>
    <cellStyle name="常规 2 2 3 2 3 11" xfId="5977"/>
    <cellStyle name="常规 2 2 3 2 3 12" xfId="5978"/>
    <cellStyle name="常规 2 2 3 2 3 13" xfId="5979"/>
    <cellStyle name="常规 2 2 3 2 3 2" xfId="5980"/>
    <cellStyle name="适中 2 2 16" xfId="5981"/>
    <cellStyle name="常规 2 2 3 2 3 3" xfId="5982"/>
    <cellStyle name="常规 2 2 3 2 3 4" xfId="5983"/>
    <cellStyle name="常规 2 2 3 2 3 5" xfId="5984"/>
    <cellStyle name="常规 2 2 3 2 3 6" xfId="5985"/>
    <cellStyle name="常规 2 2 3 2 3 7" xfId="5986"/>
    <cellStyle name="常规 2 2 3 2 3 8" xfId="5987"/>
    <cellStyle name="常规 2 2 3 2 3 9" xfId="5988"/>
    <cellStyle name="常规 2 2 3 2 4" xfId="5989"/>
    <cellStyle name="常规 2 2 3 2 5" xfId="5990"/>
    <cellStyle name="好 4 2 2 3 2" xfId="5991"/>
    <cellStyle name="常规 2 2 3 2 6" xfId="5992"/>
    <cellStyle name="好 4 2 2 3 3" xfId="5993"/>
    <cellStyle name="常规 2 2 3 2 7" xfId="5994"/>
    <cellStyle name="好 4 2 2 3 4" xfId="5995"/>
    <cellStyle name="常规 2 2 3 2 8" xfId="5996"/>
    <cellStyle name="好 4 2 2 3 5" xfId="5997"/>
    <cellStyle name="常规 2 2 3 2 9" xfId="5998"/>
    <cellStyle name="好 4 2 2 3 6" xfId="5999"/>
    <cellStyle name="常规 2 2 3 2_2016-2018年财政规划附表(2)" xfId="6000"/>
    <cellStyle name="常规 2 2 3 3" xfId="6001"/>
    <cellStyle name="常规 2 2 3 3 10" xfId="6002"/>
    <cellStyle name="常规 2 2 3 3 11" xfId="6003"/>
    <cellStyle name="常规 2 2 3 3 12" xfId="6004"/>
    <cellStyle name="常规 2 2 3 3 13" xfId="6005"/>
    <cellStyle name="常规 2 2 3 3 14" xfId="6006"/>
    <cellStyle name="常规 2 2 3 3 15" xfId="6007"/>
    <cellStyle name="常规 2 2 3 3 2" xfId="6008"/>
    <cellStyle name="常规 2 2 3 3 3" xfId="6009"/>
    <cellStyle name="常规 2 2 3 3 3 10" xfId="6010"/>
    <cellStyle name="常规 2 2 3 3 3 11" xfId="6011"/>
    <cellStyle name="常规 2 2 3 3 3 12" xfId="6012"/>
    <cellStyle name="常规 2 2 3 3 3 13" xfId="6013"/>
    <cellStyle name="常规 2 2 3 3 3 2" xfId="6014"/>
    <cellStyle name="常规 2 2 3 3 3 3" xfId="6015"/>
    <cellStyle name="常规 2 2 3 3 3 4" xfId="6016"/>
    <cellStyle name="常规 2 2 3 3 3 5" xfId="6017"/>
    <cellStyle name="常规 2 2 3 3 3 6" xfId="6018"/>
    <cellStyle name="常规 2 2 3 3 3 7" xfId="6019"/>
    <cellStyle name="常规 2 2 3 3 3 8" xfId="6020"/>
    <cellStyle name="常规 2 2 3 3 3 9" xfId="6021"/>
    <cellStyle name="常规 2 2 3 3 4" xfId="6022"/>
    <cellStyle name="常规 2 2 3 3 5" xfId="6023"/>
    <cellStyle name="常规 2 2 3 3 6" xfId="6024"/>
    <cellStyle name="计算 4 2 2" xfId="6025"/>
    <cellStyle name="常规 2 2 3 3 7" xfId="6026"/>
    <cellStyle name="计算 4 2 3" xfId="6027"/>
    <cellStyle name="常规 2 2 3 3 8" xfId="6028"/>
    <cellStyle name="计算 4 2 4" xfId="6029"/>
    <cellStyle name="常规 2 2 3 3 9" xfId="6030"/>
    <cellStyle name="计算 4 2 5" xfId="6031"/>
    <cellStyle name="注释 2 2 4 10" xfId="6032"/>
    <cellStyle name="常规 2 2 3 3_2016-2018年财政规划附表(2)" xfId="6033"/>
    <cellStyle name="注释 5 2 12" xfId="6034"/>
    <cellStyle name="常规 2 2 3 4" xfId="6035"/>
    <cellStyle name="常规 2 2 3 4 2" xfId="6036"/>
    <cellStyle name="常规 2 2 3 4 3" xfId="6037"/>
    <cellStyle name="常规 2 2 3 4 4" xfId="6038"/>
    <cellStyle name="常规 2 2 3 4 5" xfId="6039"/>
    <cellStyle name="常规 2 2 3 5" xfId="6040"/>
    <cellStyle name="常规 2 2 3 5 10" xfId="6041"/>
    <cellStyle name="常规 4 3 4 2 4" xfId="6042"/>
    <cellStyle name="常规 2 2 3 5 11" xfId="6043"/>
    <cellStyle name="常规 4 3 4 2 5" xfId="6044"/>
    <cellStyle name="输入 3 3 2 2" xfId="6045"/>
    <cellStyle name="常规 2 2 3 5 12" xfId="6046"/>
    <cellStyle name="输入 3 3 2 3" xfId="6047"/>
    <cellStyle name="常规 2 2 3 5 2" xfId="6048"/>
    <cellStyle name="常规 2 2 3 5 3" xfId="6049"/>
    <cellStyle name="常规 2 2 3 5 4" xfId="6050"/>
    <cellStyle name="常规 2 2 3 5 5" xfId="6051"/>
    <cellStyle name="常规 2 2 3 5 6" xfId="6052"/>
    <cellStyle name="计算 4 4 2" xfId="6053"/>
    <cellStyle name="常规 2 2 3 5 7" xfId="6054"/>
    <cellStyle name="计算 4 4 3" xfId="6055"/>
    <cellStyle name="常规 2 2 3 5 8" xfId="6056"/>
    <cellStyle name="计算 4 4 4" xfId="6057"/>
    <cellStyle name="常规 2 2 3 5 9" xfId="6058"/>
    <cellStyle name="计算 4 4 5" xfId="6059"/>
    <cellStyle name="适中 6 2 2" xfId="6060"/>
    <cellStyle name="常规 2 2 3 6" xfId="6061"/>
    <cellStyle name="常规 2 2 3 8" xfId="6062"/>
    <cellStyle name="常规 2 2 3 9" xfId="6063"/>
    <cellStyle name="常规 2 2 3_2015.1.3县级预算表" xfId="6064"/>
    <cellStyle name="检查单元格 5 2 3 8" xfId="6065"/>
    <cellStyle name="常规 2 2 4" xfId="6066"/>
    <cellStyle name="输出 2 3 6" xfId="6067"/>
    <cellStyle name="常规 2 2 4 10" xfId="6068"/>
    <cellStyle name="常规 2 2 4 11" xfId="6069"/>
    <cellStyle name="常规 2 2 4 12" xfId="6070"/>
    <cellStyle name="常规 2 2 4 13" xfId="6071"/>
    <cellStyle name="常规 2 2 4 14" xfId="6072"/>
    <cellStyle name="常规 2 2 4 15" xfId="6073"/>
    <cellStyle name="常规 2 2 4 2 2" xfId="6074"/>
    <cellStyle name="常规 4 3 4 3 11" xfId="6075"/>
    <cellStyle name="常规 2 2 4 2 3" xfId="6076"/>
    <cellStyle name="常规 4 3 4 3 12" xfId="6077"/>
    <cellStyle name="输入 3 4_2016-2018年财政规划附表(2)" xfId="6078"/>
    <cellStyle name="常规 2 2 4 2 4" xfId="6079"/>
    <cellStyle name="常规 4 3 4 3 13" xfId="6080"/>
    <cellStyle name="常规 2 2 4 2 5" xfId="6081"/>
    <cellStyle name="常规 2 2 4 3 10" xfId="6082"/>
    <cellStyle name="常规 2 2 4 3 11" xfId="6083"/>
    <cellStyle name="常规 2 2 4 3 12" xfId="6084"/>
    <cellStyle name="常规 2 2 4 3 13" xfId="6085"/>
    <cellStyle name="常规 2 2 4 3 2" xfId="6086"/>
    <cellStyle name="常规 2 2 4 3 3" xfId="6087"/>
    <cellStyle name="常规 2 2 4 3 4" xfId="6088"/>
    <cellStyle name="常规 2 2 4 3 5" xfId="6089"/>
    <cellStyle name="常规 2 2 4 3 6" xfId="6090"/>
    <cellStyle name="计算 5 2 2" xfId="6091"/>
    <cellStyle name="常规 2 2 4 3 7" xfId="6092"/>
    <cellStyle name="计算 5 2 3" xfId="6093"/>
    <cellStyle name="常规 2 2 4 3 8" xfId="6094"/>
    <cellStyle name="计算 5 2 4" xfId="6095"/>
    <cellStyle name="输出 3 2 4 10" xfId="6096"/>
    <cellStyle name="常规 2 2 4 3 9" xfId="6097"/>
    <cellStyle name="计算 5 2 5" xfId="6098"/>
    <cellStyle name="输出 3 2 4 11" xfId="6099"/>
    <cellStyle name="常规 2 2 4 5" xfId="6100"/>
    <cellStyle name="警告文本 3 3 3 9" xfId="6101"/>
    <cellStyle name="常规 2 2 4 6" xfId="6102"/>
    <cellStyle name="常规 2 2 4 7" xfId="6103"/>
    <cellStyle name="常规 2 2 4 8" xfId="6104"/>
    <cellStyle name="常规 2 2 4 9" xfId="6105"/>
    <cellStyle name="常规 2 2 4_2016-2018年财政规划附表(2)" xfId="6106"/>
    <cellStyle name="常规 2 2 5" xfId="6107"/>
    <cellStyle name="输出 2 3 7" xfId="6108"/>
    <cellStyle name="常规 2 2 5 10" xfId="6109"/>
    <cellStyle name="常规 2 2 5 11" xfId="6110"/>
    <cellStyle name="常规 2 2 5 12" xfId="6111"/>
    <cellStyle name="常规 2 2 5 13" xfId="6112"/>
    <cellStyle name="常规 2 2 5 14" xfId="6113"/>
    <cellStyle name="常规 2 2 5 15" xfId="6114"/>
    <cellStyle name="常规 2 2 5 2" xfId="6115"/>
    <cellStyle name="常规 2 2 5 2 2" xfId="6116"/>
    <cellStyle name="常规 2 2 5 2 3" xfId="6117"/>
    <cellStyle name="常规 2 2 5 2 4" xfId="6118"/>
    <cellStyle name="常规 2 2 5 2 5" xfId="6119"/>
    <cellStyle name="常规 2 2 5 3" xfId="6120"/>
    <cellStyle name="常规 2 2 5 3 10" xfId="6121"/>
    <cellStyle name="警告文本 3 2 2 3 4" xfId="6122"/>
    <cellStyle name="常规 2 2 5 3 11" xfId="6123"/>
    <cellStyle name="警告文本 3 2 2 3 5" xfId="6124"/>
    <cellStyle name="常规 2 2 5 3 12" xfId="6125"/>
    <cellStyle name="解释性文本 4_2015.1.3县级预算表" xfId="6126"/>
    <cellStyle name="警告文本 3 2 2 3 6" xfId="6127"/>
    <cellStyle name="常规 2 2 5 3 13" xfId="6128"/>
    <cellStyle name="警告文本 3 2 2 3 7" xfId="6129"/>
    <cellStyle name="常规 2 2 5 3 2" xfId="6130"/>
    <cellStyle name="常规 2 2 5 3 3" xfId="6131"/>
    <cellStyle name="常规 2 2 5 3 4" xfId="6132"/>
    <cellStyle name="常规 2 2 5 3 5" xfId="6133"/>
    <cellStyle name="常规 2 2 5 3 6" xfId="6134"/>
    <cellStyle name="计算 6 2 2" xfId="6135"/>
    <cellStyle name="常规 2 2 5 3 7" xfId="6136"/>
    <cellStyle name="计算 6 2 3" xfId="6137"/>
    <cellStyle name="常规 2 2 5 3 8" xfId="6138"/>
    <cellStyle name="计算 6 2 4" xfId="6139"/>
    <cellStyle name="常规 2 2 5 3 9" xfId="6140"/>
    <cellStyle name="计算 6 2 5" xfId="6141"/>
    <cellStyle name="常规 2 2 5 4" xfId="6142"/>
    <cellStyle name="常规 2 2 5 5" xfId="6143"/>
    <cellStyle name="常规 2 2 5 6" xfId="6144"/>
    <cellStyle name="常规 2 2 5 7" xfId="6145"/>
    <cellStyle name="常规 2 2 5 8" xfId="6146"/>
    <cellStyle name="常规 2 2 5 9" xfId="6147"/>
    <cellStyle name="常规 2 2 5_2016-2018年财政规划附表(2)" xfId="6148"/>
    <cellStyle name="常规 5 6 13" xfId="6149"/>
    <cellStyle name="常规 2 2 6" xfId="6150"/>
    <cellStyle name="输出 2 3 8" xfId="6151"/>
    <cellStyle name="注释 5 3 3 10" xfId="6152"/>
    <cellStyle name="常规 2 2 6 10" xfId="6153"/>
    <cellStyle name="常规 2 2 6 11" xfId="6154"/>
    <cellStyle name="常规 2 2 6 12" xfId="6155"/>
    <cellStyle name="常规 2 2 6 13" xfId="6156"/>
    <cellStyle name="常规 2 2 6 2" xfId="6157"/>
    <cellStyle name="常规 2 2 6 3" xfId="6158"/>
    <cellStyle name="常规 2 2 6 4" xfId="6159"/>
    <cellStyle name="常规 2 2 6 5" xfId="6160"/>
    <cellStyle name="常规 2 2 6 6" xfId="6161"/>
    <cellStyle name="常规 2 2 6 7" xfId="6162"/>
    <cellStyle name="常规 2 2 6 8" xfId="6163"/>
    <cellStyle name="常规 2 2 6 9" xfId="6164"/>
    <cellStyle name="常规 2 2 7" xfId="6165"/>
    <cellStyle name="输出 2 3 9" xfId="6166"/>
    <cellStyle name="注释 5 3 3 11" xfId="6167"/>
    <cellStyle name="常规 2 2 8" xfId="6168"/>
    <cellStyle name="注释 5 3 3 12" xfId="6169"/>
    <cellStyle name="常规 2 2 9" xfId="6170"/>
    <cellStyle name="注释 5 3 3 13" xfId="6171"/>
    <cellStyle name="常规 2 3" xfId="6172"/>
    <cellStyle name="常规 2 3 10" xfId="6173"/>
    <cellStyle name="常规 2 3 2" xfId="6174"/>
    <cellStyle name="输出 2 4 4" xfId="6175"/>
    <cellStyle name="常规 2 3 2 10" xfId="6176"/>
    <cellStyle name="常规 2 3 2 11" xfId="6177"/>
    <cellStyle name="常规 2 3 2 12" xfId="6178"/>
    <cellStyle name="常规 2 3 2 13" xfId="6179"/>
    <cellStyle name="常规 2 3 2 14" xfId="6180"/>
    <cellStyle name="常规 2 3 2 15" xfId="6181"/>
    <cellStyle name="常规 2 3 2 16" xfId="6182"/>
    <cellStyle name="链接单元格 4 2 3 2" xfId="6183"/>
    <cellStyle name="常规 2 3 2 17" xfId="6184"/>
    <cellStyle name="链接单元格 4 2 3 3" xfId="6185"/>
    <cellStyle name="常规 2 3 2 18" xfId="6186"/>
    <cellStyle name="链接单元格 4 2 3 4" xfId="6187"/>
    <cellStyle name="常规 2 3 2 2" xfId="6188"/>
    <cellStyle name="常规 2 3 2 2 10" xfId="6189"/>
    <cellStyle name="常规 2 3 2 2 11" xfId="6190"/>
    <cellStyle name="常规 2 3 2 2 12" xfId="6191"/>
    <cellStyle name="常规 2 3 2 2 13" xfId="6192"/>
    <cellStyle name="常规 2 3 2 2 14" xfId="6193"/>
    <cellStyle name="常规 2 3 2 2 15" xfId="6194"/>
    <cellStyle name="常规 2 3 2 2 16" xfId="6195"/>
    <cellStyle name="常规 2 3 2 2 2" xfId="6196"/>
    <cellStyle name="检查单元格 4 6 4" xfId="6197"/>
    <cellStyle name="常规 2 3 2 2 2 10" xfId="6198"/>
    <cellStyle name="常规 2 3 2 2 2 11" xfId="6199"/>
    <cellStyle name="常规 2 3 2 2 2 2" xfId="6200"/>
    <cellStyle name="常规 2 3 2 2 2 2 2" xfId="6201"/>
    <cellStyle name="常规 2 3 2 2 2 2 3" xfId="6202"/>
    <cellStyle name="常规 2 3 2 2 2 2 4" xfId="6203"/>
    <cellStyle name="常规 2 3 2 2 2 2 5" xfId="6204"/>
    <cellStyle name="常规 2 3 2 2 2 3" xfId="6205"/>
    <cellStyle name="常规 2 3 2 2 2 3 10" xfId="6206"/>
    <cellStyle name="常规 2 3 2 2 2 3 11" xfId="6207"/>
    <cellStyle name="常规 2 3 2 2 2 3 12" xfId="6208"/>
    <cellStyle name="常规 2 3 2 2 2 3 13" xfId="6209"/>
    <cellStyle name="常规 2 3 2 2 2 3 4" xfId="6210"/>
    <cellStyle name="常规 2 3 2 2 2 3 5" xfId="6211"/>
    <cellStyle name="常规 2 3 2 2 2 3 6" xfId="6212"/>
    <cellStyle name="常规 2 3 2 2 2 3 7" xfId="6213"/>
    <cellStyle name="常规 2 3 2 2 2 3 8" xfId="6214"/>
    <cellStyle name="常规 2 3 2 2 2 3 9" xfId="6215"/>
    <cellStyle name="常规 2 3 2 2 2 5" xfId="6216"/>
    <cellStyle name="常规 2 3 2 2 2 6" xfId="6217"/>
    <cellStyle name="常规 2 3 2 2 3" xfId="6218"/>
    <cellStyle name="检查单元格 4 6 5" xfId="6219"/>
    <cellStyle name="常规 2 3 2 2 3 2" xfId="6220"/>
    <cellStyle name="常规 2 3 2 2 3 3" xfId="6221"/>
    <cellStyle name="常规 2 3 2 2 3 4" xfId="6222"/>
    <cellStyle name="常规 2 3 2 2 3 5" xfId="6223"/>
    <cellStyle name="常规 2 3 2 2 4" xfId="6224"/>
    <cellStyle name="检查单元格 4 6 6" xfId="6225"/>
    <cellStyle name="常规 2 3 2 2 4 13" xfId="6226"/>
    <cellStyle name="输入 3 3 3 8" xfId="6227"/>
    <cellStyle name="常规 2 3 2 2 4 2" xfId="6228"/>
    <cellStyle name="警告文本 5 2 5" xfId="6229"/>
    <cellStyle name="常规 2 3 2 2 4 3" xfId="6230"/>
    <cellStyle name="警告文本 5 2 6" xfId="6231"/>
    <cellStyle name="常规 2 3 2 2 4 4" xfId="6232"/>
    <cellStyle name="警告文本 5 2 7" xfId="6233"/>
    <cellStyle name="常规 2 3 2 2 4 5" xfId="6234"/>
    <cellStyle name="警告文本 5 2 8" xfId="6235"/>
    <cellStyle name="常规 2 3 2 2 4 6" xfId="6236"/>
    <cellStyle name="常规 2 9 3 10" xfId="6237"/>
    <cellStyle name="警告文本 5 2 9" xfId="6238"/>
    <cellStyle name="输入 3 3 10" xfId="6239"/>
    <cellStyle name="常规 2 3 2 2 4 7" xfId="6240"/>
    <cellStyle name="常规 2 9 3 11" xfId="6241"/>
    <cellStyle name="输入 3 3 11" xfId="6242"/>
    <cellStyle name="常规 2 3 2 2 4 8" xfId="6243"/>
    <cellStyle name="常规 2 9 3 12" xfId="6244"/>
    <cellStyle name="输入 3 3 12" xfId="6245"/>
    <cellStyle name="常规 2 3 2 2 4 9" xfId="6246"/>
    <cellStyle name="常规 2 9 3 13" xfId="6247"/>
    <cellStyle name="输入 3 3 13" xfId="6248"/>
    <cellStyle name="常规 2 3 2 2 5" xfId="6249"/>
    <cellStyle name="检查单元格 4 6 7" xfId="6250"/>
    <cellStyle name="常规 2 3 2 2 6" xfId="6251"/>
    <cellStyle name="检查单元格 4 6 8" xfId="6252"/>
    <cellStyle name="常规 2 3 2 2 7" xfId="6253"/>
    <cellStyle name="检查单元格 4 6 9" xfId="6254"/>
    <cellStyle name="常规 2 3 2 2 8" xfId="6255"/>
    <cellStyle name="常规 2 3 2 2 9" xfId="6256"/>
    <cellStyle name="常规 2 3 2 2_2015.1.3县级预算表" xfId="6257"/>
    <cellStyle name="常规 2 3 2 3" xfId="6258"/>
    <cellStyle name="常规 2 3 2 3 10" xfId="6259"/>
    <cellStyle name="常规 2 3 2 3 11" xfId="6260"/>
    <cellStyle name="常规 2 3 2 3 12" xfId="6261"/>
    <cellStyle name="常规 2 3 2 3 13" xfId="6262"/>
    <cellStyle name="常规 2 3 2 3 14" xfId="6263"/>
    <cellStyle name="常规 2 3 2 3 15" xfId="6264"/>
    <cellStyle name="常规 2 3 2 3 2 2" xfId="6265"/>
    <cellStyle name="常规 2 3 2 3 2 3" xfId="6266"/>
    <cellStyle name="常规 2 3 2 3 2 4" xfId="6267"/>
    <cellStyle name="常规 2 3 2 3 2 5" xfId="6268"/>
    <cellStyle name="链接单元格 3 6 10" xfId="6269"/>
    <cellStyle name="常规 2 3 2 3 3 10" xfId="6270"/>
    <cellStyle name="常规 2 3 2 3 3 11" xfId="6271"/>
    <cellStyle name="常规 2 3 2 3 3 12" xfId="6272"/>
    <cellStyle name="常规 2 3 2 3 3 13" xfId="6273"/>
    <cellStyle name="常规 2 3 2 3 3 2" xfId="6274"/>
    <cellStyle name="常规 2 3 2 3 3 3" xfId="6275"/>
    <cellStyle name="常规 2 3 2 3 3 4" xfId="6276"/>
    <cellStyle name="常规 2 3 2 3 3 5" xfId="6277"/>
    <cellStyle name="常规 2 3 2 3 3 6" xfId="6278"/>
    <cellStyle name="常规 2 3 2 3 3 7" xfId="6279"/>
    <cellStyle name="常规 2 3 2 3 3 8" xfId="6280"/>
    <cellStyle name="常规 2 3 2 3 3 9" xfId="6281"/>
    <cellStyle name="常规 2 3 2 3 8" xfId="6282"/>
    <cellStyle name="常规 2 3 2 3 9" xfId="6283"/>
    <cellStyle name="常规 2 3 2 3_2016-2018年财政规划附表(2)" xfId="6284"/>
    <cellStyle name="常规 2 3 2 4" xfId="6285"/>
    <cellStyle name="常规 2 3 2 4 10" xfId="6286"/>
    <cellStyle name="常规 2 3 2 4 11" xfId="6287"/>
    <cellStyle name="常规 2 3 2 4 12" xfId="6288"/>
    <cellStyle name="常规 2 3 2 4 13" xfId="6289"/>
    <cellStyle name="常规 2 3 2 4 14" xfId="6290"/>
    <cellStyle name="常规 2 3 2 4 15" xfId="6291"/>
    <cellStyle name="常规 2 3 2 4 2" xfId="6292"/>
    <cellStyle name="常规 2 3 2 4 2 2" xfId="6293"/>
    <cellStyle name="常规 2 3 2 4 2 3" xfId="6294"/>
    <cellStyle name="常规 2 3 2 4 2 4" xfId="6295"/>
    <cellStyle name="常规 2 3 2 4 2 5" xfId="6296"/>
    <cellStyle name="常规 2 3 2 4 3" xfId="6297"/>
    <cellStyle name="常规 2 3 2 4 3 10" xfId="6298"/>
    <cellStyle name="常规 2 3 2 4 3 11" xfId="6299"/>
    <cellStyle name="常规 2 3 2 4 3 12" xfId="6300"/>
    <cellStyle name="常规 2 3 2 4 3 13" xfId="6301"/>
    <cellStyle name="常规 2 3 2 4 3 2" xfId="6302"/>
    <cellStyle name="常规 2 3 2 4 3 3" xfId="6303"/>
    <cellStyle name="常规 2 3 2 4 3 4" xfId="6304"/>
    <cellStyle name="常规 2 3 2 4 3 5" xfId="6305"/>
    <cellStyle name="常规 2 3 2 4 3 6" xfId="6306"/>
    <cellStyle name="常规 2 3 2 4 3 7" xfId="6307"/>
    <cellStyle name="常规 2 3 2 4 3 8" xfId="6308"/>
    <cellStyle name="常规 2 3 2 4 3 9" xfId="6309"/>
    <cellStyle name="常规 2 3 2 4 4" xfId="6310"/>
    <cellStyle name="常规 2 3 2 4 5" xfId="6311"/>
    <cellStyle name="常规 2 3 2 4 6" xfId="6312"/>
    <cellStyle name="常规 2 3 2 4 7" xfId="6313"/>
    <cellStyle name="常规 2 3 2 4 8" xfId="6314"/>
    <cellStyle name="常规 2 3 2 4 9" xfId="6315"/>
    <cellStyle name="常规 2 3 2 4_2016-2018年财政规划附表(2)" xfId="6316"/>
    <cellStyle name="常规 2 3 2 5" xfId="6317"/>
    <cellStyle name="常规 2 3 2 5 2" xfId="6318"/>
    <cellStyle name="常规 2 3 2 5 3" xfId="6319"/>
    <cellStyle name="常规 2 3 2 5 4" xfId="6320"/>
    <cellStyle name="常规 2 3 2 5 5" xfId="6321"/>
    <cellStyle name="常规 2 3 2 6" xfId="6322"/>
    <cellStyle name="常规 2 3 2 6 10" xfId="6323"/>
    <cellStyle name="常规 2 3 2 6 11" xfId="6324"/>
    <cellStyle name="常规 2 3 2 6 12" xfId="6325"/>
    <cellStyle name="常规 2 3 2 6 13" xfId="6326"/>
    <cellStyle name="常规 2 3 2 6 2" xfId="6327"/>
    <cellStyle name="常规 2 3 2 6 3" xfId="6328"/>
    <cellStyle name="常规 2 3 2 6 4" xfId="6329"/>
    <cellStyle name="注释 3 3 10" xfId="6330"/>
    <cellStyle name="常规 2 3 2 6 5" xfId="6331"/>
    <cellStyle name="注释 3 3 11" xfId="6332"/>
    <cellStyle name="常规 2 3 2 6 6" xfId="6333"/>
    <cellStyle name="注释 3 3 12" xfId="6334"/>
    <cellStyle name="常规 2 3 2 6 7" xfId="6335"/>
    <cellStyle name="注释 3 3 13" xfId="6336"/>
    <cellStyle name="常规 2 3 2 6 8" xfId="6337"/>
    <cellStyle name="注释 3 3 14" xfId="6338"/>
    <cellStyle name="常规 2 3 2 6 9" xfId="6339"/>
    <cellStyle name="注释 3 3 15" xfId="6340"/>
    <cellStyle name="常规 2 3 2 7" xfId="6341"/>
    <cellStyle name="常规 2 3 2 8" xfId="6342"/>
    <cellStyle name="常规 2 3 2 9" xfId="6343"/>
    <cellStyle name="常规 2 3 2_2015.1.3县级预算表" xfId="6344"/>
    <cellStyle name="常规 2 3 3" xfId="6345"/>
    <cellStyle name="输出 2 4 5" xfId="6346"/>
    <cellStyle name="常规 2 3 3 10" xfId="6347"/>
    <cellStyle name="常规 2 3 3 11" xfId="6348"/>
    <cellStyle name="常规 2 3 3 12" xfId="6349"/>
    <cellStyle name="常规 2 3 3 13" xfId="6350"/>
    <cellStyle name="常规 2 3 3 14" xfId="6351"/>
    <cellStyle name="常规 2 3 3 15" xfId="6352"/>
    <cellStyle name="常规 2 3 3 16" xfId="6353"/>
    <cellStyle name="常规 2 3 3 17" xfId="6354"/>
    <cellStyle name="常规 2 3 3 2" xfId="6355"/>
    <cellStyle name="常规 2 3 3 2 10" xfId="6356"/>
    <cellStyle name="常规 2 3 3 2 11" xfId="6357"/>
    <cellStyle name="常规 2 3 3 2 12" xfId="6358"/>
    <cellStyle name="常规 2 3 3 2 13" xfId="6359"/>
    <cellStyle name="常规 2 3 3 2 14" xfId="6360"/>
    <cellStyle name="常规 2 3 3 2 15" xfId="6361"/>
    <cellStyle name="常规 2 3 3 2 2" xfId="6362"/>
    <cellStyle name="常规 2 3 3 2 2 2" xfId="6363"/>
    <cellStyle name="常规 2 3 3 2 2 3" xfId="6364"/>
    <cellStyle name="常规 2 3 3 2 2 4" xfId="6365"/>
    <cellStyle name="常规 2 3 3 2 2 5" xfId="6366"/>
    <cellStyle name="常规 2 3 3 2 3" xfId="6367"/>
    <cellStyle name="常规 2 3 3 2 3 10" xfId="6368"/>
    <cellStyle name="常规 2 3 3 2 3 11" xfId="6369"/>
    <cellStyle name="常规 2 3 3 2 3 12" xfId="6370"/>
    <cellStyle name="常规 2 3 3 2 3 13" xfId="6371"/>
    <cellStyle name="常规 2 3 3 2 3 2" xfId="6372"/>
    <cellStyle name="常规 2 3 3 2 3 3" xfId="6373"/>
    <cellStyle name="常规 2 3 3 2 3 4" xfId="6374"/>
    <cellStyle name="常规 2 3 3 2 3 5" xfId="6375"/>
    <cellStyle name="常规 2 3 3 2 3 6" xfId="6376"/>
    <cellStyle name="常规 2 3 3 2 3 7" xfId="6377"/>
    <cellStyle name="常规 2 3 3 2 3 8" xfId="6378"/>
    <cellStyle name="好 5 2 10" xfId="6379"/>
    <cellStyle name="常规 2 3 3 2 3 9" xfId="6380"/>
    <cellStyle name="好 5 2 11" xfId="6381"/>
    <cellStyle name="常规 2 3 3 2 4" xfId="6382"/>
    <cellStyle name="常规 2 3 3 2 5" xfId="6383"/>
    <cellStyle name="常规 2 3 3 2 6" xfId="6384"/>
    <cellStyle name="常规 2 3 3 2 7" xfId="6385"/>
    <cellStyle name="常规 2 3 3 2 8" xfId="6386"/>
    <cellStyle name="常规 2 3 3 2 9" xfId="6387"/>
    <cellStyle name="常规 2 3 3 2_2016-2018年财政规划附表(2)" xfId="6388"/>
    <cellStyle name="常规 2 3 3 3" xfId="6389"/>
    <cellStyle name="常规 2 3 3 3 13" xfId="6390"/>
    <cellStyle name="常规 2 3 3 3 14" xfId="6391"/>
    <cellStyle name="常规 2 3 3 3 2 2" xfId="6392"/>
    <cellStyle name="链接单元格 2 4_2016-2018年财政规划附表(2)" xfId="6393"/>
    <cellStyle name="常规 2 3 3 3 2 3" xfId="6394"/>
    <cellStyle name="常规 2 3 3 3 2 4" xfId="6395"/>
    <cellStyle name="常规 2 3 3 3 2 5" xfId="6396"/>
    <cellStyle name="常规 2 3 3 3 3 10" xfId="6397"/>
    <cellStyle name="常规 2 3 3 3 3 11" xfId="6398"/>
    <cellStyle name="常规 2 3 3 3 3 12" xfId="6399"/>
    <cellStyle name="常规 2 3 3 3 3 13" xfId="6400"/>
    <cellStyle name="常规 2 3 3 3 3 6" xfId="6401"/>
    <cellStyle name="常规 2 3 3 3 3 7" xfId="6402"/>
    <cellStyle name="常规 2 3 3 3 3 8" xfId="6403"/>
    <cellStyle name="常规 2 3 3 3 3 9" xfId="6404"/>
    <cellStyle name="常规 2 3 3 3 5" xfId="6405"/>
    <cellStyle name="常规 2 3 3 3 6" xfId="6406"/>
    <cellStyle name="常规 2 3 3 3 7" xfId="6407"/>
    <cellStyle name="常规 2 3 3 3 8" xfId="6408"/>
    <cellStyle name="常规 2 3 3 3_2016-2018年财政规划附表(2)" xfId="6409"/>
    <cellStyle name="检查单元格 3 2 12" xfId="6410"/>
    <cellStyle name="常规 2 3 3 4" xfId="6411"/>
    <cellStyle name="常规 2 3 3 4 2" xfId="6412"/>
    <cellStyle name="常规 2 3 3 4 3" xfId="6413"/>
    <cellStyle name="常规 2 3 3 4 4" xfId="6414"/>
    <cellStyle name="常规 2 3 3 4 5" xfId="6415"/>
    <cellStyle name="常规 2 3 3 5" xfId="6416"/>
    <cellStyle name="常规 2 3 3 5 10" xfId="6417"/>
    <cellStyle name="常规 2 3 3 5 11" xfId="6418"/>
    <cellStyle name="常规 2 3 3 5 12" xfId="6419"/>
    <cellStyle name="常规 2 3 3 5 13" xfId="6420"/>
    <cellStyle name="常规 2 3 3 5 2" xfId="6421"/>
    <cellStyle name="适中 2 2 2_2016-2018年财政规划附表(2)" xfId="6422"/>
    <cellStyle name="常规 2 3 3 5 3" xfId="6423"/>
    <cellStyle name="常规 2 3 3 5 4" xfId="6424"/>
    <cellStyle name="常规 2 3 3 5 5" xfId="6425"/>
    <cellStyle name="常规 2 3 3 5 6" xfId="6426"/>
    <cellStyle name="常规 2 3 3 5 7" xfId="6427"/>
    <cellStyle name="常规 2 3 3 5 8" xfId="6428"/>
    <cellStyle name="常规 2 3 3 5 9" xfId="6429"/>
    <cellStyle name="常规 2 3 3 6" xfId="6430"/>
    <cellStyle name="常规 2 3 3 7" xfId="6431"/>
    <cellStyle name="常规 2 3 3 8" xfId="6432"/>
    <cellStyle name="常规 2 3 3 9" xfId="6433"/>
    <cellStyle name="常规 2 3 3_2015.1.3县级预算表" xfId="6434"/>
    <cellStyle name="常规 2 3 4" xfId="6435"/>
    <cellStyle name="输出 2 4 6" xfId="6436"/>
    <cellStyle name="常规 2 3 4 10" xfId="6437"/>
    <cellStyle name="常规 2 3 4 11" xfId="6438"/>
    <cellStyle name="常规 2 3 4 12" xfId="6439"/>
    <cellStyle name="常规 2 3 4 13" xfId="6440"/>
    <cellStyle name="常规 2 3 4 14" xfId="6441"/>
    <cellStyle name="常规 2 3 4 15" xfId="6442"/>
    <cellStyle name="常规 2 3 4 2" xfId="6443"/>
    <cellStyle name="警告文本 3 4 3 6" xfId="6444"/>
    <cellStyle name="常规 2 3 4 2 2" xfId="6445"/>
    <cellStyle name="常规 2 3 4 2 3" xfId="6446"/>
    <cellStyle name="常规 2 3 4 2 4" xfId="6447"/>
    <cellStyle name="常规 2 3 4 2 5" xfId="6448"/>
    <cellStyle name="常规 2 3 4 3" xfId="6449"/>
    <cellStyle name="警告文本 3 4 3 7" xfId="6450"/>
    <cellStyle name="常规 2 3 4 3 13" xfId="6451"/>
    <cellStyle name="常规 2 3 4 3 2" xfId="6452"/>
    <cellStyle name="常规 2 3 4 3 3" xfId="6453"/>
    <cellStyle name="常规 2 3 4 3 4" xfId="6454"/>
    <cellStyle name="常规 2 3 4 3 5" xfId="6455"/>
    <cellStyle name="常规 2 3 4 3 6" xfId="6456"/>
    <cellStyle name="常规 2 3 4 3 7" xfId="6457"/>
    <cellStyle name="常规 2 3 4 3 8" xfId="6458"/>
    <cellStyle name="常规 2 3 4 3 9" xfId="6459"/>
    <cellStyle name="常规 2 3 4 4" xfId="6460"/>
    <cellStyle name="警告文本 3 4 3 8" xfId="6461"/>
    <cellStyle name="常规 2 3 4 5" xfId="6462"/>
    <cellStyle name="警告文本 3 4 3 9" xfId="6463"/>
    <cellStyle name="常规 2 3 4 6" xfId="6464"/>
    <cellStyle name="常规 2 3 4 7" xfId="6465"/>
    <cellStyle name="常规 2 3 4 8" xfId="6466"/>
    <cellStyle name="常规 2 3 4 9" xfId="6467"/>
    <cellStyle name="常规 2 3 4_2016-2018年财政规划附表(2)" xfId="6468"/>
    <cellStyle name="常规 2 3 5" xfId="6469"/>
    <cellStyle name="输出 2 4 7" xfId="6470"/>
    <cellStyle name="常规 2 3 5 10" xfId="6471"/>
    <cellStyle name="常规 2 3 5 11" xfId="6472"/>
    <cellStyle name="常规 2 3 5 12" xfId="6473"/>
    <cellStyle name="常规 2 3 5 13" xfId="6474"/>
    <cellStyle name="常规 2 3 5 14" xfId="6475"/>
    <cellStyle name="常规 2 3 5 15" xfId="6476"/>
    <cellStyle name="常规 2 3 5 2" xfId="6477"/>
    <cellStyle name="常规 2 3 5 2 4" xfId="6478"/>
    <cellStyle name="常规 2 3 5 2 5" xfId="6479"/>
    <cellStyle name="常规 2 3 5 3" xfId="6480"/>
    <cellStyle name="常规 2 3 5 3 10" xfId="6481"/>
    <cellStyle name="常规 2 3 5 3 11" xfId="6482"/>
    <cellStyle name="常规 2 3 5 3 12" xfId="6483"/>
    <cellStyle name="常规 2 3 5 3 13" xfId="6484"/>
    <cellStyle name="常规 2 5 2_2015.1.3县级预算表" xfId="6485"/>
    <cellStyle name="常规 2 3 5 3 2" xfId="6486"/>
    <cellStyle name="常规 2 3 5 3 3" xfId="6487"/>
    <cellStyle name="常规 2 3 5 3 4" xfId="6488"/>
    <cellStyle name="常规 2 3 5 3 5" xfId="6489"/>
    <cellStyle name="常规 2 3 5 3 6" xfId="6490"/>
    <cellStyle name="常规 2 3 5 3 7" xfId="6491"/>
    <cellStyle name="常规 2 3 5 3 8" xfId="6492"/>
    <cellStyle name="常规 2 3 5 3 9" xfId="6493"/>
    <cellStyle name="常规 2 3 5 4" xfId="6494"/>
    <cellStyle name="常规 2 3 5 5" xfId="6495"/>
    <cellStyle name="常规 2 3 5 6" xfId="6496"/>
    <cellStyle name="常规 2 3 5 7" xfId="6497"/>
    <cellStyle name="常规 2 3 5 8" xfId="6498"/>
    <cellStyle name="常规 2 3 5 9" xfId="6499"/>
    <cellStyle name="常规 2 3 5_2016-2018年财政规划附表(2)" xfId="6500"/>
    <cellStyle name="常规 2 3 6" xfId="6501"/>
    <cellStyle name="输出 2 4 8" xfId="6502"/>
    <cellStyle name="常规 2 3 6 10" xfId="6503"/>
    <cellStyle name="常规 2 3 6 11" xfId="6504"/>
    <cellStyle name="常规 4 2 3 2 2" xfId="6505"/>
    <cellStyle name="常规 2 3 6 12" xfId="6506"/>
    <cellStyle name="常规 4 2 3 2 3" xfId="6507"/>
    <cellStyle name="常规 2 3 6 13" xfId="6508"/>
    <cellStyle name="常规 4 2 3 2 4" xfId="6509"/>
    <cellStyle name="常规 2 3 6 2" xfId="6510"/>
    <cellStyle name="常规 2 3 6 3" xfId="6511"/>
    <cellStyle name="常规 2 3 6 4" xfId="6512"/>
    <cellStyle name="常规 2 3 6 5" xfId="6513"/>
    <cellStyle name="常规 2 3 6 6" xfId="6514"/>
    <cellStyle name="常规 2 3 6 7" xfId="6515"/>
    <cellStyle name="常规 2 3 6 8" xfId="6516"/>
    <cellStyle name="常规 2 3 6 9" xfId="6517"/>
    <cellStyle name="常规 2 3 7" xfId="6518"/>
    <cellStyle name="输出 2 4 9" xfId="6519"/>
    <cellStyle name="常规 2 3 8" xfId="6520"/>
    <cellStyle name="常规 2 3 9" xfId="6521"/>
    <cellStyle name="常规 2 4" xfId="6522"/>
    <cellStyle name="常规 2 4 10" xfId="6523"/>
    <cellStyle name="常规 2 4 11" xfId="6524"/>
    <cellStyle name="常规 2 4 12" xfId="6525"/>
    <cellStyle name="常规 2 4 13" xfId="6526"/>
    <cellStyle name="常规 2 4 14" xfId="6527"/>
    <cellStyle name="常规 2 4 15" xfId="6528"/>
    <cellStyle name="常规 2 4 16" xfId="6529"/>
    <cellStyle name="常规 2 4 17" xfId="6530"/>
    <cellStyle name="常规 2 4 18" xfId="6531"/>
    <cellStyle name="常规 2 4 2" xfId="6532"/>
    <cellStyle name="输出 2 5 4" xfId="6533"/>
    <cellStyle name="常规 2 4 2 10" xfId="6534"/>
    <cellStyle name="常规 2 4 2 11" xfId="6535"/>
    <cellStyle name="常规 2 4 2 12" xfId="6536"/>
    <cellStyle name="常规 2 4 2 13" xfId="6537"/>
    <cellStyle name="汇总 4 2 2_2016-2018年财政规划附表(2)" xfId="6538"/>
    <cellStyle name="常规 2 4 2 14" xfId="6539"/>
    <cellStyle name="常规 2 4 2 15" xfId="6540"/>
    <cellStyle name="常规 2 4 2 16" xfId="6541"/>
    <cellStyle name="常规 2 4 2 2" xfId="6542"/>
    <cellStyle name="常规 2 4 2 2 10" xfId="6543"/>
    <cellStyle name="常规 6 14" xfId="6544"/>
    <cellStyle name="好 4 2 2 2 4" xfId="6545"/>
    <cellStyle name="常规 2 4 2 2 11" xfId="6546"/>
    <cellStyle name="常规 6 15" xfId="6547"/>
    <cellStyle name="好 4 2 2 2 5" xfId="6548"/>
    <cellStyle name="常规 2 4 2 2 12" xfId="6549"/>
    <cellStyle name="常规 6 16" xfId="6550"/>
    <cellStyle name="常规 2 4 2 2 13" xfId="6551"/>
    <cellStyle name="常规 6 17" xfId="6552"/>
    <cellStyle name="常规 2 4 2 2 14" xfId="6553"/>
    <cellStyle name="常规 6 18" xfId="6554"/>
    <cellStyle name="常规 2 4 2 2 15" xfId="6555"/>
    <cellStyle name="常规 2 4 2 2 2" xfId="6556"/>
    <cellStyle name="常规 2 4 2 2 2 2" xfId="6557"/>
    <cellStyle name="常规 2 4 2 2 2 3" xfId="6558"/>
    <cellStyle name="链接单元格 5 3 2 2" xfId="6559"/>
    <cellStyle name="常规 2 4 2 2 2 4" xfId="6560"/>
    <cellStyle name="链接单元格 5 3 2 3" xfId="6561"/>
    <cellStyle name="常规 2 4 2 2 2 5" xfId="6562"/>
    <cellStyle name="链接单元格 5 3 2 4" xfId="6563"/>
    <cellStyle name="常规 2 4 2 2 3" xfId="6564"/>
    <cellStyle name="汇总 2 4 10" xfId="6565"/>
    <cellStyle name="常规 2 4 2 2 3 10" xfId="6566"/>
    <cellStyle name="常规 2 4 2 2 3 11" xfId="6567"/>
    <cellStyle name="常规 2 4 2 2 3 12" xfId="6568"/>
    <cellStyle name="常规 2 4 2 2 3 13" xfId="6569"/>
    <cellStyle name="常规 2 4 2 2 3 2" xfId="6570"/>
    <cellStyle name="常规 2 4 2 2 3 3" xfId="6571"/>
    <cellStyle name="链接单元格 5 3 3 2" xfId="6572"/>
    <cellStyle name="常规 2 4 2 2 3 4" xfId="6573"/>
    <cellStyle name="链接单元格 5 3 3 3" xfId="6574"/>
    <cellStyle name="常规 2 4 2 2 3 5" xfId="6575"/>
    <cellStyle name="检查单元格 4 3_2016-2018年财政规划附表(2)" xfId="6576"/>
    <cellStyle name="链接单元格 5 3 3 4" xfId="6577"/>
    <cellStyle name="常规 2 4 2 2 3 6" xfId="6578"/>
    <cellStyle name="链接单元格 5 3 3 5" xfId="6579"/>
    <cellStyle name="常规 2 4 2 2 3 7" xfId="6580"/>
    <cellStyle name="常规 6 4 2" xfId="6581"/>
    <cellStyle name="链接单元格 5 3 3 6" xfId="6582"/>
    <cellStyle name="常规 2 4 2 2 3 8" xfId="6583"/>
    <cellStyle name="常规 6 4 3" xfId="6584"/>
    <cellStyle name="链接单元格 5 3 3 7" xfId="6585"/>
    <cellStyle name="常规 2 4 2 2 3 9" xfId="6586"/>
    <cellStyle name="常规 6 4 4" xfId="6587"/>
    <cellStyle name="链接单元格 5 3 3 8" xfId="6588"/>
    <cellStyle name="常规 2 4 2 2 4" xfId="6589"/>
    <cellStyle name="汇总 2 4 11" xfId="6590"/>
    <cellStyle name="常规 2 4 2 2 5" xfId="6591"/>
    <cellStyle name="汇总 2 4 12" xfId="6592"/>
    <cellStyle name="常规 2 4 2 2 6" xfId="6593"/>
    <cellStyle name="汇总 2 4 13" xfId="6594"/>
    <cellStyle name="常规 2 4 2 2 7" xfId="6595"/>
    <cellStyle name="汇总 2 4 14" xfId="6596"/>
    <cellStyle name="常规 2 4 2 2 8" xfId="6597"/>
    <cellStyle name="汇总 2 4 15" xfId="6598"/>
    <cellStyle name="常规 2 4 2 2 9" xfId="6599"/>
    <cellStyle name="常规 2 4 2 3" xfId="6600"/>
    <cellStyle name="常规 2 4 2 3 2" xfId="6601"/>
    <cellStyle name="常规 2 4 2 3 3" xfId="6602"/>
    <cellStyle name="常规 2 4 2 3 4" xfId="6603"/>
    <cellStyle name="常规 2 4 2 3 5" xfId="6604"/>
    <cellStyle name="常规 2 4 2 4" xfId="6605"/>
    <cellStyle name="常规 2 4 2 4 10" xfId="6606"/>
    <cellStyle name="常规 2 4 2 4 11" xfId="6607"/>
    <cellStyle name="常规 2 4 2 4 12" xfId="6608"/>
    <cellStyle name="常规 2 4 2 4 13" xfId="6609"/>
    <cellStyle name="常规 2 4 2 4 2" xfId="6610"/>
    <cellStyle name="常规 2 4 2 4 3" xfId="6611"/>
    <cellStyle name="常规 2 4 2 4 4" xfId="6612"/>
    <cellStyle name="常规 2 4 2 4 5" xfId="6613"/>
    <cellStyle name="常规 2 4 2 4 6" xfId="6614"/>
    <cellStyle name="计算 3 3 3 10" xfId="6615"/>
    <cellStyle name="常规 2 4 2 4 7" xfId="6616"/>
    <cellStyle name="计算 3 3 3 11" xfId="6617"/>
    <cellStyle name="常规 2 4 2 4 8" xfId="6618"/>
    <cellStyle name="计算 3 3 3 12" xfId="6619"/>
    <cellStyle name="常规 2 4 2 4 9" xfId="6620"/>
    <cellStyle name="计算 3 3 3 13" xfId="6621"/>
    <cellStyle name="常规 2 4 2 5" xfId="6622"/>
    <cellStyle name="常规 3 2 3 10" xfId="6623"/>
    <cellStyle name="常规 2 4 2 6" xfId="6624"/>
    <cellStyle name="常规 3 2 3 11" xfId="6625"/>
    <cellStyle name="常规 2 4 2 7" xfId="6626"/>
    <cellStyle name="常规 3 2 3 12" xfId="6627"/>
    <cellStyle name="常规 2 4 2 8" xfId="6628"/>
    <cellStyle name="常规 3 2 3 13" xfId="6629"/>
    <cellStyle name="常规 2 4 2 9" xfId="6630"/>
    <cellStyle name="常规 3 2 3 14" xfId="6631"/>
    <cellStyle name="常规 2 4 2_2015.1.3县级预算表" xfId="6632"/>
    <cellStyle name="常规 2 4 3" xfId="6633"/>
    <cellStyle name="输出 2 5 5" xfId="6634"/>
    <cellStyle name="常规 2 4 3 10" xfId="6635"/>
    <cellStyle name="常规 2 4 3 11" xfId="6636"/>
    <cellStyle name="常规 2 4 3 12" xfId="6637"/>
    <cellStyle name="常规 2 4 3 14" xfId="6638"/>
    <cellStyle name="常规 2 4 3 15" xfId="6639"/>
    <cellStyle name="常规 2 4 3 2" xfId="6640"/>
    <cellStyle name="常规 2 4 3 2 2" xfId="6641"/>
    <cellStyle name="汇总 6 5" xfId="6642"/>
    <cellStyle name="常规 2 4 3 2 3" xfId="6643"/>
    <cellStyle name="汇总 6 6" xfId="6644"/>
    <cellStyle name="常规 2 4 3 2 4" xfId="6645"/>
    <cellStyle name="汇总 6 7" xfId="6646"/>
    <cellStyle name="适中 3 3_2016-2018年财政规划附表(2)" xfId="6647"/>
    <cellStyle name="常规 2 4 3 2 5" xfId="6648"/>
    <cellStyle name="汇总 6 8" xfId="6649"/>
    <cellStyle name="常规 2 4 3 3" xfId="6650"/>
    <cellStyle name="常规 2 4 3 3 10" xfId="6651"/>
    <cellStyle name="输出 2 4 2 4" xfId="6652"/>
    <cellStyle name="常规 2 4 3 3 11" xfId="6653"/>
    <cellStyle name="输出 2 4 2 5" xfId="6654"/>
    <cellStyle name="常规 2 4 3 3 12" xfId="6655"/>
    <cellStyle name="常规 2 4 3 3 13" xfId="6656"/>
    <cellStyle name="常规 2 4 3 3 2" xfId="6657"/>
    <cellStyle name="汇总 7 5" xfId="6658"/>
    <cellStyle name="常规 2 4 3 3 3" xfId="6659"/>
    <cellStyle name="汇总 7 6" xfId="6660"/>
    <cellStyle name="常规 2 4 3 3 4" xfId="6661"/>
    <cellStyle name="汇总 7 7" xfId="6662"/>
    <cellStyle name="常规 2 4 3 3 5" xfId="6663"/>
    <cellStyle name="汇总 7 8" xfId="6664"/>
    <cellStyle name="常规 2 4 3 3 6" xfId="6665"/>
    <cellStyle name="汇总 7 9" xfId="6666"/>
    <cellStyle name="常规 2 4 3 3 7" xfId="6667"/>
    <cellStyle name="常规 2 4 3 3 8" xfId="6668"/>
    <cellStyle name="常规 2 4 3 3 9" xfId="6669"/>
    <cellStyle name="常规 2 4 3 4" xfId="6670"/>
    <cellStyle name="常规 2 4 3 5" xfId="6671"/>
    <cellStyle name="常规 2 4 3 6" xfId="6672"/>
    <cellStyle name="常规 2 4 3 7" xfId="6673"/>
    <cellStyle name="常规 2 4 3 8" xfId="6674"/>
    <cellStyle name="常规 2 4 3 9" xfId="6675"/>
    <cellStyle name="常规 2 4 3_2016-2018年财政规划附表(2)" xfId="6676"/>
    <cellStyle name="常规 2 4 4" xfId="6677"/>
    <cellStyle name="常规 2 4 4 10" xfId="6678"/>
    <cellStyle name="常规 2 4 4 11" xfId="6679"/>
    <cellStyle name="常规 2 4 4 12" xfId="6680"/>
    <cellStyle name="常规 2 4 4 13" xfId="6681"/>
    <cellStyle name="常规 2 4 4 14" xfId="6682"/>
    <cellStyle name="常规 2 4 4 15" xfId="6683"/>
    <cellStyle name="常规 2 4 4 2" xfId="6684"/>
    <cellStyle name="常规 2 4 4 2 2" xfId="6685"/>
    <cellStyle name="适中 2 6 12" xfId="6686"/>
    <cellStyle name="常规 2 4 4 2 3" xfId="6687"/>
    <cellStyle name="适中 2 6 13" xfId="6688"/>
    <cellStyle name="常规 2 4 4 2 4" xfId="6689"/>
    <cellStyle name="常规 2 4 4 2 5" xfId="6690"/>
    <cellStyle name="常规 2 4 4 3" xfId="6691"/>
    <cellStyle name="常规 2 4 4 3 10" xfId="6692"/>
    <cellStyle name="检查单元格 2 2 2 3 8" xfId="6693"/>
    <cellStyle name="常规 2 4 4 3 11" xfId="6694"/>
    <cellStyle name="检查单元格 2 2 2 3 9" xfId="6695"/>
    <cellStyle name="常规 2 4 4 3 12" xfId="6696"/>
    <cellStyle name="常规 2 4 4 3 13" xfId="6697"/>
    <cellStyle name="常规 2 4 4 3 2" xfId="6698"/>
    <cellStyle name="常规 2 4 4 3 3" xfId="6699"/>
    <cellStyle name="常规 2 4 4 3 4" xfId="6700"/>
    <cellStyle name="常规 2 4 4 3 5" xfId="6701"/>
    <cellStyle name="常规 2 4 4 3 6" xfId="6702"/>
    <cellStyle name="常规 2 4 4 3 7" xfId="6703"/>
    <cellStyle name="常规 2 4 4 3 8" xfId="6704"/>
    <cellStyle name="常规 2 4 4 3 9" xfId="6705"/>
    <cellStyle name="常规 2 4 4 4" xfId="6706"/>
    <cellStyle name="常规 2 4 4 5" xfId="6707"/>
    <cellStyle name="常规 2 4 4 6" xfId="6708"/>
    <cellStyle name="常规 2 4 4 7" xfId="6709"/>
    <cellStyle name="常规 2 4 4 8" xfId="6710"/>
    <cellStyle name="常规 2 4 4 9" xfId="6711"/>
    <cellStyle name="常规 2 4 4_2016-2018年财政规划附表(2)" xfId="6712"/>
    <cellStyle name="检查单元格 3 2 4 2" xfId="6713"/>
    <cellStyle name="常规 2 4 5" xfId="6714"/>
    <cellStyle name="常规 2 4 5 2" xfId="6715"/>
    <cellStyle name="常规 2 4 5 3" xfId="6716"/>
    <cellStyle name="常规 2 4 5 4" xfId="6717"/>
    <cellStyle name="常规 2 4 5 5" xfId="6718"/>
    <cellStyle name="常规 2 4 6" xfId="6719"/>
    <cellStyle name="常规 2 4 6 10" xfId="6720"/>
    <cellStyle name="常规 2 4 6 11" xfId="6721"/>
    <cellStyle name="常规 2 4 6 12" xfId="6722"/>
    <cellStyle name="常规 2 4 6 13" xfId="6723"/>
    <cellStyle name="常规 2 4 6 2" xfId="6724"/>
    <cellStyle name="常规 2 4 6 3" xfId="6725"/>
    <cellStyle name="常规 2 4 6 4" xfId="6726"/>
    <cellStyle name="常规 2 4 6 5" xfId="6727"/>
    <cellStyle name="常规 2 4 6 6" xfId="6728"/>
    <cellStyle name="常规 2 4 6 7" xfId="6729"/>
    <cellStyle name="常规 2 4 6 8" xfId="6730"/>
    <cellStyle name="常规 2 4 6 9" xfId="6731"/>
    <cellStyle name="常规 2 4 7" xfId="6732"/>
    <cellStyle name="常规 2 4 8" xfId="6733"/>
    <cellStyle name="常规 2 4 9" xfId="6734"/>
    <cellStyle name="警告文本 4 3 10" xfId="6735"/>
    <cellStyle name="常规 2 4_2015.1.3县级预算表" xfId="6736"/>
    <cellStyle name="常规 2 5" xfId="6737"/>
    <cellStyle name="常规 2 5 10" xfId="6738"/>
    <cellStyle name="常规 2 5 11" xfId="6739"/>
    <cellStyle name="常规 2 5 12" xfId="6740"/>
    <cellStyle name="常规 2 5 13" xfId="6741"/>
    <cellStyle name="常规 2 5 14" xfId="6742"/>
    <cellStyle name="常规 2 5 15" xfId="6743"/>
    <cellStyle name="常规 2 5 16" xfId="6744"/>
    <cellStyle name="常规 2 5 17" xfId="6745"/>
    <cellStyle name="常规 2 5 18" xfId="6746"/>
    <cellStyle name="常规 2 5 2" xfId="6747"/>
    <cellStyle name="输出 2 6 4" xfId="6748"/>
    <cellStyle name="常规 2 5 2 10" xfId="6749"/>
    <cellStyle name="常规 2 5 2 11" xfId="6750"/>
    <cellStyle name="常规 2 5 2 12" xfId="6751"/>
    <cellStyle name="常规 2 5 2 13" xfId="6752"/>
    <cellStyle name="常规 2 5 2 14" xfId="6753"/>
    <cellStyle name="常规 2 5 2 15" xfId="6754"/>
    <cellStyle name="常规 2 5 2 16" xfId="6755"/>
    <cellStyle name="常规 2 5 2 2" xfId="6756"/>
    <cellStyle name="常规 2 5 2 2 10" xfId="6757"/>
    <cellStyle name="常规 2 5 2 2 11" xfId="6758"/>
    <cellStyle name="常规 2 5 2 2 12" xfId="6759"/>
    <cellStyle name="常规 2 5 2 2 13" xfId="6760"/>
    <cellStyle name="常规 2 5 2 2 14" xfId="6761"/>
    <cellStyle name="常规 2 5 2 2 15" xfId="6762"/>
    <cellStyle name="常规 2 5 2 2 2" xfId="6763"/>
    <cellStyle name="常规 2 5 2 2 2 2" xfId="6764"/>
    <cellStyle name="常规 2 5 2 2 2 3" xfId="6765"/>
    <cellStyle name="常规 2 5 2 2 2 4" xfId="6766"/>
    <cellStyle name="解释性文本 5 3 2" xfId="6767"/>
    <cellStyle name="常规 2 5 2 2 2 5" xfId="6768"/>
    <cellStyle name="解释性文本 5 3 3" xfId="6769"/>
    <cellStyle name="警告文本 4 2 10" xfId="6770"/>
    <cellStyle name="常规 2 5 2 2 3" xfId="6771"/>
    <cellStyle name="常规 2 5 2 2 3 10" xfId="6772"/>
    <cellStyle name="常规 2 5 2 2 3 11" xfId="6773"/>
    <cellStyle name="常规 2 5 2 2 3 12" xfId="6774"/>
    <cellStyle name="常规 2 5 2 2 3 2" xfId="6775"/>
    <cellStyle name="适中 5 2 11" xfId="6776"/>
    <cellStyle name="常规 2 5 2 2 3 3" xfId="6777"/>
    <cellStyle name="适中 5 2 12" xfId="6778"/>
    <cellStyle name="常规 2 5 2 2 3 4" xfId="6779"/>
    <cellStyle name="解释性文本 5 4 2" xfId="6780"/>
    <cellStyle name="适中 5 2 13" xfId="6781"/>
    <cellStyle name="常规 2 5 2 2 3 5" xfId="6782"/>
    <cellStyle name="解释性文本 5 4 3" xfId="6783"/>
    <cellStyle name="适中 5 2 14" xfId="6784"/>
    <cellStyle name="常规 2 5 2 2 3 6" xfId="6785"/>
    <cellStyle name="解释性文本 5 4 4" xfId="6786"/>
    <cellStyle name="适中 5 2 15" xfId="6787"/>
    <cellStyle name="常规 2 5 2 2 3 7" xfId="6788"/>
    <cellStyle name="解释性文本 5 4 5" xfId="6789"/>
    <cellStyle name="常规 2 5 2 2 3 8" xfId="6790"/>
    <cellStyle name="常规 2 5 2 2 3 9" xfId="6791"/>
    <cellStyle name="常规 2 5 2 2 4" xfId="6792"/>
    <cellStyle name="常规 2 5 2 2 5" xfId="6793"/>
    <cellStyle name="常规 2 5 2 2 6" xfId="6794"/>
    <cellStyle name="常规 2 5 2 2 7" xfId="6795"/>
    <cellStyle name="常规 2 5 2 2 8" xfId="6796"/>
    <cellStyle name="常规 2 5 2 2 9" xfId="6797"/>
    <cellStyle name="常规 2 5 2 2_2016-2018年财政规划附表(2)" xfId="6798"/>
    <cellStyle name="常规 2 5 2 3" xfId="6799"/>
    <cellStyle name="常规 2 5 2 3 2" xfId="6800"/>
    <cellStyle name="常规 2 5 2 3 3" xfId="6801"/>
    <cellStyle name="常规 2 5 2 3 4" xfId="6802"/>
    <cellStyle name="常规 2 5 2 3 5" xfId="6803"/>
    <cellStyle name="常规 2 5 2 4" xfId="6804"/>
    <cellStyle name="常规 2 5 2 4 10" xfId="6805"/>
    <cellStyle name="汇总 5 2 3 2" xfId="6806"/>
    <cellStyle name="常规 2 5 2 4 11" xfId="6807"/>
    <cellStyle name="汇总 5 2 3 3" xfId="6808"/>
    <cellStyle name="常规 2 5 2 4 12" xfId="6809"/>
    <cellStyle name="汇总 5 2 3 4" xfId="6810"/>
    <cellStyle name="常规 2 5 2 4 13" xfId="6811"/>
    <cellStyle name="汇总 5 2 3 5" xfId="6812"/>
    <cellStyle name="常规 2 5 2 4 2" xfId="6813"/>
    <cellStyle name="常规 2 5 2 4 3" xfId="6814"/>
    <cellStyle name="常规 2 5 2 4 4" xfId="6815"/>
    <cellStyle name="常规 2 5 2 4 5" xfId="6816"/>
    <cellStyle name="常规 2 5 2 4 6" xfId="6817"/>
    <cellStyle name="常规 2 5 2 4 7" xfId="6818"/>
    <cellStyle name="常规 2 5 2 4 8" xfId="6819"/>
    <cellStyle name="常规 2 5 2 4 9" xfId="6820"/>
    <cellStyle name="常规 2 5 2 5" xfId="6821"/>
    <cellStyle name="常规 2 5 2 6" xfId="6822"/>
    <cellStyle name="常规 2 5 2 7" xfId="6823"/>
    <cellStyle name="常规 2 5 2 8" xfId="6824"/>
    <cellStyle name="常规 2 5 2 9" xfId="6825"/>
    <cellStyle name="常规 2 5 3" xfId="6826"/>
    <cellStyle name="输出 2 6 5" xfId="6827"/>
    <cellStyle name="常规 2 5 3 10" xfId="6828"/>
    <cellStyle name="常规 2 5 3 11" xfId="6829"/>
    <cellStyle name="常规 2 5 3 12" xfId="6830"/>
    <cellStyle name="常规 2 5 3 13" xfId="6831"/>
    <cellStyle name="常规 2 5 3 14" xfId="6832"/>
    <cellStyle name="常规 2 5 3 15" xfId="6833"/>
    <cellStyle name="常规 2 5 3 2" xfId="6834"/>
    <cellStyle name="常规 2 5 3 3" xfId="6835"/>
    <cellStyle name="常规 2 5 3 3 10" xfId="6836"/>
    <cellStyle name="常规 2 5 3 3 11" xfId="6837"/>
    <cellStyle name="常规 2 5 3 3 12" xfId="6838"/>
    <cellStyle name="常规 2 5 3 3 13" xfId="6839"/>
    <cellStyle name="常规 2 5 3 3 2" xfId="6840"/>
    <cellStyle name="计算 4 2 2 2 5" xfId="6841"/>
    <cellStyle name="常规 2 5 3 3 3" xfId="6842"/>
    <cellStyle name="常规 2 5 3 3 4" xfId="6843"/>
    <cellStyle name="常规 2 5 3 3 5" xfId="6844"/>
    <cellStyle name="常规 2 5 3 3 6" xfId="6845"/>
    <cellStyle name="常规 2 5 3 3 7" xfId="6846"/>
    <cellStyle name="常规 2 5 3 3 8" xfId="6847"/>
    <cellStyle name="常规 2 5 3 3 9" xfId="6848"/>
    <cellStyle name="常规 2 5 3 4" xfId="6849"/>
    <cellStyle name="计算 5 10" xfId="6850"/>
    <cellStyle name="常规 2 5 3 5" xfId="6851"/>
    <cellStyle name="计算 5 11" xfId="6852"/>
    <cellStyle name="常规 2 5 3 6" xfId="6853"/>
    <cellStyle name="计算 5 12" xfId="6854"/>
    <cellStyle name="常规 2 5 3 7" xfId="6855"/>
    <cellStyle name="计算 5 13" xfId="6856"/>
    <cellStyle name="常规 2 5 3 8" xfId="6857"/>
    <cellStyle name="计算 5 14" xfId="6858"/>
    <cellStyle name="常规 2 5 3 9" xfId="6859"/>
    <cellStyle name="计算 5 15" xfId="6860"/>
    <cellStyle name="常规 2 5 3_2016-2018年财政规划附表(2)" xfId="6861"/>
    <cellStyle name="常规 2 5 4" xfId="6862"/>
    <cellStyle name="输出 2 6 6" xfId="6863"/>
    <cellStyle name="常规 2 5 4 10" xfId="6864"/>
    <cellStyle name="常规 2 5 4 11" xfId="6865"/>
    <cellStyle name="常规 2 5 4 12" xfId="6866"/>
    <cellStyle name="常规 2 5 4 13" xfId="6867"/>
    <cellStyle name="常规 2 5 4 14" xfId="6868"/>
    <cellStyle name="常规 2 5 4 15" xfId="6869"/>
    <cellStyle name="常规 2 5 4 2" xfId="6870"/>
    <cellStyle name="常规 2 5 4 2 2" xfId="6871"/>
    <cellStyle name="常规 2 5 4 2 3" xfId="6872"/>
    <cellStyle name="常规 2 5 4 2 4" xfId="6873"/>
    <cellStyle name="常规 2 5 4 2 5" xfId="6874"/>
    <cellStyle name="常规 2 5 4 3" xfId="6875"/>
    <cellStyle name="常规 2 5 4 3 10" xfId="6876"/>
    <cellStyle name="输入 3 17" xfId="6877"/>
    <cellStyle name="常规 2 5 4 3 11" xfId="6878"/>
    <cellStyle name="输入 3 18" xfId="6879"/>
    <cellStyle name="常规 2 5 4 3 12" xfId="6880"/>
    <cellStyle name="常规 2 5 4 3 13" xfId="6881"/>
    <cellStyle name="常规 2 5 4 3 2" xfId="6882"/>
    <cellStyle name="常规 2 5 4 3 3" xfId="6883"/>
    <cellStyle name="常规 2 5 4 3 4" xfId="6884"/>
    <cellStyle name="常规 2 5 4 3 5" xfId="6885"/>
    <cellStyle name="常规 2 5 4 3 6" xfId="6886"/>
    <cellStyle name="常规 2 5 4 3 7" xfId="6887"/>
    <cellStyle name="常规 2 5 4 3 8" xfId="6888"/>
    <cellStyle name="常规 2 5 4 3 9" xfId="6889"/>
    <cellStyle name="常规 2 5 4 4" xfId="6890"/>
    <cellStyle name="常规 2 5 4 5" xfId="6891"/>
    <cellStyle name="常规 2 5 4 6" xfId="6892"/>
    <cellStyle name="常规 2 5 4 7" xfId="6893"/>
    <cellStyle name="常规 2 5 4 8" xfId="6894"/>
    <cellStyle name="常规 2 5 4_2016-2018年财政规划附表(2)" xfId="6895"/>
    <cellStyle name="常规 2 5 5" xfId="6896"/>
    <cellStyle name="适中 5 3 10" xfId="6897"/>
    <cellStyle name="输出 2 6 7" xfId="6898"/>
    <cellStyle name="常规 2 5 5 2" xfId="6899"/>
    <cellStyle name="常规 2 5 5 3" xfId="6900"/>
    <cellStyle name="常规 2 5 5 4" xfId="6901"/>
    <cellStyle name="常规 2 5 5 5" xfId="6902"/>
    <cellStyle name="常规 2 5 6" xfId="6903"/>
    <cellStyle name="适中 5 3 11" xfId="6904"/>
    <cellStyle name="输出 2 6 8" xfId="6905"/>
    <cellStyle name="常规 2 5 6 10" xfId="6906"/>
    <cellStyle name="常规 2 5 6 11" xfId="6907"/>
    <cellStyle name="常规 2 5 6 12" xfId="6908"/>
    <cellStyle name="常规 2 5 6 13" xfId="6909"/>
    <cellStyle name="常规 2 5 6 2" xfId="6910"/>
    <cellStyle name="常规 2 5 6 3" xfId="6911"/>
    <cellStyle name="常规 2 5 6 4" xfId="6912"/>
    <cellStyle name="常规 2 5 6 5" xfId="6913"/>
    <cellStyle name="常规 2 5 6 6" xfId="6914"/>
    <cellStyle name="常规 2 5 6 7" xfId="6915"/>
    <cellStyle name="常规 2 5 6 8" xfId="6916"/>
    <cellStyle name="常规 2 5 6 9" xfId="6917"/>
    <cellStyle name="常规 2 5 7" xfId="6918"/>
    <cellStyle name="适中 5 3 12" xfId="6919"/>
    <cellStyle name="输出 2 6 9" xfId="6920"/>
    <cellStyle name="常规 2 5 8" xfId="6921"/>
    <cellStyle name="适中 5 3 13" xfId="6922"/>
    <cellStyle name="常规 2 5 9" xfId="6923"/>
    <cellStyle name="适中 5 3 14" xfId="6924"/>
    <cellStyle name="常规 2 5_2015.1.3县级预算表" xfId="6925"/>
    <cellStyle name="常规 2 6" xfId="6926"/>
    <cellStyle name="常规 2 6 10" xfId="6927"/>
    <cellStyle name="常规 2 6 11" xfId="6928"/>
    <cellStyle name="常规 2 6 12" xfId="6929"/>
    <cellStyle name="常规 2 6 13" xfId="6930"/>
    <cellStyle name="常规 2 6 14" xfId="6931"/>
    <cellStyle name="常规 2 6 15" xfId="6932"/>
    <cellStyle name="常规 2 6 16" xfId="6933"/>
    <cellStyle name="常规 2 6 17" xfId="6934"/>
    <cellStyle name="常规 2 6 18" xfId="6935"/>
    <cellStyle name="常规 2 6 2" xfId="6936"/>
    <cellStyle name="常规 2 6 2 10" xfId="6937"/>
    <cellStyle name="常规 2 6 2 11" xfId="6938"/>
    <cellStyle name="常规 2 6 2 12" xfId="6939"/>
    <cellStyle name="常规 2 6 2 13" xfId="6940"/>
    <cellStyle name="常规 2 6 2 14" xfId="6941"/>
    <cellStyle name="常规 2 6 2 15" xfId="6942"/>
    <cellStyle name="适中 2 2 3 2" xfId="6943"/>
    <cellStyle name="常规 2 6 2 16" xfId="6944"/>
    <cellStyle name="适中 2 2 3 3" xfId="6945"/>
    <cellStyle name="常规 2 6 2 2" xfId="6946"/>
    <cellStyle name="常规 2 6 2 2 10" xfId="6947"/>
    <cellStyle name="常规 2 6 2 2 11" xfId="6948"/>
    <cellStyle name="常规 2 6 2 2 12" xfId="6949"/>
    <cellStyle name="常规 2 6 2 2 13" xfId="6950"/>
    <cellStyle name="常规 2 6 2 2 14" xfId="6951"/>
    <cellStyle name="常规 2 6 2 2 15" xfId="6952"/>
    <cellStyle name="常规 2 6 2 2 2" xfId="6953"/>
    <cellStyle name="常规 2 6 2 2 2 2" xfId="6954"/>
    <cellStyle name="常规 2 6 2 2 2 3" xfId="6955"/>
    <cellStyle name="常规 2 6 2 2 2 4" xfId="6956"/>
    <cellStyle name="常规 2 6 2 2 3" xfId="6957"/>
    <cellStyle name="常规 2 6 2 2 3 10" xfId="6958"/>
    <cellStyle name="常规 2 6 2 2 3 11" xfId="6959"/>
    <cellStyle name="常规 2 6 2 2 3 12" xfId="6960"/>
    <cellStyle name="常规 2 6 2 2 3 13" xfId="6961"/>
    <cellStyle name="常规 2 6 2 2 3 2" xfId="6962"/>
    <cellStyle name="常规 2 6 2 2 3 3" xfId="6963"/>
    <cellStyle name="常规 2 6 2 2 3 4" xfId="6964"/>
    <cellStyle name="常规 2 6 2 2 4" xfId="6965"/>
    <cellStyle name="常规 2 6 2 2 5" xfId="6966"/>
    <cellStyle name="常规 2 6 2 2 6" xfId="6967"/>
    <cellStyle name="常规 2 6 2 2 7" xfId="6968"/>
    <cellStyle name="常规 2 6 2 2 8" xfId="6969"/>
    <cellStyle name="常规 2 6 2 2 9" xfId="6970"/>
    <cellStyle name="常规 2 6 2 2_2016-2018年财政规划附表(2)" xfId="6971"/>
    <cellStyle name="常规 2 6 2 3" xfId="6972"/>
    <cellStyle name="常规 2 6 2 3 2" xfId="6973"/>
    <cellStyle name="常规 2 6 2 3 3" xfId="6974"/>
    <cellStyle name="常规 2 6 2 3 4" xfId="6975"/>
    <cellStyle name="常规 2 6 2 3 5" xfId="6976"/>
    <cellStyle name="常规 2 6 2 4" xfId="6977"/>
    <cellStyle name="常规 2 6 2 4 10" xfId="6978"/>
    <cellStyle name="常规 2 6 2 4 11" xfId="6979"/>
    <cellStyle name="常规 2 6 2 4 12" xfId="6980"/>
    <cellStyle name="常规 2 6 2 4 13" xfId="6981"/>
    <cellStyle name="常规 2 6 2 4 2" xfId="6982"/>
    <cellStyle name="常规 2 6 2 4 3" xfId="6983"/>
    <cellStyle name="常规 2 6 2 4 4" xfId="6984"/>
    <cellStyle name="常规 2 6 2 4 5" xfId="6985"/>
    <cellStyle name="常规 2 6 2 4 6" xfId="6986"/>
    <cellStyle name="常规 2 6 2 4 7" xfId="6987"/>
    <cellStyle name="常规 2 6 2 4 8" xfId="6988"/>
    <cellStyle name="常规 2 6 2 4 9" xfId="6989"/>
    <cellStyle name="常规 2 6 2 5" xfId="6990"/>
    <cellStyle name="常规 2 6 2 6" xfId="6991"/>
    <cellStyle name="常规 2 6 2 7" xfId="6992"/>
    <cellStyle name="常规 2 6 2 8" xfId="6993"/>
    <cellStyle name="常规 2 6 2 9" xfId="6994"/>
    <cellStyle name="好 2 2 2 2 2" xfId="6995"/>
    <cellStyle name="常规 2 6 2_2015.1.3县级预算表" xfId="6996"/>
    <cellStyle name="汇总 5 3 8" xfId="6997"/>
    <cellStyle name="常规 2 6 3" xfId="6998"/>
    <cellStyle name="常规 2 6 3 10" xfId="6999"/>
    <cellStyle name="常规 2 6 3 11" xfId="7000"/>
    <cellStyle name="常规 2 6 3 12" xfId="7001"/>
    <cellStyle name="常规 2 6 3 13" xfId="7002"/>
    <cellStyle name="常规 2 6 3 14" xfId="7003"/>
    <cellStyle name="常规 2 6 3 15" xfId="7004"/>
    <cellStyle name="常规 2 6 3 2" xfId="7005"/>
    <cellStyle name="常规 2 6 3 2 2" xfId="7006"/>
    <cellStyle name="常规 2 6 3 2 3" xfId="7007"/>
    <cellStyle name="常规 2 6 3 2 4" xfId="7008"/>
    <cellStyle name="常规 2 6 3 2 5" xfId="7009"/>
    <cellStyle name="常规 2 6 3 3" xfId="7010"/>
    <cellStyle name="常规 2 6 3 3 10" xfId="7011"/>
    <cellStyle name="常规 2 6 3 3 11" xfId="7012"/>
    <cellStyle name="常规 2 6 3 3 12" xfId="7013"/>
    <cellStyle name="常规 2 6 3 3 13" xfId="7014"/>
    <cellStyle name="常规 2 6 3 3 2" xfId="7015"/>
    <cellStyle name="常规 2 6 3 3 3" xfId="7016"/>
    <cellStyle name="常规 2 6 3 3 4" xfId="7017"/>
    <cellStyle name="常规 2 6 3 3 5" xfId="7018"/>
    <cellStyle name="常规 2 6 3 3 6" xfId="7019"/>
    <cellStyle name="常规 2 6 3 3 7" xfId="7020"/>
    <cellStyle name="常规 2 6 3 3 8" xfId="7021"/>
    <cellStyle name="常规 2 6 3 3 9" xfId="7022"/>
    <cellStyle name="常规 2 6 3 4" xfId="7023"/>
    <cellStyle name="常规 2 6 3 5" xfId="7024"/>
    <cellStyle name="常规 2 6 3 6" xfId="7025"/>
    <cellStyle name="常规 2 6 3 7" xfId="7026"/>
    <cellStyle name="常规 2 6 3 8" xfId="7027"/>
    <cellStyle name="常规 2 6 3 9" xfId="7028"/>
    <cellStyle name="好 2 2 2 3 2" xfId="7029"/>
    <cellStyle name="常规 2 6 3_2016-2018年财政规划附表(2)" xfId="7030"/>
    <cellStyle name="常规 2 6 4" xfId="7031"/>
    <cellStyle name="常规 2 6 4 10" xfId="7032"/>
    <cellStyle name="适中 4 2" xfId="7033"/>
    <cellStyle name="常规 2 6 4 11" xfId="7034"/>
    <cellStyle name="适中 4 3" xfId="7035"/>
    <cellStyle name="常规 2 6 4 12" xfId="7036"/>
    <cellStyle name="适中 4 4" xfId="7037"/>
    <cellStyle name="常规 2 6 4 13" xfId="7038"/>
    <cellStyle name="适中 4 5" xfId="7039"/>
    <cellStyle name="常规 2 6 4 14" xfId="7040"/>
    <cellStyle name="适中 4 6" xfId="7041"/>
    <cellStyle name="常规 2 6 4 15" xfId="7042"/>
    <cellStyle name="适中 4 7" xfId="7043"/>
    <cellStyle name="常规 2 6 4 2" xfId="7044"/>
    <cellStyle name="常规 2 6 4 2 2" xfId="7045"/>
    <cellStyle name="适中 2 2 9" xfId="7046"/>
    <cellStyle name="常规 2 6 4 2 3" xfId="7047"/>
    <cellStyle name="常规 2 6 4 2 4" xfId="7048"/>
    <cellStyle name="常规 2 6 4 2 5" xfId="7049"/>
    <cellStyle name="输入 3 2 2 2 2" xfId="7050"/>
    <cellStyle name="常规 2 6 4 3" xfId="7051"/>
    <cellStyle name="常规 2 6 4 3 10" xfId="7052"/>
    <cellStyle name="常规 2 6 4 3 11" xfId="7053"/>
    <cellStyle name="常规 2 6 4 3 12" xfId="7054"/>
    <cellStyle name="常规 2 6 4 3 13" xfId="7055"/>
    <cellStyle name="常规 2 6 4 3 2" xfId="7056"/>
    <cellStyle name="汇总 2 2 16" xfId="7057"/>
    <cellStyle name="适中 2 3 9" xfId="7058"/>
    <cellStyle name="常规 2 6 4 3 3" xfId="7059"/>
    <cellStyle name="常规 2 6 4 3 4" xfId="7060"/>
    <cellStyle name="常规 2 6 4 3 5" xfId="7061"/>
    <cellStyle name="输入 3 2 2 3 2" xfId="7062"/>
    <cellStyle name="常规 2 6 4 3 6" xfId="7063"/>
    <cellStyle name="输入 3 2 2 3 3" xfId="7064"/>
    <cellStyle name="常规 2 6 4 3 7" xfId="7065"/>
    <cellStyle name="输入 3 2 2 3 4" xfId="7066"/>
    <cellStyle name="常规 2 6 4 3 8" xfId="7067"/>
    <cellStyle name="输入 3 2 2 3 5" xfId="7068"/>
    <cellStyle name="常规 2 6 4 3 9" xfId="7069"/>
    <cellStyle name="输入 3 2 2 3 6" xfId="7070"/>
    <cellStyle name="常规 2 6 4 4" xfId="7071"/>
    <cellStyle name="常规 2 6 4 5" xfId="7072"/>
    <cellStyle name="常规 2 6 4 6" xfId="7073"/>
    <cellStyle name="常规 2 6 4 7" xfId="7074"/>
    <cellStyle name="常规 2 6 4 8" xfId="7075"/>
    <cellStyle name="常规 2 6 4 9" xfId="7076"/>
    <cellStyle name="常规 2 6 4_2016-2018年财政规划附表(2)" xfId="7077"/>
    <cellStyle name="常规 2 6 5" xfId="7078"/>
    <cellStyle name="常规 2 6 5 2" xfId="7079"/>
    <cellStyle name="常规 2 6 5 3" xfId="7080"/>
    <cellStyle name="常规 2 6 5 4" xfId="7081"/>
    <cellStyle name="常规 2 6 5 5" xfId="7082"/>
    <cellStyle name="常规 2 6 6" xfId="7083"/>
    <cellStyle name="常规 2 6 6 10" xfId="7084"/>
    <cellStyle name="常规 2 6 6 11" xfId="7085"/>
    <cellStyle name="常规 2 6 6 12" xfId="7086"/>
    <cellStyle name="常规 2 6 6 13" xfId="7087"/>
    <cellStyle name="常规 2 6 6 2" xfId="7088"/>
    <cellStyle name="常规 2 6 6 3" xfId="7089"/>
    <cellStyle name="常规 2 6 6 4" xfId="7090"/>
    <cellStyle name="常规 2 6 6 5" xfId="7091"/>
    <cellStyle name="常规 2 6 6 6" xfId="7092"/>
    <cellStyle name="常规 2 6 6 7" xfId="7093"/>
    <cellStyle name="常规 2 6 6 8" xfId="7094"/>
    <cellStyle name="适中 3_2015.1.3县级预算表" xfId="7095"/>
    <cellStyle name="常规 2 6 6 9" xfId="7096"/>
    <cellStyle name="常规 2 6 7" xfId="7097"/>
    <cellStyle name="常规 2 6 8" xfId="7098"/>
    <cellStyle name="常规 2 6 9" xfId="7099"/>
    <cellStyle name="常规 2 6_2015.1.3县级预算表" xfId="7100"/>
    <cellStyle name="常规 2 7" xfId="7101"/>
    <cellStyle name="常规 2 7 10" xfId="7102"/>
    <cellStyle name="常规 2 7 11" xfId="7103"/>
    <cellStyle name="常规 2 7 12" xfId="7104"/>
    <cellStyle name="常规 2 7 13" xfId="7105"/>
    <cellStyle name="常规 2 7 14" xfId="7106"/>
    <cellStyle name="常规 2 7 15" xfId="7107"/>
    <cellStyle name="常规 2 7 16" xfId="7108"/>
    <cellStyle name="常规 2 7 17" xfId="7109"/>
    <cellStyle name="常规 2 7 2" xfId="7110"/>
    <cellStyle name="常规 2 7 2 10" xfId="7111"/>
    <cellStyle name="注释 2 3 9" xfId="7112"/>
    <cellStyle name="常规 2 7 2 11" xfId="7113"/>
    <cellStyle name="常规 2 7 2 12" xfId="7114"/>
    <cellStyle name="常规 2 7 2 13" xfId="7115"/>
    <cellStyle name="常规 2 7 2 14" xfId="7116"/>
    <cellStyle name="常规 2 7 2 15" xfId="7117"/>
    <cellStyle name="常规 2 7 2 2" xfId="7118"/>
    <cellStyle name="常规 2 7 2 2 2" xfId="7119"/>
    <cellStyle name="警告文本 3 3 6" xfId="7120"/>
    <cellStyle name="常规 2 7 2 2 3" xfId="7121"/>
    <cellStyle name="警告文本 3 3 7" xfId="7122"/>
    <cellStyle name="常规 2 7 2 2 4" xfId="7123"/>
    <cellStyle name="警告文本 3 3 8" xfId="7124"/>
    <cellStyle name="常规 2 7 2 2 5" xfId="7125"/>
    <cellStyle name="警告文本 3 3 9" xfId="7126"/>
    <cellStyle name="常规 2 7 2 3" xfId="7127"/>
    <cellStyle name="常规 2 7 2 3 10" xfId="7128"/>
    <cellStyle name="常规 2 7 2 3 11" xfId="7129"/>
    <cellStyle name="适中 4 4 10" xfId="7130"/>
    <cellStyle name="常规 2 7 2 3 12" xfId="7131"/>
    <cellStyle name="适中 4 4 11" xfId="7132"/>
    <cellStyle name="常规 2 7 2 3 13" xfId="7133"/>
    <cellStyle name="适中 4 4 12" xfId="7134"/>
    <cellStyle name="常规 2 7 2 3 2" xfId="7135"/>
    <cellStyle name="警告文本 3 4 6" xfId="7136"/>
    <cellStyle name="常规 2 7 2 3 3" xfId="7137"/>
    <cellStyle name="警告文本 3 4 7" xfId="7138"/>
    <cellStyle name="常规 2 7 2 3 4" xfId="7139"/>
    <cellStyle name="警告文本 3 4 8" xfId="7140"/>
    <cellStyle name="常规 2 7 2 3 5" xfId="7141"/>
    <cellStyle name="警告文本 3 4 9" xfId="7142"/>
    <cellStyle name="常规 2 7 2 3 6" xfId="7143"/>
    <cellStyle name="常规 2 7 2 3 7" xfId="7144"/>
    <cellStyle name="常规 2 7 2 3 8" xfId="7145"/>
    <cellStyle name="常规 2 7 2 3 9" xfId="7146"/>
    <cellStyle name="常规 2 7 2 4" xfId="7147"/>
    <cellStyle name="常规 2 7 2 5" xfId="7148"/>
    <cellStyle name="常规 2 7 2 6" xfId="7149"/>
    <cellStyle name="常规 2 7 2 7" xfId="7150"/>
    <cellStyle name="常规 2 7 2 8" xfId="7151"/>
    <cellStyle name="常规 2 7 2 9" xfId="7152"/>
    <cellStyle name="常规 2 7 2_2016-2018年财政规划附表(2)" xfId="7153"/>
    <cellStyle name="常规 2 7 3" xfId="7154"/>
    <cellStyle name="常规 4_2015.1.3县级预算表" xfId="7155"/>
    <cellStyle name="常规 2 7 3 10" xfId="7156"/>
    <cellStyle name="常规 2 7 3 11" xfId="7157"/>
    <cellStyle name="常规 2 7 3 12" xfId="7158"/>
    <cellStyle name="常规 2 7 3 13" xfId="7159"/>
    <cellStyle name="常规 2 7 3 14" xfId="7160"/>
    <cellStyle name="常规 2 7 3 15" xfId="7161"/>
    <cellStyle name="常规 2 7 3 2" xfId="7162"/>
    <cellStyle name="常规 2 7 3 2 2" xfId="7163"/>
    <cellStyle name="警告文本 4 3 6" xfId="7164"/>
    <cellStyle name="常规 2 7 3 2 3" xfId="7165"/>
    <cellStyle name="警告文本 4 3 7" xfId="7166"/>
    <cellStyle name="常规 2 7 3 3" xfId="7167"/>
    <cellStyle name="常规 2 7 3 3 10" xfId="7168"/>
    <cellStyle name="输入 4 4" xfId="7169"/>
    <cellStyle name="常规 2 7 3 3 11" xfId="7170"/>
    <cellStyle name="输入 4 5" xfId="7171"/>
    <cellStyle name="常规 2 7 3 3 12" xfId="7172"/>
    <cellStyle name="输入 4 6" xfId="7173"/>
    <cellStyle name="常规 2 7 3 3 13" xfId="7174"/>
    <cellStyle name="输入 4 7" xfId="7175"/>
    <cellStyle name="常规 2 7 3 3 2" xfId="7176"/>
    <cellStyle name="警告文本 4 4 6" xfId="7177"/>
    <cellStyle name="常规 2 7 3 3 3" xfId="7178"/>
    <cellStyle name="警告文本 4 4 7" xfId="7179"/>
    <cellStyle name="常规 2 7 3 3 8" xfId="7180"/>
    <cellStyle name="常规 2 7 3 3 9" xfId="7181"/>
    <cellStyle name="注释 3 2 4 10" xfId="7182"/>
    <cellStyle name="常规 2 7 3 4" xfId="7183"/>
    <cellStyle name="常规 2 7 3 5" xfId="7184"/>
    <cellStyle name="常规 2 7 3 6" xfId="7185"/>
    <cellStyle name="常规 2 7 3 7" xfId="7186"/>
    <cellStyle name="常规 2 7 3 8" xfId="7187"/>
    <cellStyle name="常规 2 7 3 9" xfId="7188"/>
    <cellStyle name="常规 2 7 3_2016-2018年财政规划附表(2)" xfId="7189"/>
    <cellStyle name="常规 2 7 4" xfId="7190"/>
    <cellStyle name="常规 2 7 4 2" xfId="7191"/>
    <cellStyle name="常规 2 7 4 3" xfId="7192"/>
    <cellStyle name="常规 2 7 4 4" xfId="7193"/>
    <cellStyle name="常规 2 7 4 5" xfId="7194"/>
    <cellStyle name="常规 2 7 5" xfId="7195"/>
    <cellStyle name="常规 2 7 5 10" xfId="7196"/>
    <cellStyle name="常规 2 7 5 11" xfId="7197"/>
    <cellStyle name="常规 2 7 5 12" xfId="7198"/>
    <cellStyle name="常规 2 7 5 13" xfId="7199"/>
    <cellStyle name="常规 2 7 5 2" xfId="7200"/>
    <cellStyle name="常规 2 7 5 3" xfId="7201"/>
    <cellStyle name="常规 2 7 5 4" xfId="7202"/>
    <cellStyle name="常规 2 7 5 5" xfId="7203"/>
    <cellStyle name="常规 2 7 5 6" xfId="7204"/>
    <cellStyle name="常规 2 7 5 7" xfId="7205"/>
    <cellStyle name="常规 2 7 5 8" xfId="7206"/>
    <cellStyle name="常规 2 7 5 9" xfId="7207"/>
    <cellStyle name="常规 2 7 6" xfId="7208"/>
    <cellStyle name="常规 2 7 7" xfId="7209"/>
    <cellStyle name="常规 2 7 8" xfId="7210"/>
    <cellStyle name="常规 2 7 9" xfId="7211"/>
    <cellStyle name="常规 2 7_2015.1.3县级预算表" xfId="7212"/>
    <cellStyle name="常规 6 2 2 7" xfId="7213"/>
    <cellStyle name="解释性文本 4 2 2 11" xfId="7214"/>
    <cellStyle name="常规 2 8" xfId="7215"/>
    <cellStyle name="输入 2" xfId="7216"/>
    <cellStyle name="常规 2 8 10" xfId="7217"/>
    <cellStyle name="输入 2 10" xfId="7218"/>
    <cellStyle name="常规 2 8 11" xfId="7219"/>
    <cellStyle name="输入 2 11" xfId="7220"/>
    <cellStyle name="常规 2 8 12" xfId="7221"/>
    <cellStyle name="输入 2 12" xfId="7222"/>
    <cellStyle name="常规 2 8 13" xfId="7223"/>
    <cellStyle name="输入 2 13" xfId="7224"/>
    <cellStyle name="常规 2 8 14" xfId="7225"/>
    <cellStyle name="输入 2 14" xfId="7226"/>
    <cellStyle name="常规 2 8 15" xfId="7227"/>
    <cellStyle name="输入 2 15" xfId="7228"/>
    <cellStyle name="常规 2 8 2" xfId="7229"/>
    <cellStyle name="输入 2 2" xfId="7230"/>
    <cellStyle name="常规 2 8 2 2" xfId="7231"/>
    <cellStyle name="输入 2 2 2" xfId="7232"/>
    <cellStyle name="常规 2 8 2 3" xfId="7233"/>
    <cellStyle name="输入 2 2 3" xfId="7234"/>
    <cellStyle name="常规 2 8 2 4" xfId="7235"/>
    <cellStyle name="输入 2 2 4" xfId="7236"/>
    <cellStyle name="常规 2 8 2 5" xfId="7237"/>
    <cellStyle name="输入 2 2 5" xfId="7238"/>
    <cellStyle name="常规 2 8 3" xfId="7239"/>
    <cellStyle name="输入 2 3" xfId="7240"/>
    <cellStyle name="常规 2 8 3 10" xfId="7241"/>
    <cellStyle name="输入 2 3 10" xfId="7242"/>
    <cellStyle name="常规 2 8 3 11" xfId="7243"/>
    <cellStyle name="输入 2 3 11" xfId="7244"/>
    <cellStyle name="常规 2 8 3 12" xfId="7245"/>
    <cellStyle name="输入 2 3 12" xfId="7246"/>
    <cellStyle name="常规 2 8 3 13" xfId="7247"/>
    <cellStyle name="输入 2 3 13" xfId="7248"/>
    <cellStyle name="常规 2 8 3 2" xfId="7249"/>
    <cellStyle name="输入 2 3 2" xfId="7250"/>
    <cellStyle name="常规 2 8 3 3" xfId="7251"/>
    <cellStyle name="输入 2 3 3" xfId="7252"/>
    <cellStyle name="常规 2 8 3 4" xfId="7253"/>
    <cellStyle name="输入 2 3 4" xfId="7254"/>
    <cellStyle name="常规 2 8 3 5" xfId="7255"/>
    <cellStyle name="输入 2 3 5" xfId="7256"/>
    <cellStyle name="常规 2 8 3 6" xfId="7257"/>
    <cellStyle name="输入 2 3 6" xfId="7258"/>
    <cellStyle name="常规 2 8 3 7" xfId="7259"/>
    <cellStyle name="输入 2 3 7" xfId="7260"/>
    <cellStyle name="常规 2 8 3 8" xfId="7261"/>
    <cellStyle name="输入 2 3 8" xfId="7262"/>
    <cellStyle name="常规 2 8 3 9" xfId="7263"/>
    <cellStyle name="输入 2 3 9" xfId="7264"/>
    <cellStyle name="常规 2 8 4" xfId="7265"/>
    <cellStyle name="输入 2 4" xfId="7266"/>
    <cellStyle name="常规 2 8 5" xfId="7267"/>
    <cellStyle name="输入 2 5" xfId="7268"/>
    <cellStyle name="常规 2 8 6" xfId="7269"/>
    <cellStyle name="输入 2 6" xfId="7270"/>
    <cellStyle name="常规 2 8 7" xfId="7271"/>
    <cellStyle name="输入 2 7" xfId="7272"/>
    <cellStyle name="常规 2 8 8" xfId="7273"/>
    <cellStyle name="输入 2 8" xfId="7274"/>
    <cellStyle name="常规 2 8 9" xfId="7275"/>
    <cellStyle name="输入 2 9" xfId="7276"/>
    <cellStyle name="常规 2 8_2016-2018年财政规划附表(2)" xfId="7277"/>
    <cellStyle name="常规 2 9" xfId="7278"/>
    <cellStyle name="输入 3" xfId="7279"/>
    <cellStyle name="常规 2 9 10" xfId="7280"/>
    <cellStyle name="输入 3 10" xfId="7281"/>
    <cellStyle name="常规 2 9 11" xfId="7282"/>
    <cellStyle name="输入 3 11" xfId="7283"/>
    <cellStyle name="常规 2 9 12" xfId="7284"/>
    <cellStyle name="输入 3 12" xfId="7285"/>
    <cellStyle name="常规 2 9 13" xfId="7286"/>
    <cellStyle name="输入 3 13" xfId="7287"/>
    <cellStyle name="常规 2 9 14" xfId="7288"/>
    <cellStyle name="输入 3 14" xfId="7289"/>
    <cellStyle name="常规 2 9 15" xfId="7290"/>
    <cellStyle name="输入 3 15" xfId="7291"/>
    <cellStyle name="常规 2 9 2" xfId="7292"/>
    <cellStyle name="输入 3 2" xfId="7293"/>
    <cellStyle name="常规 2 9 2 2" xfId="7294"/>
    <cellStyle name="输入 3 2 2" xfId="7295"/>
    <cellStyle name="常规 2 9 2 3" xfId="7296"/>
    <cellStyle name="输入 3 2 3" xfId="7297"/>
    <cellStyle name="常规 2 9 2 4" xfId="7298"/>
    <cellStyle name="输入 3 2 4" xfId="7299"/>
    <cellStyle name="常规 2 9 2 5" xfId="7300"/>
    <cellStyle name="常规 3 3 3 10" xfId="7301"/>
    <cellStyle name="输入 3 2 5" xfId="7302"/>
    <cellStyle name="常规 2 9 3" xfId="7303"/>
    <cellStyle name="输入 3 3" xfId="7304"/>
    <cellStyle name="常规 2 9 3 2" xfId="7305"/>
    <cellStyle name="输入 3 3 2" xfId="7306"/>
    <cellStyle name="常规 2 9 3 3" xfId="7307"/>
    <cellStyle name="输入 3 3 3" xfId="7308"/>
    <cellStyle name="常规 2 9 3 4" xfId="7309"/>
    <cellStyle name="输入 3 3 4" xfId="7310"/>
    <cellStyle name="常规 2 9 3 5" xfId="7311"/>
    <cellStyle name="输入 3 3 5" xfId="7312"/>
    <cellStyle name="常规 2 9 3 6" xfId="7313"/>
    <cellStyle name="输入 3 3 6" xfId="7314"/>
    <cellStyle name="常规 2 9 3 7" xfId="7315"/>
    <cellStyle name="输入 3 3 7" xfId="7316"/>
    <cellStyle name="常规 2 9 3 8" xfId="7317"/>
    <cellStyle name="输入 3 3 8" xfId="7318"/>
    <cellStyle name="常规 2 9 3 9" xfId="7319"/>
    <cellStyle name="输入 3 3 9" xfId="7320"/>
    <cellStyle name="常规 2 9 4" xfId="7321"/>
    <cellStyle name="输入 3 4" xfId="7322"/>
    <cellStyle name="常规 2 9 5" xfId="7323"/>
    <cellStyle name="输入 3 5" xfId="7324"/>
    <cellStyle name="常规 2 9 6" xfId="7325"/>
    <cellStyle name="输入 3 6" xfId="7326"/>
    <cellStyle name="常规 2 9 7" xfId="7327"/>
    <cellStyle name="输入 3 7" xfId="7328"/>
    <cellStyle name="常规 2 9 8" xfId="7329"/>
    <cellStyle name="输入 3 8" xfId="7330"/>
    <cellStyle name="常规 2 9 9" xfId="7331"/>
    <cellStyle name="警告文本 4 4 10" xfId="7332"/>
    <cellStyle name="输入 3 9" xfId="7333"/>
    <cellStyle name="常规 2 9_2016-2018年财政规划附表(2)" xfId="7334"/>
    <cellStyle name="常规 3" xfId="7335"/>
    <cellStyle name="检查单元格 4 3 3 4" xfId="7336"/>
    <cellStyle name="常规 3 13" xfId="7337"/>
    <cellStyle name="常规 3 14" xfId="7338"/>
    <cellStyle name="常规 3 15" xfId="7339"/>
    <cellStyle name="常规 3 20" xfId="7340"/>
    <cellStyle name="常规 3 16" xfId="7341"/>
    <cellStyle name="常规 3 17" xfId="7342"/>
    <cellStyle name="常规 3 18" xfId="7343"/>
    <cellStyle name="常规 3 19" xfId="7344"/>
    <cellStyle name="常规 3 2" xfId="7345"/>
    <cellStyle name="常规 3 2 10" xfId="7346"/>
    <cellStyle name="常规 3 2 11" xfId="7347"/>
    <cellStyle name="常规 3 2 12" xfId="7348"/>
    <cellStyle name="常规 3 2 13" xfId="7349"/>
    <cellStyle name="警告文本 3 2 4 10" xfId="7350"/>
    <cellStyle name="常规 3 2 14" xfId="7351"/>
    <cellStyle name="警告文本 3 2 4 11" xfId="7352"/>
    <cellStyle name="常规 3 2 15" xfId="7353"/>
    <cellStyle name="警告文本 3 2 4 12" xfId="7354"/>
    <cellStyle name="常规 3 2 16" xfId="7355"/>
    <cellStyle name="警告文本 3 2 4 13" xfId="7356"/>
    <cellStyle name="常规 3 2 17" xfId="7357"/>
    <cellStyle name="常规 3 2 18" xfId="7358"/>
    <cellStyle name="常规 3 2 2" xfId="7359"/>
    <cellStyle name="输出 3 3 4" xfId="7360"/>
    <cellStyle name="常规 3 2 2 10" xfId="7361"/>
    <cellStyle name="常规 3 2 2 11" xfId="7362"/>
    <cellStyle name="常规 3 2 2 12" xfId="7363"/>
    <cellStyle name="常规 3 2 2 13" xfId="7364"/>
    <cellStyle name="常规 3 2 2 14" xfId="7365"/>
    <cellStyle name="常规 3 2 2 15" xfId="7366"/>
    <cellStyle name="常规 3 2 2 16" xfId="7367"/>
    <cellStyle name="常规 3 2 2 2" xfId="7368"/>
    <cellStyle name="检查单元格 3 2 2 10" xfId="7369"/>
    <cellStyle name="常规 3 2 2 2 10" xfId="7370"/>
    <cellStyle name="常规 3 2 2 2 11" xfId="7371"/>
    <cellStyle name="常规 3 2 2 2 12" xfId="7372"/>
    <cellStyle name="常规 3 2 2 2 13" xfId="7373"/>
    <cellStyle name="常规 3 2 2 2 14" xfId="7374"/>
    <cellStyle name="常规 3 2 2 2 15" xfId="7375"/>
    <cellStyle name="常规 3 2 2 2 2" xfId="7376"/>
    <cellStyle name="常规 3 2 2 2 2 2" xfId="7377"/>
    <cellStyle name="常规 3 2 2 2 2 3" xfId="7378"/>
    <cellStyle name="常规 3 2 2 2 2 4" xfId="7379"/>
    <cellStyle name="常规 3 2 2 2 2 5" xfId="7380"/>
    <cellStyle name="常规 3 2 2 2 3" xfId="7381"/>
    <cellStyle name="常规 3 2 2 2 3 10" xfId="7382"/>
    <cellStyle name="检查单元格 3 2 2 5" xfId="7383"/>
    <cellStyle name="常规 3 2 2 2 3 11" xfId="7384"/>
    <cellStyle name="检查单元格 3 2 2 6" xfId="7385"/>
    <cellStyle name="常规 3 2 2 2 3 12" xfId="7386"/>
    <cellStyle name="检查单元格 3 2 2 7" xfId="7387"/>
    <cellStyle name="常规 3 2 2 2 3 13" xfId="7388"/>
    <cellStyle name="检查单元格 3 2 2 8" xfId="7389"/>
    <cellStyle name="常规 3 2 2 2 3 2" xfId="7390"/>
    <cellStyle name="常规 3 2 2 2 3 3" xfId="7391"/>
    <cellStyle name="链接单元格 4 3 10" xfId="7392"/>
    <cellStyle name="常规 3 2 2 2 3 4" xfId="7393"/>
    <cellStyle name="链接单元格 4 3 11" xfId="7394"/>
    <cellStyle name="常规 3 2 2 2 3 5" xfId="7395"/>
    <cellStyle name="链接单元格 4 3 12" xfId="7396"/>
    <cellStyle name="常规 3 2 2 2 3 6" xfId="7397"/>
    <cellStyle name="链接单元格 4 3 13" xfId="7398"/>
    <cellStyle name="常规 3 2 2 2 3 7" xfId="7399"/>
    <cellStyle name="链接单元格 4 3 14" xfId="7400"/>
    <cellStyle name="常规 3 2 2 2 3 8" xfId="7401"/>
    <cellStyle name="链接单元格 4 3 15" xfId="7402"/>
    <cellStyle name="常规 3 2 2 2 3 9" xfId="7403"/>
    <cellStyle name="常规 3 2 2 2 4" xfId="7404"/>
    <cellStyle name="常规 3 2 2 2 5" xfId="7405"/>
    <cellStyle name="常规 3 2 2 2 6" xfId="7406"/>
    <cellStyle name="常规 3 2 2 2 7" xfId="7407"/>
    <cellStyle name="常规 3 2 2 2 8" xfId="7408"/>
    <cellStyle name="汇总 4 2 4 10" xfId="7409"/>
    <cellStyle name="常规 3 2 2 2 9" xfId="7410"/>
    <cellStyle name="汇总 4 2 4 11" xfId="7411"/>
    <cellStyle name="常规 3 2 2 2_2016-2018年财政规划附表(2)" xfId="7412"/>
    <cellStyle name="计算 2 3 3 12" xfId="7413"/>
    <cellStyle name="常规 3 2 2 3" xfId="7414"/>
    <cellStyle name="检查单元格 3 2 2 11" xfId="7415"/>
    <cellStyle name="常规 3 2 2 3 2" xfId="7416"/>
    <cellStyle name="常规 3 2 2 3 3" xfId="7417"/>
    <cellStyle name="常规 3 2 2 3 4" xfId="7418"/>
    <cellStyle name="常规 3 2 2 3 5" xfId="7419"/>
    <cellStyle name="常规 3 2 2 4" xfId="7420"/>
    <cellStyle name="检查单元格 3 2 2 12" xfId="7421"/>
    <cellStyle name="常规 3 2 2 4 10" xfId="7422"/>
    <cellStyle name="常规 3 2 2 4 11" xfId="7423"/>
    <cellStyle name="常规 3 2 2 4 12" xfId="7424"/>
    <cellStyle name="常规 3 2 2 4 13" xfId="7425"/>
    <cellStyle name="常规 3 2 2 4 2" xfId="7426"/>
    <cellStyle name="好 4" xfId="7427"/>
    <cellStyle name="常规 3 2 2 4 3" xfId="7428"/>
    <cellStyle name="好 5" xfId="7429"/>
    <cellStyle name="常规 3 2 2 4 4" xfId="7430"/>
    <cellStyle name="好 6" xfId="7431"/>
    <cellStyle name="常规 3 2 2 4 5" xfId="7432"/>
    <cellStyle name="好 7" xfId="7433"/>
    <cellStyle name="常规 3 2 2 4 6" xfId="7434"/>
    <cellStyle name="好 8" xfId="7435"/>
    <cellStyle name="常规 3 2 2 4 7" xfId="7436"/>
    <cellStyle name="好 9" xfId="7437"/>
    <cellStyle name="常规 3 2 2 4 8" xfId="7438"/>
    <cellStyle name="常规 3 2 2 4 9" xfId="7439"/>
    <cellStyle name="常规 3 2 2 5" xfId="7440"/>
    <cellStyle name="检查单元格 3 2 2 13" xfId="7441"/>
    <cellStyle name="常规 3 2 2_2015.1.3县级预算表" xfId="7442"/>
    <cellStyle name="适中 2 2 3 5" xfId="7443"/>
    <cellStyle name="常规 3 2 3" xfId="7444"/>
    <cellStyle name="输出 3 3 5" xfId="7445"/>
    <cellStyle name="常规 3 2 3 15" xfId="7446"/>
    <cellStyle name="常规 3 2 3 2" xfId="7447"/>
    <cellStyle name="常规 3 2 3 2 2" xfId="7448"/>
    <cellStyle name="常规 3 2 3 2 3" xfId="7449"/>
    <cellStyle name="常规 3 2 3 3" xfId="7450"/>
    <cellStyle name="常规 3 2 3 3 10" xfId="7451"/>
    <cellStyle name="常规 3 2 3 3 11" xfId="7452"/>
    <cellStyle name="常规 3 2 3 3 12" xfId="7453"/>
    <cellStyle name="常规 3 2 3 3 13" xfId="7454"/>
    <cellStyle name="常规 3 2 3 3 2" xfId="7455"/>
    <cellStyle name="常规 3 2 3 3 3" xfId="7456"/>
    <cellStyle name="常规 3 2 3 3 4" xfId="7457"/>
    <cellStyle name="常规 3 2 3 3 5" xfId="7458"/>
    <cellStyle name="常规 3 2 3 3 6" xfId="7459"/>
    <cellStyle name="常规 3 2 3 3 7" xfId="7460"/>
    <cellStyle name="常规 3 2 3 3 8" xfId="7461"/>
    <cellStyle name="常规 3 2 3 3 9" xfId="7462"/>
    <cellStyle name="常规 3 2 3 4" xfId="7463"/>
    <cellStyle name="常规 3 2 3 5" xfId="7464"/>
    <cellStyle name="常规 3 2 3 6" xfId="7465"/>
    <cellStyle name="常规 3 2 3 7" xfId="7466"/>
    <cellStyle name="常规 3 2 3 8" xfId="7467"/>
    <cellStyle name="常规 3 2 3 9" xfId="7468"/>
    <cellStyle name="常规 3 2 3_2016-2018年财政规划附表(2)" xfId="7469"/>
    <cellStyle name="常规 3 2 4" xfId="7470"/>
    <cellStyle name="输出 3 3 6" xfId="7471"/>
    <cellStyle name="常规 3 2 4 10" xfId="7472"/>
    <cellStyle name="常规 3 2 4 11" xfId="7473"/>
    <cellStyle name="常规 3 2 4 12" xfId="7474"/>
    <cellStyle name="常规 3 2 4 13" xfId="7475"/>
    <cellStyle name="常规 3 2 4 14" xfId="7476"/>
    <cellStyle name="常规 3 2 4 15" xfId="7477"/>
    <cellStyle name="常规 3 2 4 2" xfId="7478"/>
    <cellStyle name="警告文本 4 3 3 6" xfId="7479"/>
    <cellStyle name="常规 3 2 4 2 2" xfId="7480"/>
    <cellStyle name="常规 3 2 4 2 3" xfId="7481"/>
    <cellStyle name="常规 3 2 4 2 4" xfId="7482"/>
    <cellStyle name="常规 3 2 4 2 5" xfId="7483"/>
    <cellStyle name="常规 3 2 4 3" xfId="7484"/>
    <cellStyle name="警告文本 4 3 3 7" xfId="7485"/>
    <cellStyle name="常规 3 2 4 3 10" xfId="7486"/>
    <cellStyle name="常规 3 2 4 3 11" xfId="7487"/>
    <cellStyle name="常规 3 2 4 3 12" xfId="7488"/>
    <cellStyle name="常规 3 2 4 3 13" xfId="7489"/>
    <cellStyle name="常规 3 2 4 3 2" xfId="7490"/>
    <cellStyle name="常规 3 2 4 3 3" xfId="7491"/>
    <cellStyle name="常规 3 2 4 3 4" xfId="7492"/>
    <cellStyle name="常规 3 2 4 3 5" xfId="7493"/>
    <cellStyle name="常规 3 2 4 3 6" xfId="7494"/>
    <cellStyle name="常规 3 2 4 3 7" xfId="7495"/>
    <cellStyle name="常规 3 2 4 3 8" xfId="7496"/>
    <cellStyle name="常规 3 2 4 3 9" xfId="7497"/>
    <cellStyle name="常规 3 2 4 4" xfId="7498"/>
    <cellStyle name="警告文本 4 3 3 8" xfId="7499"/>
    <cellStyle name="常规 3 2 4 5" xfId="7500"/>
    <cellStyle name="警告文本 4 3 3 9" xfId="7501"/>
    <cellStyle name="常规 3 2 4 6" xfId="7502"/>
    <cellStyle name="常规 3 2 4 7" xfId="7503"/>
    <cellStyle name="常规 3 2 4 8" xfId="7504"/>
    <cellStyle name="常规 3 2 4 9" xfId="7505"/>
    <cellStyle name="常规 3 2 4_2016-2018年财政规划附表(2)" xfId="7506"/>
    <cellStyle name="检查单元格 4 2 2 3 7" xfId="7507"/>
    <cellStyle name="常规 3 2 5" xfId="7508"/>
    <cellStyle name="输出 3 3 7" xfId="7509"/>
    <cellStyle name="常规 3 2 5 2" xfId="7510"/>
    <cellStyle name="注释 4 4 11" xfId="7511"/>
    <cellStyle name="常规 3 2 5 3" xfId="7512"/>
    <cellStyle name="注释 4 4 12" xfId="7513"/>
    <cellStyle name="常规 3 2 5 4" xfId="7514"/>
    <cellStyle name="注释 4 4 13" xfId="7515"/>
    <cellStyle name="常规 3 2 5 5" xfId="7516"/>
    <cellStyle name="注释 4 4 14" xfId="7517"/>
    <cellStyle name="常规 3 2 6" xfId="7518"/>
    <cellStyle name="输出 3 3 8" xfId="7519"/>
    <cellStyle name="常规 3 2 6 10" xfId="7520"/>
    <cellStyle name="常规 3 2 6 11" xfId="7521"/>
    <cellStyle name="常规 3 2 6 12" xfId="7522"/>
    <cellStyle name="常规 3 2 6 13" xfId="7523"/>
    <cellStyle name="常规 3 2 6 2" xfId="7524"/>
    <cellStyle name="解释性文本 4 4_2016-2018年财政规划附表(2)" xfId="7525"/>
    <cellStyle name="常规 3 2 6 3" xfId="7526"/>
    <cellStyle name="常规 3 2 6 4" xfId="7527"/>
    <cellStyle name="常规 3 2 6 5" xfId="7528"/>
    <cellStyle name="常规 3 2 6 6" xfId="7529"/>
    <cellStyle name="常规 3 2 6 7" xfId="7530"/>
    <cellStyle name="常规 3 2 6 8" xfId="7531"/>
    <cellStyle name="常规 3 2 6 9" xfId="7532"/>
    <cellStyle name="常规 3 2 7" xfId="7533"/>
    <cellStyle name="输出 3 3 9" xfId="7534"/>
    <cellStyle name="常规 3 2 8" xfId="7535"/>
    <cellStyle name="常规 3 2 9" xfId="7536"/>
    <cellStyle name="常规 3 2_2015.1.3县级预算表" xfId="7537"/>
    <cellStyle name="常规 4 7 2" xfId="7538"/>
    <cellStyle name="常规 3 3" xfId="7539"/>
    <cellStyle name="常规 3 3 10" xfId="7540"/>
    <cellStyle name="常规 3 3 11" xfId="7541"/>
    <cellStyle name="常规 3 3 12" xfId="7542"/>
    <cellStyle name="常规 3 3 13" xfId="7543"/>
    <cellStyle name="常规 3 3 14" xfId="7544"/>
    <cellStyle name="常规 3 3 15" xfId="7545"/>
    <cellStyle name="常规 3 3 16" xfId="7546"/>
    <cellStyle name="常规 3 3 17" xfId="7547"/>
    <cellStyle name="常规 3 3 18" xfId="7548"/>
    <cellStyle name="常规 3 3 2 10" xfId="7549"/>
    <cellStyle name="常规 3 3 2 11" xfId="7550"/>
    <cellStyle name="常规 3 3 2 12" xfId="7551"/>
    <cellStyle name="常规 3 3 2 13" xfId="7552"/>
    <cellStyle name="常规 3 3 2 14" xfId="7553"/>
    <cellStyle name="常规 3 3 2 2" xfId="7554"/>
    <cellStyle name="常规 3 3 2 2 10" xfId="7555"/>
    <cellStyle name="常规 3 3 2 2 11" xfId="7556"/>
    <cellStyle name="常规 3 3 2 2 12" xfId="7557"/>
    <cellStyle name="常规 3 3 2 2 13" xfId="7558"/>
    <cellStyle name="常规 3 3 2 2 14" xfId="7559"/>
    <cellStyle name="常规 3 3 2 2 15" xfId="7560"/>
    <cellStyle name="常规 3 3 2 2 2" xfId="7561"/>
    <cellStyle name="常规 3 3 2 2 2 2" xfId="7562"/>
    <cellStyle name="检查单元格 2 6 10" xfId="7563"/>
    <cellStyle name="常规 3 3 2 2 2 3" xfId="7564"/>
    <cellStyle name="检查单元格 2 6 11" xfId="7565"/>
    <cellStyle name="常规 3 3 2 2 2 4" xfId="7566"/>
    <cellStyle name="检查单元格 2 6 12" xfId="7567"/>
    <cellStyle name="常规 3 3 2 2 2 5" xfId="7568"/>
    <cellStyle name="检查单元格 2 6 13" xfId="7569"/>
    <cellStyle name="常规 3 3 2 2 3" xfId="7570"/>
    <cellStyle name="常规 3 3 2 2 3 10" xfId="7571"/>
    <cellStyle name="常规 3 3 2 2 3 11" xfId="7572"/>
    <cellStyle name="常规 3 3 2 2 3 12" xfId="7573"/>
    <cellStyle name="常规 3 3 2 2 3 13" xfId="7574"/>
    <cellStyle name="常规 3 3 2 2 3 2" xfId="7575"/>
    <cellStyle name="常规 3 3 2 2 3 3" xfId="7576"/>
    <cellStyle name="常规 3 3 2 2 3 4" xfId="7577"/>
    <cellStyle name="常规 3 3 2 2 3 5" xfId="7578"/>
    <cellStyle name="常规 3 3 2 2 3 6" xfId="7579"/>
    <cellStyle name="常规 3 3 2 2 3 7" xfId="7580"/>
    <cellStyle name="常规 3 3 2 2 3 8" xfId="7581"/>
    <cellStyle name="常规 3 3 2 2 3 9" xfId="7582"/>
    <cellStyle name="常规 3 3 2 2 4" xfId="7583"/>
    <cellStyle name="常规 3 3 2 2 5" xfId="7584"/>
    <cellStyle name="常规 3 3 2 2 6" xfId="7585"/>
    <cellStyle name="常规 3 3 2 2 7" xfId="7586"/>
    <cellStyle name="常规 3 3 2 2 8" xfId="7587"/>
    <cellStyle name="常规 3 3 2 2 9" xfId="7588"/>
    <cellStyle name="常规 3 3 2 2_2016-2018年财政规划附表(2)" xfId="7589"/>
    <cellStyle name="常规 3 3 2 3" xfId="7590"/>
    <cellStyle name="常规 3 3 2 3 2" xfId="7591"/>
    <cellStyle name="常规 9 3 9" xfId="7592"/>
    <cellStyle name="常规 3 3 2 3 3" xfId="7593"/>
    <cellStyle name="常规 3 3 2 3 4" xfId="7594"/>
    <cellStyle name="常规 3 3 2 3 5" xfId="7595"/>
    <cellStyle name="常规 3 3 2 4" xfId="7596"/>
    <cellStyle name="常规 3 3 2 4 10" xfId="7597"/>
    <cellStyle name="常规 3 3 2 4 11" xfId="7598"/>
    <cellStyle name="常规 3 3 2 4 12" xfId="7599"/>
    <cellStyle name="常规 3 3 2 4 13" xfId="7600"/>
    <cellStyle name="常规 3 3 2 4 2" xfId="7601"/>
    <cellStyle name="常规 3 3 2 4 3" xfId="7602"/>
    <cellStyle name="常规 3 3 2 4 4" xfId="7603"/>
    <cellStyle name="常规 3 3 2 4 5" xfId="7604"/>
    <cellStyle name="常规 3 3 2 4 6" xfId="7605"/>
    <cellStyle name="常规 3 3 2 4 7" xfId="7606"/>
    <cellStyle name="常规 3 3 2 4 8" xfId="7607"/>
    <cellStyle name="常规 3 3 2 4 9" xfId="7608"/>
    <cellStyle name="常规 3 3 2 5" xfId="7609"/>
    <cellStyle name="常规 3 3 2 6" xfId="7610"/>
    <cellStyle name="常规 3 3 2 7" xfId="7611"/>
    <cellStyle name="常规 3 3 2 8" xfId="7612"/>
    <cellStyle name="常规 3 3 2 9" xfId="7613"/>
    <cellStyle name="常规 3 3 2_2015.1.3县级预算表" xfId="7614"/>
    <cellStyle name="常规 3 3 3 11" xfId="7615"/>
    <cellStyle name="输入 3 2 6" xfId="7616"/>
    <cellStyle name="常规 3 3 3 12" xfId="7617"/>
    <cellStyle name="输入 3 2 7" xfId="7618"/>
    <cellStyle name="常规 3 3 3 13" xfId="7619"/>
    <cellStyle name="输入 3 2 8" xfId="7620"/>
    <cellStyle name="常规 3 3 3 14" xfId="7621"/>
    <cellStyle name="输入 3 2 9" xfId="7622"/>
    <cellStyle name="常规 3 3 3 15" xfId="7623"/>
    <cellStyle name="常规 3 3 3 2" xfId="7624"/>
    <cellStyle name="常规 3 3 3 2 2" xfId="7625"/>
    <cellStyle name="常规 3 3 3 2 3" xfId="7626"/>
    <cellStyle name="常规 3 3 3 2 4" xfId="7627"/>
    <cellStyle name="常规 3 3 3 2 5" xfId="7628"/>
    <cellStyle name="常规 3 3 3 3" xfId="7629"/>
    <cellStyle name="常规 3 3 3 3 10" xfId="7630"/>
    <cellStyle name="常规 3 3 3 3 11" xfId="7631"/>
    <cellStyle name="常规 3 3 3 3 12" xfId="7632"/>
    <cellStyle name="常规 3 3 3 3 13" xfId="7633"/>
    <cellStyle name="常规 3 3 3 3 2" xfId="7634"/>
    <cellStyle name="常规 3 3 3 3 3" xfId="7635"/>
    <cellStyle name="常规 3 3 3 3 4" xfId="7636"/>
    <cellStyle name="常规 3 3 3 3 5" xfId="7637"/>
    <cellStyle name="常规 3 3 3 3 6" xfId="7638"/>
    <cellStyle name="常规 3 3 3 3 7" xfId="7639"/>
    <cellStyle name="常规 3 3 3 3 8" xfId="7640"/>
    <cellStyle name="常规 3 3 3 3 9" xfId="7641"/>
    <cellStyle name="常规 3 3 3 4" xfId="7642"/>
    <cellStyle name="常规 3 3 3 5" xfId="7643"/>
    <cellStyle name="常规 3 3 3 6" xfId="7644"/>
    <cellStyle name="常规 3 3 3 7" xfId="7645"/>
    <cellStyle name="常规 3 3 3 8" xfId="7646"/>
    <cellStyle name="常规 3 3 3 9" xfId="7647"/>
    <cellStyle name="常规 3 3 3_2016-2018年财政规划附表(2)" xfId="7648"/>
    <cellStyle name="常规 3 3 4" xfId="7649"/>
    <cellStyle name="输出 3 4 6" xfId="7650"/>
    <cellStyle name="常规 3 3 4 10" xfId="7651"/>
    <cellStyle name="常规 3 3 4 11" xfId="7652"/>
    <cellStyle name="常规 3 3 4 12" xfId="7653"/>
    <cellStyle name="常规 3 3 4 13" xfId="7654"/>
    <cellStyle name="常规 3 3 4 14" xfId="7655"/>
    <cellStyle name="解释性文本 2 2_2015.1.3县级预算表" xfId="7656"/>
    <cellStyle name="常规 3 3 4 15" xfId="7657"/>
    <cellStyle name="常规 3 3 4 2" xfId="7658"/>
    <cellStyle name="警告文本 4 4 3 6" xfId="7659"/>
    <cellStyle name="常规 3 3 4 2 2" xfId="7660"/>
    <cellStyle name="常规 3 3 4 2 3" xfId="7661"/>
    <cellStyle name="常规 3 3 4 2 4" xfId="7662"/>
    <cellStyle name="常规 3 3 4 2 5" xfId="7663"/>
    <cellStyle name="常规 3 3 4 3" xfId="7664"/>
    <cellStyle name="警告文本 4 4 3 7" xfId="7665"/>
    <cellStyle name="常规 3 3 4 3 10" xfId="7666"/>
    <cellStyle name="常规 3 3 4 3 11" xfId="7667"/>
    <cellStyle name="常规 3 3 4 3 12" xfId="7668"/>
    <cellStyle name="常规 3 3 4 3 13" xfId="7669"/>
    <cellStyle name="常规 3 3 4 3 2" xfId="7670"/>
    <cellStyle name="常规 3 3 4 3 3" xfId="7671"/>
    <cellStyle name="常规 3 3 4 3 4" xfId="7672"/>
    <cellStyle name="常规 3 3 4 3 5" xfId="7673"/>
    <cellStyle name="常规 3 3 4 3 6" xfId="7674"/>
    <cellStyle name="常规 3 3 4 3 7" xfId="7675"/>
    <cellStyle name="常规 3 3 4 3 8" xfId="7676"/>
    <cellStyle name="常规 3 3 4 3 9" xfId="7677"/>
    <cellStyle name="常规 3 3 4 4" xfId="7678"/>
    <cellStyle name="警告文本 4 4 3 8" xfId="7679"/>
    <cellStyle name="常规 3 3 4 5" xfId="7680"/>
    <cellStyle name="警告文本 4 4 3 9" xfId="7681"/>
    <cellStyle name="常规 3 3 4 6" xfId="7682"/>
    <cellStyle name="常规 3 3 4 7" xfId="7683"/>
    <cellStyle name="常规 3 3 4 8" xfId="7684"/>
    <cellStyle name="常规 3 3 4 9" xfId="7685"/>
    <cellStyle name="常规 3 3 4_2016-2018年财政规划附表(2)" xfId="7686"/>
    <cellStyle name="常规 3 3 5" xfId="7687"/>
    <cellStyle name="输出 3 4 7" xfId="7688"/>
    <cellStyle name="常规 3 3 5 5" xfId="7689"/>
    <cellStyle name="常规 3 3 6" xfId="7690"/>
    <cellStyle name="输出 3 4 8" xfId="7691"/>
    <cellStyle name="常规 3 3 6 10" xfId="7692"/>
    <cellStyle name="常规 3 3 6 11" xfId="7693"/>
    <cellStyle name="常规 3 3 6 12" xfId="7694"/>
    <cellStyle name="解释性文本 4 6 2" xfId="7695"/>
    <cellStyle name="常规 3 3 6 13" xfId="7696"/>
    <cellStyle name="解释性文本 4 6 3" xfId="7697"/>
    <cellStyle name="常规 3 3 6 2" xfId="7698"/>
    <cellStyle name="常规 3 3 6 3" xfId="7699"/>
    <cellStyle name="常规 3 3 6 4" xfId="7700"/>
    <cellStyle name="常规 3 3 6 5" xfId="7701"/>
    <cellStyle name="常规 3 3 6 6" xfId="7702"/>
    <cellStyle name="常规 3 3 6 7" xfId="7703"/>
    <cellStyle name="常规 3 3 6 8" xfId="7704"/>
    <cellStyle name="常规 3 3 6 9" xfId="7705"/>
    <cellStyle name="常规 3 3 7" xfId="7706"/>
    <cellStyle name="输出 3 4 9" xfId="7707"/>
    <cellStyle name="常规 3 3 8" xfId="7708"/>
    <cellStyle name="常规 3 3 9" xfId="7709"/>
    <cellStyle name="常规 3 3_2015.1.3县级预算表" xfId="7710"/>
    <cellStyle name="常规 3 4" xfId="7711"/>
    <cellStyle name="常规 3 4 10" xfId="7712"/>
    <cellStyle name="检查单元格 2 3_2016-2018年财政规划附表(2)" xfId="7713"/>
    <cellStyle name="常规 3 4 11" xfId="7714"/>
    <cellStyle name="常规 3 4 12" xfId="7715"/>
    <cellStyle name="常规 3 4 13" xfId="7716"/>
    <cellStyle name="常规 3 4 14" xfId="7717"/>
    <cellStyle name="常规 3 4 15" xfId="7718"/>
    <cellStyle name="常规 3 4 16" xfId="7719"/>
    <cellStyle name="常规 3 4 2" xfId="7720"/>
    <cellStyle name="输出 3 5 4" xfId="7721"/>
    <cellStyle name="常规 3 4 2 10" xfId="7722"/>
    <cellStyle name="常规 3 4 2 11" xfId="7723"/>
    <cellStyle name="常规 3 4 2 12" xfId="7724"/>
    <cellStyle name="常规 3 4 2 13" xfId="7725"/>
    <cellStyle name="常规 3 4 2 14" xfId="7726"/>
    <cellStyle name="常规 3 4 2 15" xfId="7727"/>
    <cellStyle name="常规 3 4 2 2" xfId="7728"/>
    <cellStyle name="常规 3 4 2 2 2" xfId="7729"/>
    <cellStyle name="常规 3 4 2 2 3" xfId="7730"/>
    <cellStyle name="常规 3 4 2 2 4" xfId="7731"/>
    <cellStyle name="常规 3 4 2 2 5" xfId="7732"/>
    <cellStyle name="常规 3 4 2 3" xfId="7733"/>
    <cellStyle name="常规 3 4 2 3 10" xfId="7734"/>
    <cellStyle name="常规 3 4 2 3 11" xfId="7735"/>
    <cellStyle name="好 2 6 10" xfId="7736"/>
    <cellStyle name="常规 3 4 2 3 12" xfId="7737"/>
    <cellStyle name="好 2 6 11" xfId="7738"/>
    <cellStyle name="常规 3 4 2 3 13" xfId="7739"/>
    <cellStyle name="好 2 6 12" xfId="7740"/>
    <cellStyle name="常规 3 4 2 3 2" xfId="7741"/>
    <cellStyle name="常规 3 4 2 3 3" xfId="7742"/>
    <cellStyle name="常规 3 4 2 3 4" xfId="7743"/>
    <cellStyle name="常规 3 4 2 3 5" xfId="7744"/>
    <cellStyle name="常规 3 4 2 3 6" xfId="7745"/>
    <cellStyle name="常规 3 4 2 3 7" xfId="7746"/>
    <cellStyle name="常规 3 4 2 3 8" xfId="7747"/>
    <cellStyle name="常规 3 4 2 3 9" xfId="7748"/>
    <cellStyle name="常规 3 4 2 4" xfId="7749"/>
    <cellStyle name="常规 3 4 2 5" xfId="7750"/>
    <cellStyle name="常规 3 4 2 6" xfId="7751"/>
    <cellStyle name="常规 3 4 2 7" xfId="7752"/>
    <cellStyle name="常规 3 4 2 8" xfId="7753"/>
    <cellStyle name="常规 3 4 2 9" xfId="7754"/>
    <cellStyle name="常规 3 4 2_2016-2018年财政规划附表(2)" xfId="7755"/>
    <cellStyle name="常规 3 4 3" xfId="7756"/>
    <cellStyle name="输出 3 5 5" xfId="7757"/>
    <cellStyle name="常规 3 4 3 2" xfId="7758"/>
    <cellStyle name="链接单元格 2 2 5" xfId="7759"/>
    <cellStyle name="常规 3 4 3 3" xfId="7760"/>
    <cellStyle name="链接单元格 2 2 6" xfId="7761"/>
    <cellStyle name="常规 3 4 3 4" xfId="7762"/>
    <cellStyle name="链接单元格 2 2 7" xfId="7763"/>
    <cellStyle name="常规 3 4 3 5" xfId="7764"/>
    <cellStyle name="链接单元格 2 2 8" xfId="7765"/>
    <cellStyle name="常规 3 4 4" xfId="7766"/>
    <cellStyle name="常规 3 4 4 10" xfId="7767"/>
    <cellStyle name="常规 3 4 4 11" xfId="7768"/>
    <cellStyle name="常规 3 4 4 12" xfId="7769"/>
    <cellStyle name="常规 3 4 4 13" xfId="7770"/>
    <cellStyle name="常规 3 4 4 2" xfId="7771"/>
    <cellStyle name="链接单元格 2 3 5" xfId="7772"/>
    <cellStyle name="常规 3 4 4 3" xfId="7773"/>
    <cellStyle name="链接单元格 2 3 6" xfId="7774"/>
    <cellStyle name="常规 3 4 4 4" xfId="7775"/>
    <cellStyle name="链接单元格 2 3 7" xfId="7776"/>
    <cellStyle name="常规 3 4 4 5" xfId="7777"/>
    <cellStyle name="链接单元格 2 3 8" xfId="7778"/>
    <cellStyle name="常规 3 4 4 6" xfId="7779"/>
    <cellStyle name="链接单元格 2 3 9" xfId="7780"/>
    <cellStyle name="常规 3 4 4 7" xfId="7781"/>
    <cellStyle name="常规 3 4 4 8" xfId="7782"/>
    <cellStyle name="常规 3 4 4 9" xfId="7783"/>
    <cellStyle name="常规 3 4 5" xfId="7784"/>
    <cellStyle name="常规 3 4 6" xfId="7785"/>
    <cellStyle name="常规 3 4 7" xfId="7786"/>
    <cellStyle name="常规 3 4 8" xfId="7787"/>
    <cellStyle name="常规 3 4 9" xfId="7788"/>
    <cellStyle name="常规 3 4_2015.1.3县级预算表" xfId="7789"/>
    <cellStyle name="常规 3 5" xfId="7790"/>
    <cellStyle name="常规 3 5 10" xfId="7791"/>
    <cellStyle name="常规 3 5 11" xfId="7792"/>
    <cellStyle name="常规 3 5 12" xfId="7793"/>
    <cellStyle name="汇总 5 2_2016-2018年财政规划附表(2)" xfId="7794"/>
    <cellStyle name="常规 3 5 13" xfId="7795"/>
    <cellStyle name="常规 3 5 14" xfId="7796"/>
    <cellStyle name="常规 3 5 15" xfId="7797"/>
    <cellStyle name="常规 3 5 2" xfId="7798"/>
    <cellStyle name="输出 3 6 4" xfId="7799"/>
    <cellStyle name="常规 3 5 2 2" xfId="7800"/>
    <cellStyle name="常规 3 5 2 3" xfId="7801"/>
    <cellStyle name="常规 3 5 2 4" xfId="7802"/>
    <cellStyle name="常规 3 5 2 5" xfId="7803"/>
    <cellStyle name="常规 3 5 3" xfId="7804"/>
    <cellStyle name="输出 3 6 5" xfId="7805"/>
    <cellStyle name="常规 3 5 3 13" xfId="7806"/>
    <cellStyle name="常规 3 5 3 2" xfId="7807"/>
    <cellStyle name="链接单元格 3 2 5" xfId="7808"/>
    <cellStyle name="常规 3 5 3 3" xfId="7809"/>
    <cellStyle name="链接单元格 3 2 6" xfId="7810"/>
    <cellStyle name="常规 3 5 3 4" xfId="7811"/>
    <cellStyle name="链接单元格 3 2 7" xfId="7812"/>
    <cellStyle name="常规 3 5 3 5" xfId="7813"/>
    <cellStyle name="链接单元格 3 2 8" xfId="7814"/>
    <cellStyle name="常规 3 5 3 6" xfId="7815"/>
    <cellStyle name="链接单元格 3 2 9" xfId="7816"/>
    <cellStyle name="常规 3 5 3 7" xfId="7817"/>
    <cellStyle name="常规 3 5 3 8" xfId="7818"/>
    <cellStyle name="常规 3 5 3 9" xfId="7819"/>
    <cellStyle name="常规 3 5 4" xfId="7820"/>
    <cellStyle name="输出 3 6 6" xfId="7821"/>
    <cellStyle name="常规 3 5 5" xfId="7822"/>
    <cellStyle name="输出 3 6 7" xfId="7823"/>
    <cellStyle name="常规 3 5 6" xfId="7824"/>
    <cellStyle name="输出 3 6 8" xfId="7825"/>
    <cellStyle name="常规 3 5 7" xfId="7826"/>
    <cellStyle name="输出 3 6 9" xfId="7827"/>
    <cellStyle name="常规 3 5 8" xfId="7828"/>
    <cellStyle name="常规 3 5 9" xfId="7829"/>
    <cellStyle name="常规 3 5_2016-2018年财政规划附表(2)" xfId="7830"/>
    <cellStyle name="常规 3 6" xfId="7831"/>
    <cellStyle name="解释性文本 4 2 2 2" xfId="7832"/>
    <cellStyle name="常规 3 6 10" xfId="7833"/>
    <cellStyle name="常规 3 6 11" xfId="7834"/>
    <cellStyle name="常规 3 6 12" xfId="7835"/>
    <cellStyle name="常规 3 6 13" xfId="7836"/>
    <cellStyle name="常规 3 6 14" xfId="7837"/>
    <cellStyle name="常规 3 6 15" xfId="7838"/>
    <cellStyle name="常规 3 6 2" xfId="7839"/>
    <cellStyle name="解释性文本 4 2 2 2 2" xfId="7840"/>
    <cellStyle name="常规 3 6 2 2" xfId="7841"/>
    <cellStyle name="好 4 3 3 11" xfId="7842"/>
    <cellStyle name="常规 3 6 2 3" xfId="7843"/>
    <cellStyle name="好 4 3 3 12" xfId="7844"/>
    <cellStyle name="常规 3 6 2 4" xfId="7845"/>
    <cellStyle name="好 4 3 3 13" xfId="7846"/>
    <cellStyle name="常规 3 6 2 5" xfId="7847"/>
    <cellStyle name="常规 3 6 3" xfId="7848"/>
    <cellStyle name="解释性文本 4 2 2 2 3" xfId="7849"/>
    <cellStyle name="常规 3 6 3 10" xfId="7850"/>
    <cellStyle name="常规 3 6 3 11" xfId="7851"/>
    <cellStyle name="常规 3 6 3 12" xfId="7852"/>
    <cellStyle name="常规 3 6 3 13" xfId="7853"/>
    <cellStyle name="常规 3 6 3 2" xfId="7854"/>
    <cellStyle name="常规 4 2 4 3 10" xfId="7855"/>
    <cellStyle name="链接单元格 4 2 5" xfId="7856"/>
    <cellStyle name="常规 3 6 3 3" xfId="7857"/>
    <cellStyle name="常规 4 2 4 3 11" xfId="7858"/>
    <cellStyle name="链接单元格 4 2 6" xfId="7859"/>
    <cellStyle name="常规 3 6 3 4" xfId="7860"/>
    <cellStyle name="常规 4 2 4 3 12" xfId="7861"/>
    <cellStyle name="链接单元格 4 2 7" xfId="7862"/>
    <cellStyle name="常规 3 6 3 5" xfId="7863"/>
    <cellStyle name="常规 4 2 4 3 13" xfId="7864"/>
    <cellStyle name="链接单元格 4 2 8" xfId="7865"/>
    <cellStyle name="常规 3 6 3 6" xfId="7866"/>
    <cellStyle name="链接单元格 4 2 9" xfId="7867"/>
    <cellStyle name="常规 3 6 3 7" xfId="7868"/>
    <cellStyle name="常规 3 6 3 8" xfId="7869"/>
    <cellStyle name="常规 3 6 3 9" xfId="7870"/>
    <cellStyle name="常规 3 6 4" xfId="7871"/>
    <cellStyle name="解释性文本 4 2 2 2 4" xfId="7872"/>
    <cellStyle name="常规 3 6 5" xfId="7873"/>
    <cellStyle name="解释性文本 4 2 2 2 5" xfId="7874"/>
    <cellStyle name="常规 3 6 6" xfId="7875"/>
    <cellStyle name="常规 3 6 7" xfId="7876"/>
    <cellStyle name="常规 3 6 8" xfId="7877"/>
    <cellStyle name="常规 3 6 9" xfId="7878"/>
    <cellStyle name="常规 3 6_2016-2018年财政规划附表(2)" xfId="7879"/>
    <cellStyle name="好 2 3 3 6" xfId="7880"/>
    <cellStyle name="常规 3 7" xfId="7881"/>
    <cellStyle name="解释性文本 4 2 2 3" xfId="7882"/>
    <cellStyle name="常规 3 7 2" xfId="7883"/>
    <cellStyle name="解释性文本 4 2 2 3 2" xfId="7884"/>
    <cellStyle name="常规 3 7 3" xfId="7885"/>
    <cellStyle name="解释性文本 4 2 2 3 3" xfId="7886"/>
    <cellStyle name="常规 3 7 4" xfId="7887"/>
    <cellStyle name="解释性文本 4 2 2 3 4" xfId="7888"/>
    <cellStyle name="常规 3 7 5" xfId="7889"/>
    <cellStyle name="常规 6 2 2 10" xfId="7890"/>
    <cellStyle name="解释性文本 4 2 2 3 5" xfId="7891"/>
    <cellStyle name="常规 3 8" xfId="7892"/>
    <cellStyle name="解释性文本 4 2 2 4" xfId="7893"/>
    <cellStyle name="常规 3 8 13" xfId="7894"/>
    <cellStyle name="常规 3 8 2" xfId="7895"/>
    <cellStyle name="常规 3 8 7" xfId="7896"/>
    <cellStyle name="常规 3 8 8" xfId="7897"/>
    <cellStyle name="常规 3 8 9" xfId="7898"/>
    <cellStyle name="常规 3 9" xfId="7899"/>
    <cellStyle name="解释性文本 4 2 2 5" xfId="7900"/>
    <cellStyle name="常规 3_2015.1.3县级预算表" xfId="7901"/>
    <cellStyle name="常规 4" xfId="7902"/>
    <cellStyle name="检查单元格 4 3 3 5" xfId="7903"/>
    <cellStyle name="常规 4 10" xfId="7904"/>
    <cellStyle name="常规 4 11" xfId="7905"/>
    <cellStyle name="常规 4 2" xfId="7906"/>
    <cellStyle name="常规 4 2 10" xfId="7907"/>
    <cellStyle name="常规 4 2 11" xfId="7908"/>
    <cellStyle name="常规 4 2 2" xfId="7909"/>
    <cellStyle name="输出 4 3 4" xfId="7910"/>
    <cellStyle name="常规 4 2 2 10" xfId="7911"/>
    <cellStyle name="常规 4 2 2 11" xfId="7912"/>
    <cellStyle name="常规 4 2 2 12" xfId="7913"/>
    <cellStyle name="常规 4 2 2 13" xfId="7914"/>
    <cellStyle name="常规 4 2 2 14" xfId="7915"/>
    <cellStyle name="常规 4 2 2 15" xfId="7916"/>
    <cellStyle name="常规 4 2 2 16" xfId="7917"/>
    <cellStyle name="常规 4 2 2 2" xfId="7918"/>
    <cellStyle name="常规 4 2 2 2 10" xfId="7919"/>
    <cellStyle name="常规 4 2 2 2 11" xfId="7920"/>
    <cellStyle name="常规 4 2 2 2 12" xfId="7921"/>
    <cellStyle name="常规 4 2 2 2 13" xfId="7922"/>
    <cellStyle name="常规 4 2 2 2 14" xfId="7923"/>
    <cellStyle name="常规 4 2 2 2 15" xfId="7924"/>
    <cellStyle name="常规 4 2 2 2 2" xfId="7925"/>
    <cellStyle name="解释性文本 3 2 2_2016-2018年财政规划附表(2)" xfId="7926"/>
    <cellStyle name="输出 2 4 3 11" xfId="7927"/>
    <cellStyle name="常规 4 2 2 2 2 2" xfId="7928"/>
    <cellStyle name="常规 4 2 2 2 2 3" xfId="7929"/>
    <cellStyle name="常规 4 2 2 2 2 4" xfId="7930"/>
    <cellStyle name="常规 4 2 2 2 2 5" xfId="7931"/>
    <cellStyle name="常规 4 2 2 2 3" xfId="7932"/>
    <cellStyle name="输出 2 4 3 12" xfId="7933"/>
    <cellStyle name="常规 4 2 2 2 3 10" xfId="7934"/>
    <cellStyle name="常规 4 2 2 2 3 11" xfId="7935"/>
    <cellStyle name="计算 5 2" xfId="7936"/>
    <cellStyle name="常规 4 2 2 2 3 12" xfId="7937"/>
    <cellStyle name="计算 5 3" xfId="7938"/>
    <cellStyle name="常规 4 2 2 2 3 13" xfId="7939"/>
    <cellStyle name="计算 5 4" xfId="7940"/>
    <cellStyle name="常规 4 2 2 2 3 2" xfId="7941"/>
    <cellStyle name="常规 4 2 2 2 3 3" xfId="7942"/>
    <cellStyle name="常规 4 2 2 2 3 4" xfId="7943"/>
    <cellStyle name="常规 4 2 2 2 3 5" xfId="7944"/>
    <cellStyle name="常规 4 2 2 2 3 6" xfId="7945"/>
    <cellStyle name="常规 4 2 2 2 3 7" xfId="7946"/>
    <cellStyle name="常规 4 2 2 2 3 8" xfId="7947"/>
    <cellStyle name="常规 4 2 2 2 3 9" xfId="7948"/>
    <cellStyle name="常规 4 2 2 2 4" xfId="7949"/>
    <cellStyle name="输出 2 4 3 13" xfId="7950"/>
    <cellStyle name="常规 4 2 2 2 5" xfId="7951"/>
    <cellStyle name="常规 4 2 2 2 6" xfId="7952"/>
    <cellStyle name="常规 4 2 2 2 7" xfId="7953"/>
    <cellStyle name="常规 4 2 2 2 8" xfId="7954"/>
    <cellStyle name="常规 4 2 2 2 9" xfId="7955"/>
    <cellStyle name="常规 4 2 2 2_2016-2018年财政规划附表(2)" xfId="7956"/>
    <cellStyle name="常规 4 2 2 3" xfId="7957"/>
    <cellStyle name="常规 4 2 2 3 2" xfId="7958"/>
    <cellStyle name="常规 4 2 2 3 3" xfId="7959"/>
    <cellStyle name="常规 4 2 2 3 4" xfId="7960"/>
    <cellStyle name="常规 4 2 2 3 5" xfId="7961"/>
    <cellStyle name="常规 4 2 2 4" xfId="7962"/>
    <cellStyle name="常规 4 2 2 4 10" xfId="7963"/>
    <cellStyle name="常规 4 2 2 4 11" xfId="7964"/>
    <cellStyle name="常规 4 2 2 4 12" xfId="7965"/>
    <cellStyle name="常规 4 2 2 4 13" xfId="7966"/>
    <cellStyle name="常规 4 2 2 4 2" xfId="7967"/>
    <cellStyle name="常规 4 2 2 4 3" xfId="7968"/>
    <cellStyle name="常规 4 2 2 4 4" xfId="7969"/>
    <cellStyle name="常规 4 2 2 4 5" xfId="7970"/>
    <cellStyle name="常规 4 2 2 4 6" xfId="7971"/>
    <cellStyle name="常规 4 2 2 4 7" xfId="7972"/>
    <cellStyle name="常规 4 2 2 4 8" xfId="7973"/>
    <cellStyle name="常规 4 3 2 2 10" xfId="7974"/>
    <cellStyle name="常规 4 2 2 4 9" xfId="7975"/>
    <cellStyle name="常规 4 3 2 2 11" xfId="7976"/>
    <cellStyle name="常规 4 2 2 5" xfId="7977"/>
    <cellStyle name="常规 4 2 2_2015.1.3县级预算表" xfId="7978"/>
    <cellStyle name="常规 4 2 3" xfId="7979"/>
    <cellStyle name="输出 4 3 5" xfId="7980"/>
    <cellStyle name="常规 4 2 3 10" xfId="7981"/>
    <cellStyle name="输入 2_2015.1.3县级预算表" xfId="7982"/>
    <cellStyle name="常规 4 2 3 11" xfId="7983"/>
    <cellStyle name="常规 4 2 3 12" xfId="7984"/>
    <cellStyle name="计算 2 2 2_2016-2018年财政规划附表(2)" xfId="7985"/>
    <cellStyle name="常规 4 2 3 13" xfId="7986"/>
    <cellStyle name="常规 4 2 3 14" xfId="7987"/>
    <cellStyle name="常规 4 2 3 15" xfId="7988"/>
    <cellStyle name="常规 4 2 3 2" xfId="7989"/>
    <cellStyle name="常规 4 2 3 2 5" xfId="7990"/>
    <cellStyle name="输入 2 2 2 2" xfId="7991"/>
    <cellStyle name="常规 4 2 3 3" xfId="7992"/>
    <cellStyle name="常规 4 2 3 3 10" xfId="7993"/>
    <cellStyle name="警告文本 4 2 2 6" xfId="7994"/>
    <cellStyle name="常规 4 2 3 3 11" xfId="7995"/>
    <cellStyle name="警告文本 4 2 2 7" xfId="7996"/>
    <cellStyle name="常规 4 2 3 3 12" xfId="7997"/>
    <cellStyle name="警告文本 4 2 2 8" xfId="7998"/>
    <cellStyle name="常规 4 2 3 3 13" xfId="7999"/>
    <cellStyle name="警告文本 4 2 2 9" xfId="8000"/>
    <cellStyle name="常规 4 2 3 3 2" xfId="8001"/>
    <cellStyle name="常规 4 2 3 3 3" xfId="8002"/>
    <cellStyle name="常规 4 2 3 3 4" xfId="8003"/>
    <cellStyle name="常规 4 2 3 3 5" xfId="8004"/>
    <cellStyle name="输入 2 2 3 2" xfId="8005"/>
    <cellStyle name="常规 4 2 3 3 6" xfId="8006"/>
    <cellStyle name="输入 2 2 3 3" xfId="8007"/>
    <cellStyle name="常规 4 2 3 3 7" xfId="8008"/>
    <cellStyle name="输入 2 2 3 4" xfId="8009"/>
    <cellStyle name="常规 4 2 3 3 8" xfId="8010"/>
    <cellStyle name="输入 2 2 3 5" xfId="8011"/>
    <cellStyle name="常规 4 2 3 3 9" xfId="8012"/>
    <cellStyle name="常规 4 2 3 4" xfId="8013"/>
    <cellStyle name="常规 4 2 3 5" xfId="8014"/>
    <cellStyle name="常规 4 2 3 6" xfId="8015"/>
    <cellStyle name="常规 4 2 3 7" xfId="8016"/>
    <cellStyle name="常规 4 2 3 8" xfId="8017"/>
    <cellStyle name="常规 4 2 3 9" xfId="8018"/>
    <cellStyle name="检查单元格 4 2 2 3 2" xfId="8019"/>
    <cellStyle name="常规 4 2 3_2016-2018年财政规划附表(2)" xfId="8020"/>
    <cellStyle name="常规 4 2 4" xfId="8021"/>
    <cellStyle name="输出 4 3 6" xfId="8022"/>
    <cellStyle name="常规 4 2 4 10" xfId="8023"/>
    <cellStyle name="常规 4 2 4 2" xfId="8024"/>
    <cellStyle name="警告文本 5 3 3 6" xfId="8025"/>
    <cellStyle name="常规 4 2 4 2 2" xfId="8026"/>
    <cellStyle name="好 3 2_2015.1.3县级预算表" xfId="8027"/>
    <cellStyle name="注释 4 3 3 11" xfId="8028"/>
    <cellStyle name="常规 4 2 4 2 3" xfId="8029"/>
    <cellStyle name="注释 4 3 3 12" xfId="8030"/>
    <cellStyle name="常规 4 2 4 2 4" xfId="8031"/>
    <cellStyle name="注释 4 3 3 13" xfId="8032"/>
    <cellStyle name="常规 4 2 4 2 5" xfId="8033"/>
    <cellStyle name="输入 2 3 2 2" xfId="8034"/>
    <cellStyle name="常规 4 2 4 3" xfId="8035"/>
    <cellStyle name="警告文本 5 3 3 7" xfId="8036"/>
    <cellStyle name="常规 4 2 4 3 2" xfId="8037"/>
    <cellStyle name="常规 4 2 4 3 3" xfId="8038"/>
    <cellStyle name="常规 4 2 4 3 4" xfId="8039"/>
    <cellStyle name="常规 4 2 4 3 5" xfId="8040"/>
    <cellStyle name="输入 2 3 3 2" xfId="8041"/>
    <cellStyle name="常规 4 2 4 3 6" xfId="8042"/>
    <cellStyle name="输入 2 3 3 3" xfId="8043"/>
    <cellStyle name="常规 4 2 4 4" xfId="8044"/>
    <cellStyle name="警告文本 5 3 3 8" xfId="8045"/>
    <cellStyle name="常规 4 2 4 5" xfId="8046"/>
    <cellStyle name="警告文本 5 3 3 9" xfId="8047"/>
    <cellStyle name="常规 4 2 4 6" xfId="8048"/>
    <cellStyle name="常规 4 2 4 7" xfId="8049"/>
    <cellStyle name="常规 4 2 4 8" xfId="8050"/>
    <cellStyle name="常规 4 2 4 9" xfId="8051"/>
    <cellStyle name="常规 4 2 4_2016-2018年财政规划附表(2)" xfId="8052"/>
    <cellStyle name="链接单元格 2 3 3 5" xfId="8053"/>
    <cellStyle name="常规 4 2 5" xfId="8054"/>
    <cellStyle name="输出 4 3 7" xfId="8055"/>
    <cellStyle name="常规 4 2 5 2" xfId="8056"/>
    <cellStyle name="常规 4 2 5 3" xfId="8057"/>
    <cellStyle name="常规 4 2 5 4" xfId="8058"/>
    <cellStyle name="常规 4 2 5 5" xfId="8059"/>
    <cellStyle name="常规 4 2 6" xfId="8060"/>
    <cellStyle name="输出 4 3 8" xfId="8061"/>
    <cellStyle name="常规 4 2 6 10" xfId="8062"/>
    <cellStyle name="常规 4 2 6 2" xfId="8063"/>
    <cellStyle name="汇总 3 6 12" xfId="8064"/>
    <cellStyle name="常规 4 2 6 3" xfId="8065"/>
    <cellStyle name="汇总 3 6 13" xfId="8066"/>
    <cellStyle name="常规 4 2 6 4" xfId="8067"/>
    <cellStyle name="常规 4 2 6 5" xfId="8068"/>
    <cellStyle name="常规 4 2 6 6" xfId="8069"/>
    <cellStyle name="常规 4 2 6 7" xfId="8070"/>
    <cellStyle name="常规 4 2 6 8" xfId="8071"/>
    <cellStyle name="常规 4 2 6 9" xfId="8072"/>
    <cellStyle name="常规 4 2_2015.1.3县级预算表" xfId="8073"/>
    <cellStyle name="常规 4 3" xfId="8074"/>
    <cellStyle name="常规 4 3 10" xfId="8075"/>
    <cellStyle name="常规 4 3 11" xfId="8076"/>
    <cellStyle name="常规 4 3 12" xfId="8077"/>
    <cellStyle name="常规 4 3 13" xfId="8078"/>
    <cellStyle name="常规 4 3 14" xfId="8079"/>
    <cellStyle name="常规 4 3 15" xfId="8080"/>
    <cellStyle name="常规 4 3 16" xfId="8081"/>
    <cellStyle name="常规 4 3 17" xfId="8082"/>
    <cellStyle name="常规 4 3 18" xfId="8083"/>
    <cellStyle name="常规 4 3 2" xfId="8084"/>
    <cellStyle name="输出 4 4 4" xfId="8085"/>
    <cellStyle name="常规 4 3 2 10" xfId="8086"/>
    <cellStyle name="解释性文本 8 12" xfId="8087"/>
    <cellStyle name="常规 4 3 2 11" xfId="8088"/>
    <cellStyle name="解释性文本 8 13" xfId="8089"/>
    <cellStyle name="常规 4 3 2 12" xfId="8090"/>
    <cellStyle name="常规 4 3 2 13" xfId="8091"/>
    <cellStyle name="常规 4 3 2 14" xfId="8092"/>
    <cellStyle name="常规 4 3 2 15" xfId="8093"/>
    <cellStyle name="常规 4 3 2 16" xfId="8094"/>
    <cellStyle name="常规 4 3 2 2" xfId="8095"/>
    <cellStyle name="常规 4 3 2 2 12" xfId="8096"/>
    <cellStyle name="常规 4 3 2 2 13" xfId="8097"/>
    <cellStyle name="常规 4 3 2 2 14" xfId="8098"/>
    <cellStyle name="常规 4 3 2 2 15" xfId="8099"/>
    <cellStyle name="常规 4 3 2 2 2" xfId="8100"/>
    <cellStyle name="常规 4 3 2 2 2 2" xfId="8101"/>
    <cellStyle name="常规 4 3 2 2 2 3" xfId="8102"/>
    <cellStyle name="常规 4 3 2 2 2 4" xfId="8103"/>
    <cellStyle name="常规 4 3 2 2 2 5" xfId="8104"/>
    <cellStyle name="常规 4 3 2 2 3" xfId="8105"/>
    <cellStyle name="常规 4 3 2 2 3 10" xfId="8106"/>
    <cellStyle name="常规 4 3 2 2 3 11" xfId="8107"/>
    <cellStyle name="常规 4 3 2 2 3 12" xfId="8108"/>
    <cellStyle name="常规 4 3 2 2 3 13" xfId="8109"/>
    <cellStyle name="常规 4 3 2 2 3 2" xfId="8110"/>
    <cellStyle name="常规 4 3 2 2 3 3" xfId="8111"/>
    <cellStyle name="常规 4 3 2 2 3 4" xfId="8112"/>
    <cellStyle name="常规 4 3 2 2 3 5" xfId="8113"/>
    <cellStyle name="常规 4 3 2 2 3 6" xfId="8114"/>
    <cellStyle name="常规 4 3 2 2 3 7" xfId="8115"/>
    <cellStyle name="常规 4 3 2 2 3 8" xfId="8116"/>
    <cellStyle name="常规 4 3 2 2 3 9" xfId="8117"/>
    <cellStyle name="常规 4 3 2 2 4" xfId="8118"/>
    <cellStyle name="常规 4 3 2 2 5" xfId="8119"/>
    <cellStyle name="常规 4 3 2 2 6" xfId="8120"/>
    <cellStyle name="常规 4 3 2 2 7" xfId="8121"/>
    <cellStyle name="常规 4 3 2 2 8" xfId="8122"/>
    <cellStyle name="常规 4 3 2 2 9" xfId="8123"/>
    <cellStyle name="常规 4 3 2 2_2016-2018年财政规划附表(2)" xfId="8124"/>
    <cellStyle name="常规 4 3 2 3" xfId="8125"/>
    <cellStyle name="常规 4 3 2 3 2" xfId="8126"/>
    <cellStyle name="常规 4 3 2 3 3" xfId="8127"/>
    <cellStyle name="常规 4 3 2 3 4" xfId="8128"/>
    <cellStyle name="常规 4 3 2 3 5" xfId="8129"/>
    <cellStyle name="常规 4 3 2 4" xfId="8130"/>
    <cellStyle name="常规 4 3 2 4 10" xfId="8131"/>
    <cellStyle name="常规 4 3 2 4 11" xfId="8132"/>
    <cellStyle name="常规 4 3 2 4 13" xfId="8133"/>
    <cellStyle name="常规 4 3 2 4 2" xfId="8134"/>
    <cellStyle name="常规 4 3 2 4 3" xfId="8135"/>
    <cellStyle name="常规 4 3 2 4 4" xfId="8136"/>
    <cellStyle name="常规 4 3 2 4 5" xfId="8137"/>
    <cellStyle name="常规 4 3 2 4 6" xfId="8138"/>
    <cellStyle name="常规 4 3 2 4 7" xfId="8139"/>
    <cellStyle name="常规 4 3 2 4 8" xfId="8140"/>
    <cellStyle name="常规 4 3 2 4 9" xfId="8141"/>
    <cellStyle name="输出 5 2 2" xfId="8142"/>
    <cellStyle name="常规 4 3 2 5" xfId="8143"/>
    <cellStyle name="常规 4 3 2 6" xfId="8144"/>
    <cellStyle name="常规 4 3 2 7" xfId="8145"/>
    <cellStyle name="常规 4 3 2 8" xfId="8146"/>
    <cellStyle name="常规 4 3 2_2015.1.3县级预算表" xfId="8147"/>
    <cellStyle name="常规 4 3 3" xfId="8148"/>
    <cellStyle name="输出 4 4 5" xfId="8149"/>
    <cellStyle name="常规 4 3 3 10" xfId="8150"/>
    <cellStyle name="解释性文本 2 3 3 8" xfId="8151"/>
    <cellStyle name="常规 4 3 3 11" xfId="8152"/>
    <cellStyle name="解释性文本 2 3 3 9" xfId="8153"/>
    <cellStyle name="常规 4 3 3 12" xfId="8154"/>
    <cellStyle name="常规 4 3 3 13" xfId="8155"/>
    <cellStyle name="常规 4 3 3 14" xfId="8156"/>
    <cellStyle name="常规 4 3 3 15" xfId="8157"/>
    <cellStyle name="链接单元格 2 5 2" xfId="8158"/>
    <cellStyle name="常规 4 3 3 2" xfId="8159"/>
    <cellStyle name="常规 4 3 3 2 2" xfId="8160"/>
    <cellStyle name="输入 2 6 11" xfId="8161"/>
    <cellStyle name="常规 4 3 3 2 3" xfId="8162"/>
    <cellStyle name="输入 2 6 12" xfId="8163"/>
    <cellStyle name="常规 4 3 3 2 4" xfId="8164"/>
    <cellStyle name="输入 2 6 13" xfId="8165"/>
    <cellStyle name="常规 4 3 3 2 5" xfId="8166"/>
    <cellStyle name="输入 3 2 2 2" xfId="8167"/>
    <cellStyle name="常规 4 3 3 3" xfId="8168"/>
    <cellStyle name="常规 4 3 3 3 10" xfId="8169"/>
    <cellStyle name="常规 4 3 3 3 11" xfId="8170"/>
    <cellStyle name="常规 4 3 3 3 12" xfId="8171"/>
    <cellStyle name="常规 4 3 3 3 13" xfId="8172"/>
    <cellStyle name="常规 4 3 3 3 2" xfId="8173"/>
    <cellStyle name="常规 4 3 3 3 3" xfId="8174"/>
    <cellStyle name="常规 4 3 3 3 4" xfId="8175"/>
    <cellStyle name="常规 4 3 3 3 5" xfId="8176"/>
    <cellStyle name="输入 3 2 3 2" xfId="8177"/>
    <cellStyle name="常规 4 3 3 3 6" xfId="8178"/>
    <cellStyle name="输入 3 2 3 3" xfId="8179"/>
    <cellStyle name="常规 4 3 3 3 7" xfId="8180"/>
    <cellStyle name="输入 3 2 3 4" xfId="8181"/>
    <cellStyle name="常规 4 3 3 3 8" xfId="8182"/>
    <cellStyle name="输入 3 2 3 5" xfId="8183"/>
    <cellStyle name="常规 4 3 3 3 9" xfId="8184"/>
    <cellStyle name="常规 4 3 3 4" xfId="8185"/>
    <cellStyle name="常规 4 3 3 5" xfId="8186"/>
    <cellStyle name="常规 4 3 3 6" xfId="8187"/>
    <cellStyle name="常规 4 3 3 7" xfId="8188"/>
    <cellStyle name="常规 4 3 3 8" xfId="8189"/>
    <cellStyle name="常规 4 3 3 9" xfId="8190"/>
    <cellStyle name="常规 4 3 4" xfId="8191"/>
    <cellStyle name="输出 4 4 6" xfId="8192"/>
    <cellStyle name="常规 4 3 4 10" xfId="8193"/>
    <cellStyle name="常规 4 3 4 2" xfId="8194"/>
    <cellStyle name="常规 4 3 4 2 2" xfId="8195"/>
    <cellStyle name="常规 4 3 4 2 3" xfId="8196"/>
    <cellStyle name="常规 4 3 4 3" xfId="8197"/>
    <cellStyle name="常规 4 3 4 3 10" xfId="8198"/>
    <cellStyle name="常规 4 3 4 3 2" xfId="8199"/>
    <cellStyle name="计算 4 4 13" xfId="8200"/>
    <cellStyle name="常规 4 3 4 3 3" xfId="8201"/>
    <cellStyle name="计算 4 4 14" xfId="8202"/>
    <cellStyle name="常规 4 3 4 3 4" xfId="8203"/>
    <cellStyle name="计算 4 4 15" xfId="8204"/>
    <cellStyle name="常规 4 3 4 3 5" xfId="8205"/>
    <cellStyle name="输入 3 3 3 2" xfId="8206"/>
    <cellStyle name="常规 4 3 4 3 6" xfId="8207"/>
    <cellStyle name="输入 3 3 3 3" xfId="8208"/>
    <cellStyle name="常规 4 3 4 4" xfId="8209"/>
    <cellStyle name="常规 4 3 4 5" xfId="8210"/>
    <cellStyle name="常规 4 3 4 6" xfId="8211"/>
    <cellStyle name="常规 4 3 4 7" xfId="8212"/>
    <cellStyle name="常规 4 3 4 8" xfId="8213"/>
    <cellStyle name="常规 4 3 5" xfId="8214"/>
    <cellStyle name="输出 4 4 7" xfId="8215"/>
    <cellStyle name="常规 4 3 5 2" xfId="8216"/>
    <cellStyle name="警告文本 2 3 11" xfId="8217"/>
    <cellStyle name="常规 4 3 5 3" xfId="8218"/>
    <cellStyle name="警告文本 2 3 12" xfId="8219"/>
    <cellStyle name="常规 4 3 5 4" xfId="8220"/>
    <cellStyle name="警告文本 2 3 13" xfId="8221"/>
    <cellStyle name="常规 4 3 5 5" xfId="8222"/>
    <cellStyle name="警告文本 2 3 14" xfId="8223"/>
    <cellStyle name="常规 4 3 6" xfId="8224"/>
    <cellStyle name="输出 4 4 8" xfId="8225"/>
    <cellStyle name="常规 4 3 6 10" xfId="8226"/>
    <cellStyle name="常规 4 3 6 2" xfId="8227"/>
    <cellStyle name="适中 3 3 15" xfId="8228"/>
    <cellStyle name="常规 4 3 6 3" xfId="8229"/>
    <cellStyle name="常规 4 3 6 4" xfId="8230"/>
    <cellStyle name="常规 4 3 6 5" xfId="8231"/>
    <cellStyle name="常规 4 3 6 6" xfId="8232"/>
    <cellStyle name="常规 4 3 6 7" xfId="8233"/>
    <cellStyle name="常规 4 3 6 8" xfId="8234"/>
    <cellStyle name="常规 4 3 6 9" xfId="8235"/>
    <cellStyle name="常规 4 3 7" xfId="8236"/>
    <cellStyle name="输出 4 4 9" xfId="8237"/>
    <cellStyle name="常规 4 3 8" xfId="8238"/>
    <cellStyle name="常规 4 3 9" xfId="8239"/>
    <cellStyle name="常规 4 3_2015.1.3县级预算表" xfId="8240"/>
    <cellStyle name="常规 4 4" xfId="8241"/>
    <cellStyle name="常规 4 4 2" xfId="8242"/>
    <cellStyle name="输出 4 5 4" xfId="8243"/>
    <cellStyle name="常规 4 4 2 2" xfId="8244"/>
    <cellStyle name="常规 4 4 2 3" xfId="8245"/>
    <cellStyle name="常规 4 4 2 4" xfId="8246"/>
    <cellStyle name="常规 4 4 2 5" xfId="8247"/>
    <cellStyle name="常规 4 4 3" xfId="8248"/>
    <cellStyle name="输出 4 5 5" xfId="8249"/>
    <cellStyle name="常规 4 4 3 2" xfId="8250"/>
    <cellStyle name="常规 4 4 3 3" xfId="8251"/>
    <cellStyle name="常规 4 4 3 4" xfId="8252"/>
    <cellStyle name="常规 4 4 3 5" xfId="8253"/>
    <cellStyle name="常规 4 4 4" xfId="8254"/>
    <cellStyle name="常规 4 4 5" xfId="8255"/>
    <cellStyle name="常规 4 4 6" xfId="8256"/>
    <cellStyle name="常规 4 4 7" xfId="8257"/>
    <cellStyle name="常规 4 4_2016-2018年财政规划附表(2)" xfId="8258"/>
    <cellStyle name="输出 5 17" xfId="8259"/>
    <cellStyle name="注释 7 10" xfId="8260"/>
    <cellStyle name="常规 4 5" xfId="8261"/>
    <cellStyle name="常规 4 5 2 2" xfId="8262"/>
    <cellStyle name="常规 4 5 2 3" xfId="8263"/>
    <cellStyle name="常规 4 5 2 4" xfId="8264"/>
    <cellStyle name="常规 4 5 2 5" xfId="8265"/>
    <cellStyle name="常规 4 5 3 2" xfId="8266"/>
    <cellStyle name="注释 2 3 3 13" xfId="8267"/>
    <cellStyle name="常规 4 5 3 3" xfId="8268"/>
    <cellStyle name="常规 4 5 3 4" xfId="8269"/>
    <cellStyle name="常规 4 5 3 5" xfId="8270"/>
    <cellStyle name="常规 4 5_2016-2018年财政规划附表(2)" xfId="8271"/>
    <cellStyle name="常规 4 6" xfId="8272"/>
    <cellStyle name="解释性文本 4 2 3 2" xfId="8273"/>
    <cellStyle name="常规 4 6 2" xfId="8274"/>
    <cellStyle name="链接单元格 9" xfId="8275"/>
    <cellStyle name="常规 4 6 3" xfId="8276"/>
    <cellStyle name="常规 4 6 4" xfId="8277"/>
    <cellStyle name="常规 4 6 5" xfId="8278"/>
    <cellStyle name="常规 4 7" xfId="8279"/>
    <cellStyle name="解释性文本 4 2 3 3" xfId="8280"/>
    <cellStyle name="常规 4 7 3" xfId="8281"/>
    <cellStyle name="常规 4 7 4" xfId="8282"/>
    <cellStyle name="常规 4 7 5" xfId="8283"/>
    <cellStyle name="常规 4 8" xfId="8284"/>
    <cellStyle name="解释性文本 4 2 3 4" xfId="8285"/>
    <cellStyle name="输入 4_2015.1.3县级预算表" xfId="8286"/>
    <cellStyle name="常规 4 9" xfId="8287"/>
    <cellStyle name="解释性文本 4 2 3 5" xfId="8288"/>
    <cellStyle name="常规 5" xfId="8289"/>
    <cellStyle name="检查单元格 4 3 3 6" xfId="8290"/>
    <cellStyle name="常规 5 10" xfId="8291"/>
    <cellStyle name="常规 5 11" xfId="8292"/>
    <cellStyle name="常规 5 12" xfId="8293"/>
    <cellStyle name="常规 5 13" xfId="8294"/>
    <cellStyle name="常规 5 14" xfId="8295"/>
    <cellStyle name="常规 5 15" xfId="8296"/>
    <cellStyle name="常规 5 16" xfId="8297"/>
    <cellStyle name="常规 5 17" xfId="8298"/>
    <cellStyle name="常规 5 18" xfId="8299"/>
    <cellStyle name="常规 5 2" xfId="8300"/>
    <cellStyle name="常规 5 2 10" xfId="8301"/>
    <cellStyle name="常规 5 2 11" xfId="8302"/>
    <cellStyle name="常规 5 2 12" xfId="8303"/>
    <cellStyle name="常规 5 2 13" xfId="8304"/>
    <cellStyle name="常规 5 2 14" xfId="8305"/>
    <cellStyle name="常规 5 2 15" xfId="8306"/>
    <cellStyle name="常规 5 2 16" xfId="8307"/>
    <cellStyle name="常规 5 2 2" xfId="8308"/>
    <cellStyle name="输出 5 3 4" xfId="8309"/>
    <cellStyle name="常规 5 2 2 10" xfId="8310"/>
    <cellStyle name="常规 5 2 2 11" xfId="8311"/>
    <cellStyle name="常规 5 2 2 12" xfId="8312"/>
    <cellStyle name="常规 5 2 2 13" xfId="8313"/>
    <cellStyle name="常规 5 2 2 14" xfId="8314"/>
    <cellStyle name="常规 5 2 2 15" xfId="8315"/>
    <cellStyle name="常规 5 2 2 2" xfId="8316"/>
    <cellStyle name="输入 2 3_2016-2018年财政规划附表(2)" xfId="8317"/>
    <cellStyle name="常规 5 2 2 2 2" xfId="8318"/>
    <cellStyle name="常规 5 2 2 2 3" xfId="8319"/>
    <cellStyle name="常规 5 2 2 2 4" xfId="8320"/>
    <cellStyle name="常规 5 2 2 2 5" xfId="8321"/>
    <cellStyle name="常规 5 2 2 3" xfId="8322"/>
    <cellStyle name="常规 5 2 2 3 10" xfId="8323"/>
    <cellStyle name="常规 5 2 2 3 11" xfId="8324"/>
    <cellStyle name="常规 5 2 2 3 12" xfId="8325"/>
    <cellStyle name="常规 5 2 2 3 13" xfId="8326"/>
    <cellStyle name="常规 5 2 2 3 2" xfId="8327"/>
    <cellStyle name="常规 5 2 2 3 3" xfId="8328"/>
    <cellStyle name="常规 5 2 2 3 4" xfId="8329"/>
    <cellStyle name="常规 5 2 2 3 5" xfId="8330"/>
    <cellStyle name="常规 5 2 2 3 6" xfId="8331"/>
    <cellStyle name="常规 5 2 2 3 7" xfId="8332"/>
    <cellStyle name="常规 5 2 2 3 8" xfId="8333"/>
    <cellStyle name="常规 5 2 2 3 9" xfId="8334"/>
    <cellStyle name="常规 5 2 2 4" xfId="8335"/>
    <cellStyle name="常规 5 2 2 5" xfId="8336"/>
    <cellStyle name="常规 5 2 2_2016-2018年财政规划附表(2)" xfId="8337"/>
    <cellStyle name="常规 5 2 3" xfId="8338"/>
    <cellStyle name="输出 5 3 5" xfId="8339"/>
    <cellStyle name="常规 5 2 3 2" xfId="8340"/>
    <cellStyle name="常规 5 2 3 3" xfId="8341"/>
    <cellStyle name="常规 5 2 3 4" xfId="8342"/>
    <cellStyle name="常规 5 2 3 5" xfId="8343"/>
    <cellStyle name="常规 5 2 4" xfId="8344"/>
    <cellStyle name="解释性文本 6_2016-2018年财政规划附表(2)" xfId="8345"/>
    <cellStyle name="输出 5 3 6" xfId="8346"/>
    <cellStyle name="常规 5 2 4 10" xfId="8347"/>
    <cellStyle name="链接单元格 2 3 2 2" xfId="8348"/>
    <cellStyle name="常规 5 2 4 11" xfId="8349"/>
    <cellStyle name="链接单元格 2 3 2 3" xfId="8350"/>
    <cellStyle name="常规 5 2 4 12" xfId="8351"/>
    <cellStyle name="链接单元格 2 3 2 4" xfId="8352"/>
    <cellStyle name="常规 5 2 4 13" xfId="8353"/>
    <cellStyle name="链接单元格 2 3 2 5" xfId="8354"/>
    <cellStyle name="常规 5 2 4 2" xfId="8355"/>
    <cellStyle name="常规 5 2 4 3" xfId="8356"/>
    <cellStyle name="常规 5 2 4 4" xfId="8357"/>
    <cellStyle name="常规 5 2 4 5" xfId="8358"/>
    <cellStyle name="常规 5 2 4 6" xfId="8359"/>
    <cellStyle name="常规 5 2 4 7" xfId="8360"/>
    <cellStyle name="常规 5 2 4 8" xfId="8361"/>
    <cellStyle name="常规 5 2 4 9" xfId="8362"/>
    <cellStyle name="常规 5 2 5" xfId="8363"/>
    <cellStyle name="输出 5 3 7" xfId="8364"/>
    <cellStyle name="常规 5 2 6" xfId="8365"/>
    <cellStyle name="输出 5 3 8" xfId="8366"/>
    <cellStyle name="常规 5 2 7" xfId="8367"/>
    <cellStyle name="计算 4 4_2016-2018年财政规划附表(2)" xfId="8368"/>
    <cellStyle name="输出 5 3 9" xfId="8369"/>
    <cellStyle name="常规 5 2 8" xfId="8370"/>
    <cellStyle name="常规 5 2 9" xfId="8371"/>
    <cellStyle name="常规 5 3" xfId="8372"/>
    <cellStyle name="常规 5 3 10" xfId="8373"/>
    <cellStyle name="常规 5 3 11" xfId="8374"/>
    <cellStyle name="常规 5 3 12" xfId="8375"/>
    <cellStyle name="常规 5 3 13" xfId="8376"/>
    <cellStyle name="常规 5 3 14" xfId="8377"/>
    <cellStyle name="常规 5 3 15" xfId="8378"/>
    <cellStyle name="常规 5 3 2 2" xfId="8379"/>
    <cellStyle name="常规 5 3 2 3" xfId="8380"/>
    <cellStyle name="常规 5 3 2 4" xfId="8381"/>
    <cellStyle name="常规 5 3 2 5" xfId="8382"/>
    <cellStyle name="常规 5 3 3 10" xfId="8383"/>
    <cellStyle name="常规 5 3 3 11" xfId="8384"/>
    <cellStyle name="常规 5 3 3 12" xfId="8385"/>
    <cellStyle name="常规 5 3 3 13" xfId="8386"/>
    <cellStyle name="常规 5 3 3 2" xfId="8387"/>
    <cellStyle name="常规 5 3 3 3" xfId="8388"/>
    <cellStyle name="常规 5 3 3 4" xfId="8389"/>
    <cellStyle name="常规 5 3 3 5" xfId="8390"/>
    <cellStyle name="常规 5 3 3 6" xfId="8391"/>
    <cellStyle name="常规 5 3 3 7" xfId="8392"/>
    <cellStyle name="常规 5 3 3 8" xfId="8393"/>
    <cellStyle name="常规 5 3 5" xfId="8394"/>
    <cellStyle name="常规 5 3 6" xfId="8395"/>
    <cellStyle name="常规 5 3 7" xfId="8396"/>
    <cellStyle name="常规 5 3 8" xfId="8397"/>
    <cellStyle name="常规 5 3 9" xfId="8398"/>
    <cellStyle name="常规 5 3_2016-2018年财政规划附表(2)" xfId="8399"/>
    <cellStyle name="常规 5 4" xfId="8400"/>
    <cellStyle name="常规 5 4 10" xfId="8401"/>
    <cellStyle name="常规 5 4 11" xfId="8402"/>
    <cellStyle name="常规 5 4 12" xfId="8403"/>
    <cellStyle name="常规 5 4 13" xfId="8404"/>
    <cellStyle name="常规 5 4 14" xfId="8405"/>
    <cellStyle name="链接单元格 4 3 2 2" xfId="8406"/>
    <cellStyle name="常规 5 4 15" xfId="8407"/>
    <cellStyle name="链接单元格 4 3 2 3" xfId="8408"/>
    <cellStyle name="常规 5 4 2" xfId="8409"/>
    <cellStyle name="链接单元格 5 2 3 6" xfId="8410"/>
    <cellStyle name="输出 5 5 4" xfId="8411"/>
    <cellStyle name="常规 5 4 2 2" xfId="8412"/>
    <cellStyle name="常规 5 4 2 3" xfId="8413"/>
    <cellStyle name="常规 5 4 2 4" xfId="8414"/>
    <cellStyle name="常规 5 4 2 5" xfId="8415"/>
    <cellStyle name="常规 5 4 3" xfId="8416"/>
    <cellStyle name="链接单元格 5 2 3 7" xfId="8417"/>
    <cellStyle name="输出 5 5 5" xfId="8418"/>
    <cellStyle name="常规 5 4 3 10" xfId="8419"/>
    <cellStyle name="常规 5 4 3 11" xfId="8420"/>
    <cellStyle name="常规 5 4 3 12" xfId="8421"/>
    <cellStyle name="常规 5 4 3 13" xfId="8422"/>
    <cellStyle name="好 3 2 2 2 2" xfId="8423"/>
    <cellStyle name="常规 5 4 3 2" xfId="8424"/>
    <cellStyle name="常规 5 4 3 3" xfId="8425"/>
    <cellStyle name="常规 5 4 3 4" xfId="8426"/>
    <cellStyle name="常规 5 4 3 5" xfId="8427"/>
    <cellStyle name="常规 5 4 3 6" xfId="8428"/>
    <cellStyle name="常规 5 4 3 7" xfId="8429"/>
    <cellStyle name="常规 5 4 3 8" xfId="8430"/>
    <cellStyle name="常规 5 4 3 9" xfId="8431"/>
    <cellStyle name="常规 5 4 4" xfId="8432"/>
    <cellStyle name="链接单元格 5 2 3 8" xfId="8433"/>
    <cellStyle name="输出 5 5 6" xfId="8434"/>
    <cellStyle name="常规 5 4 5" xfId="8435"/>
    <cellStyle name="链接单元格 5 2 3 9" xfId="8436"/>
    <cellStyle name="输出 5 5 7" xfId="8437"/>
    <cellStyle name="常规 5 4 6" xfId="8438"/>
    <cellStyle name="输出 5 5 8" xfId="8439"/>
    <cellStyle name="常规 5 4 7" xfId="8440"/>
    <cellStyle name="输出 5 5 9" xfId="8441"/>
    <cellStyle name="常规 5 4 8" xfId="8442"/>
    <cellStyle name="常规 5 4 9" xfId="8443"/>
    <cellStyle name="常规 5 4_2016-2018年财政规划附表(2)" xfId="8444"/>
    <cellStyle name="检查单元格 5 10" xfId="8445"/>
    <cellStyle name="常规 5 5" xfId="8446"/>
    <cellStyle name="常规 5 5 2" xfId="8447"/>
    <cellStyle name="常规 5 5 3" xfId="8448"/>
    <cellStyle name="输入 4 2 2 10" xfId="8449"/>
    <cellStyle name="常规 5 5 4" xfId="8450"/>
    <cellStyle name="输入 4 2 2 11" xfId="8451"/>
    <cellStyle name="常规 5 5 5" xfId="8452"/>
    <cellStyle name="输入 4 2 2 12" xfId="8453"/>
    <cellStyle name="常规 5 6" xfId="8454"/>
    <cellStyle name="解释性文本 4 2 4 2" xfId="8455"/>
    <cellStyle name="常规 5 6 10" xfId="8456"/>
    <cellStyle name="常规 5 6 11" xfId="8457"/>
    <cellStyle name="常规 5 6 12" xfId="8458"/>
    <cellStyle name="常规 5 6 2" xfId="8459"/>
    <cellStyle name="常规 5 6 3" xfId="8460"/>
    <cellStyle name="常规 5 6 4" xfId="8461"/>
    <cellStyle name="常规 5 6 5" xfId="8462"/>
    <cellStyle name="常规 5 6 6" xfId="8463"/>
    <cellStyle name="常规 5 6 7" xfId="8464"/>
    <cellStyle name="常规 5 6 8" xfId="8465"/>
    <cellStyle name="常规 5 6 9" xfId="8466"/>
    <cellStyle name="常规 5 7" xfId="8467"/>
    <cellStyle name="解释性文本 4 2 4 3" xfId="8468"/>
    <cellStyle name="常规 5 8" xfId="8469"/>
    <cellStyle name="解释性文本 4 2 4 4" xfId="8470"/>
    <cellStyle name="常规 5 9" xfId="8471"/>
    <cellStyle name="解释性文本 4 2 4 5" xfId="8472"/>
    <cellStyle name="常规 5_2015.1.3县级预算表" xfId="8473"/>
    <cellStyle name="常规 6" xfId="8474"/>
    <cellStyle name="检查单元格 4 3 3 7" xfId="8475"/>
    <cellStyle name="常规 6 10" xfId="8476"/>
    <cellStyle name="常规 6 11" xfId="8477"/>
    <cellStyle name="常规 6 12" xfId="8478"/>
    <cellStyle name="好 4 2 2 2 2" xfId="8479"/>
    <cellStyle name="常规 6 13" xfId="8480"/>
    <cellStyle name="好 4 2 2 2 3" xfId="8481"/>
    <cellStyle name="常规 6 2 10" xfId="8482"/>
    <cellStyle name="汇总 4 3 2 2" xfId="8483"/>
    <cellStyle name="常规 6 2 11" xfId="8484"/>
    <cellStyle name="汇总 4 3 2 3" xfId="8485"/>
    <cellStyle name="常规 6 2 12" xfId="8486"/>
    <cellStyle name="汇总 4 3 2 4" xfId="8487"/>
    <cellStyle name="常规 6 2 13" xfId="8488"/>
    <cellStyle name="汇总 4 3 2 5" xfId="8489"/>
    <cellStyle name="常规 6 2 14" xfId="8490"/>
    <cellStyle name="常规 6 2 15" xfId="8491"/>
    <cellStyle name="常规 6 2 16" xfId="8492"/>
    <cellStyle name="常规 6 2 2" xfId="8493"/>
    <cellStyle name="输出 6 3 4" xfId="8494"/>
    <cellStyle name="常规 6 2 2 11" xfId="8495"/>
    <cellStyle name="解释性文本 4 2 2 3 6" xfId="8496"/>
    <cellStyle name="常规 6 2 2 12" xfId="8497"/>
    <cellStyle name="解释性文本 4 2 2 3 7" xfId="8498"/>
    <cellStyle name="常规 6 2 2 13" xfId="8499"/>
    <cellStyle name="解释性文本 4 2 2 3 8" xfId="8500"/>
    <cellStyle name="常规 6 2 2 14" xfId="8501"/>
    <cellStyle name="解释性文本 4 2 2 3 9" xfId="8502"/>
    <cellStyle name="常规 6 2 2 15" xfId="8503"/>
    <cellStyle name="常规 6 2 2 2" xfId="8504"/>
    <cellStyle name="常规 6 2 2 2 2" xfId="8505"/>
    <cellStyle name="常规 6 2 2 2 3" xfId="8506"/>
    <cellStyle name="常规 6 2 2 2 4" xfId="8507"/>
    <cellStyle name="常规 6 2 2 2 5" xfId="8508"/>
    <cellStyle name="常规 6 2 2 3" xfId="8509"/>
    <cellStyle name="常规 6 2 2 3 10" xfId="8510"/>
    <cellStyle name="常规 6 2 2 3 11" xfId="8511"/>
    <cellStyle name="常规 6 2 2 3 12" xfId="8512"/>
    <cellStyle name="常规 6 2 2 3 13" xfId="8513"/>
    <cellStyle name="常规 6 2 2 3 2" xfId="8514"/>
    <cellStyle name="常规 6 2 2 3 3" xfId="8515"/>
    <cellStyle name="常规 6 2 2 3 4" xfId="8516"/>
    <cellStyle name="常规 6 2 2 3 5" xfId="8517"/>
    <cellStyle name="常规 6 2 2 3 6" xfId="8518"/>
    <cellStyle name="常规 6 2 2 3 7" xfId="8519"/>
    <cellStyle name="常规 6 2 2 3 8" xfId="8520"/>
    <cellStyle name="常规 6 2 2 3 9" xfId="8521"/>
    <cellStyle name="常规 6 2 2 4" xfId="8522"/>
    <cellStyle name="常规 6 2 2 5" xfId="8523"/>
    <cellStyle name="常规 6 2 2 6" xfId="8524"/>
    <cellStyle name="解释性文本 4 2 2 10" xfId="8525"/>
    <cellStyle name="常规 6 2 2 8" xfId="8526"/>
    <cellStyle name="解释性文本 4 2 2 12" xfId="8527"/>
    <cellStyle name="常规 6 2 2 9" xfId="8528"/>
    <cellStyle name="解释性文本 4 2 2 13" xfId="8529"/>
    <cellStyle name="常规 6 2 2_2016-2018年财政规划附表(2)" xfId="8530"/>
    <cellStyle name="解释性文本 2 4 12" xfId="8531"/>
    <cellStyle name="常规 6 2 3" xfId="8532"/>
    <cellStyle name="输出 6 3 5" xfId="8533"/>
    <cellStyle name="常规 6 2 3 2" xfId="8534"/>
    <cellStyle name="常规 6 2 4" xfId="8535"/>
    <cellStyle name="输出 6 3 6" xfId="8536"/>
    <cellStyle name="常规 6 2 4 10" xfId="8537"/>
    <cellStyle name="常规 6 2 4 11" xfId="8538"/>
    <cellStyle name="常规 6 2 4 12" xfId="8539"/>
    <cellStyle name="常规 6 2 4 13" xfId="8540"/>
    <cellStyle name="常规 6 2 4 2" xfId="8541"/>
    <cellStyle name="常规 6 2 5" xfId="8542"/>
    <cellStyle name="输出 6 3 7" xfId="8543"/>
    <cellStyle name="常规 6 2 6" xfId="8544"/>
    <cellStyle name="输出 6 3 8" xfId="8545"/>
    <cellStyle name="常规 6 2 7" xfId="8546"/>
    <cellStyle name="输出 6 3 9" xfId="8547"/>
    <cellStyle name="常规 6 2 8" xfId="8548"/>
    <cellStyle name="常规 6 2_2015.1.3县级预算表" xfId="8549"/>
    <cellStyle name="常规 6 3" xfId="8550"/>
    <cellStyle name="常规 6 3 10" xfId="8551"/>
    <cellStyle name="常规 6 3 11" xfId="8552"/>
    <cellStyle name="常规 6 3 12" xfId="8553"/>
    <cellStyle name="常规 6 3 13" xfId="8554"/>
    <cellStyle name="常规 6 3 14" xfId="8555"/>
    <cellStyle name="常规 6 3 15" xfId="8556"/>
    <cellStyle name="常规 6 3 2" xfId="8557"/>
    <cellStyle name="常规 6 3 2 2" xfId="8558"/>
    <cellStyle name="常规 6 3 2 3" xfId="8559"/>
    <cellStyle name="常规 6 3 2 4" xfId="8560"/>
    <cellStyle name="常规 6 3 2 5" xfId="8561"/>
    <cellStyle name="常规 6 3 3" xfId="8562"/>
    <cellStyle name="常规 6 3 3 10" xfId="8563"/>
    <cellStyle name="常规 6 3 3 11" xfId="8564"/>
    <cellStyle name="常规 6 3 3 12" xfId="8565"/>
    <cellStyle name="常规 6 3 3 13" xfId="8566"/>
    <cellStyle name="常规 6 3 3 2" xfId="8567"/>
    <cellStyle name="常规 6 3 3 3" xfId="8568"/>
    <cellStyle name="常规 6 3 3 4" xfId="8569"/>
    <cellStyle name="常规 6 3 3 5" xfId="8570"/>
    <cellStyle name="常规 6 3 3 6" xfId="8571"/>
    <cellStyle name="常规 6 3 3 7" xfId="8572"/>
    <cellStyle name="常规 6 3 3 8" xfId="8573"/>
    <cellStyle name="常规 6 3 3 9" xfId="8574"/>
    <cellStyle name="常规 6 3 4" xfId="8575"/>
    <cellStyle name="常规 6 3 5" xfId="8576"/>
    <cellStyle name="常规 6 3 6" xfId="8577"/>
    <cellStyle name="常规 6 3 7" xfId="8578"/>
    <cellStyle name="常规 6 3 8" xfId="8579"/>
    <cellStyle name="常规 6 3 9" xfId="8580"/>
    <cellStyle name="常规 6 4" xfId="8581"/>
    <cellStyle name="常规 6 4 10" xfId="8582"/>
    <cellStyle name="常规 6 4 11" xfId="8583"/>
    <cellStyle name="常规 6 4 12" xfId="8584"/>
    <cellStyle name="常规 6 4 13" xfId="8585"/>
    <cellStyle name="常规 6 4 14" xfId="8586"/>
    <cellStyle name="常规 6 4 15" xfId="8587"/>
    <cellStyle name="常规 6 4 2 2" xfId="8588"/>
    <cellStyle name="常规 6 4 2 3" xfId="8589"/>
    <cellStyle name="常规 6 4 2 4" xfId="8590"/>
    <cellStyle name="常规 6 4 2 5" xfId="8591"/>
    <cellStyle name="常规 6 4 3 11" xfId="8592"/>
    <cellStyle name="常规 6 4 3 12" xfId="8593"/>
    <cellStyle name="常规 6 4 3 13" xfId="8594"/>
    <cellStyle name="常规 6 4 3 2" xfId="8595"/>
    <cellStyle name="常规 6 4 3 3" xfId="8596"/>
    <cellStyle name="常规 6 4 3 4" xfId="8597"/>
    <cellStyle name="常规 6 4 3 5" xfId="8598"/>
    <cellStyle name="常规 6 4 3 6" xfId="8599"/>
    <cellStyle name="常规 6 4 3 7" xfId="8600"/>
    <cellStyle name="常规 6 4 3 8" xfId="8601"/>
    <cellStyle name="常规 6 4 3 9" xfId="8602"/>
    <cellStyle name="常规 6 4 5" xfId="8603"/>
    <cellStyle name="链接单元格 5 3 3 9" xfId="8604"/>
    <cellStyle name="常规 6 4 6" xfId="8605"/>
    <cellStyle name="常规 6 4 7" xfId="8606"/>
    <cellStyle name="常规 6 4 8" xfId="8607"/>
    <cellStyle name="常规 6 4 9" xfId="8608"/>
    <cellStyle name="常规 6 4_2016-2018年财政规划附表(2)" xfId="8609"/>
    <cellStyle name="链接单元格 4 2 4 12" xfId="8610"/>
    <cellStyle name="常规 6 5" xfId="8611"/>
    <cellStyle name="常规 6 5 2" xfId="8612"/>
    <cellStyle name="常规 6 5 3" xfId="8613"/>
    <cellStyle name="常规 6 5 4" xfId="8614"/>
    <cellStyle name="常规 6 5 5" xfId="8615"/>
    <cellStyle name="常规 6 6" xfId="8616"/>
    <cellStyle name="常规 6 6 10" xfId="8617"/>
    <cellStyle name="常规 6 6 11" xfId="8618"/>
    <cellStyle name="常规 6 6 12" xfId="8619"/>
    <cellStyle name="常规 6 6 13" xfId="8620"/>
    <cellStyle name="常规 6 6 2" xfId="8621"/>
    <cellStyle name="常规 6 6 3" xfId="8622"/>
    <cellStyle name="常规 6 6 4" xfId="8623"/>
    <cellStyle name="常规 6 6 5" xfId="8624"/>
    <cellStyle name="常规 6 6 6" xfId="8625"/>
    <cellStyle name="常规 6 6 7" xfId="8626"/>
    <cellStyle name="常规 6 6 8" xfId="8627"/>
    <cellStyle name="常规 6 6 9" xfId="8628"/>
    <cellStyle name="常规 6 7" xfId="8629"/>
    <cellStyle name="常规 6 8" xfId="8630"/>
    <cellStyle name="常规 6 9" xfId="8631"/>
    <cellStyle name="常规 6_2015.1.3县级预算表" xfId="8632"/>
    <cellStyle name="常规 7" xfId="8633"/>
    <cellStyle name="检查单元格 4 3 3 8" xfId="8634"/>
    <cellStyle name="常规 7 10" xfId="8635"/>
    <cellStyle name="常规 7 11" xfId="8636"/>
    <cellStyle name="常规 7 12" xfId="8637"/>
    <cellStyle name="常规 7 13" xfId="8638"/>
    <cellStyle name="计算 4 5 2" xfId="8639"/>
    <cellStyle name="常规 7 14" xfId="8640"/>
    <cellStyle name="计算 4 5 3" xfId="8641"/>
    <cellStyle name="常规 7 15" xfId="8642"/>
    <cellStyle name="计算 4 5 4" xfId="8643"/>
    <cellStyle name="常规 7 16" xfId="8644"/>
    <cellStyle name="计算 4 5 5" xfId="8645"/>
    <cellStyle name="适中 6 3 2" xfId="8646"/>
    <cellStyle name="常规 7 17" xfId="8647"/>
    <cellStyle name="适中 6 3 3" xfId="8648"/>
    <cellStyle name="常规 7 2" xfId="8649"/>
    <cellStyle name="常规 7 2 10" xfId="8650"/>
    <cellStyle name="常规 7 2 11" xfId="8651"/>
    <cellStyle name="常规 7 2 12" xfId="8652"/>
    <cellStyle name="常规 7 2 13" xfId="8653"/>
    <cellStyle name="常规 7 2 14" xfId="8654"/>
    <cellStyle name="常规 7 2 15" xfId="8655"/>
    <cellStyle name="常规 7 2 2" xfId="8656"/>
    <cellStyle name="输出 7 3 4" xfId="8657"/>
    <cellStyle name="常规 7 2 2 2" xfId="8658"/>
    <cellStyle name="常规 7 2 2 3" xfId="8659"/>
    <cellStyle name="常规 7 2 2 4" xfId="8660"/>
    <cellStyle name="常规 7 2 2 5" xfId="8661"/>
    <cellStyle name="常规 7 2 3" xfId="8662"/>
    <cellStyle name="输出 7 3 5" xfId="8663"/>
    <cellStyle name="常规 7 2 3 10" xfId="8664"/>
    <cellStyle name="常规 7 2 3 11" xfId="8665"/>
    <cellStyle name="常规 7 2 3 2" xfId="8666"/>
    <cellStyle name="常规 7 2 3 3" xfId="8667"/>
    <cellStyle name="输出 2 2 2 2 2" xfId="8668"/>
    <cellStyle name="常规 7 2 3 4" xfId="8669"/>
    <cellStyle name="输出 2 2 2 2 3" xfId="8670"/>
    <cellStyle name="常规 7 2 3 5" xfId="8671"/>
    <cellStyle name="输出 2 2 2 2 4" xfId="8672"/>
    <cellStyle name="常规 7 2 3 6" xfId="8673"/>
    <cellStyle name="输出 2 2 2 2 5" xfId="8674"/>
    <cellStyle name="常规 7 2 4" xfId="8675"/>
    <cellStyle name="输出 7 3 6" xfId="8676"/>
    <cellStyle name="常规 7 2 5" xfId="8677"/>
    <cellStyle name="输出 7 3 7" xfId="8678"/>
    <cellStyle name="常规 7 2 6" xfId="8679"/>
    <cellStyle name="输出 7 3 8" xfId="8680"/>
    <cellStyle name="常规 7 2 7" xfId="8681"/>
    <cellStyle name="输出 7 3 9" xfId="8682"/>
    <cellStyle name="常规 7 2 8" xfId="8683"/>
    <cellStyle name="常规 7 2 9" xfId="8684"/>
    <cellStyle name="常规 7 2_2016-2018年财政规划附表(2)" xfId="8685"/>
    <cellStyle name="常规 7 3" xfId="8686"/>
    <cellStyle name="常规 7 3 10" xfId="8687"/>
    <cellStyle name="常规 7 3 11" xfId="8688"/>
    <cellStyle name="常规 7 3 12" xfId="8689"/>
    <cellStyle name="常规 7 3 13" xfId="8690"/>
    <cellStyle name="常规 7 3 14" xfId="8691"/>
    <cellStyle name="常规 7 3 15" xfId="8692"/>
    <cellStyle name="常规 7 3 2" xfId="8693"/>
    <cellStyle name="常规 7 3 2 2" xfId="8694"/>
    <cellStyle name="常规 7 3 2 3" xfId="8695"/>
    <cellStyle name="常规 7 3 2 4" xfId="8696"/>
    <cellStyle name="常规 7 3 2 5" xfId="8697"/>
    <cellStyle name="常规 7 3 3" xfId="8698"/>
    <cellStyle name="常规 7 3 3 10" xfId="8699"/>
    <cellStyle name="常规 7 3 3 11" xfId="8700"/>
    <cellStyle name="常规 7 3 3 12" xfId="8701"/>
    <cellStyle name="常规 7 3 3 13" xfId="8702"/>
    <cellStyle name="常规 7 3 3 2" xfId="8703"/>
    <cellStyle name="常规 7 3 3 3" xfId="8704"/>
    <cellStyle name="常规 7 3 3 4" xfId="8705"/>
    <cellStyle name="常规 7 3 3 5" xfId="8706"/>
    <cellStyle name="常规 7 3 3 6" xfId="8707"/>
    <cellStyle name="常规 7 3 3 7" xfId="8708"/>
    <cellStyle name="常规 7 3 3 8" xfId="8709"/>
    <cellStyle name="常规 7 3 3 9" xfId="8710"/>
    <cellStyle name="常规 7 3 4" xfId="8711"/>
    <cellStyle name="常规 7 3 5" xfId="8712"/>
    <cellStyle name="常规 7 3 6" xfId="8713"/>
    <cellStyle name="常规 7 3 7" xfId="8714"/>
    <cellStyle name="常规 7 3 8" xfId="8715"/>
    <cellStyle name="常规 7 3 9" xfId="8716"/>
    <cellStyle name="常规 7 3_2016-2018年财政规划附表(2)" xfId="8717"/>
    <cellStyle name="常规 7 4" xfId="8718"/>
    <cellStyle name="警告文本 4 2 2 3 10" xfId="8719"/>
    <cellStyle name="常规 7 4 2" xfId="8720"/>
    <cellStyle name="常规 7 4 3" xfId="8721"/>
    <cellStyle name="常规 7 4 4" xfId="8722"/>
    <cellStyle name="常规 7 4 5" xfId="8723"/>
    <cellStyle name="常规 7 5" xfId="8724"/>
    <cellStyle name="警告文本 4 2 2 3 11" xfId="8725"/>
    <cellStyle name="常规 7 5 10" xfId="8726"/>
    <cellStyle name="常规 7 5 11" xfId="8727"/>
    <cellStyle name="常规 7 5 12" xfId="8728"/>
    <cellStyle name="常规 7 5 13" xfId="8729"/>
    <cellStyle name="常规 7 5 2" xfId="8730"/>
    <cellStyle name="链接单元格 3_2015.1.3县级预算表" xfId="8731"/>
    <cellStyle name="常规 7 5 3" xfId="8732"/>
    <cellStyle name="常规 7 5 4" xfId="8733"/>
    <cellStyle name="常规 7 5 5" xfId="8734"/>
    <cellStyle name="适中 6 3 10" xfId="8735"/>
    <cellStyle name="常规 7 6" xfId="8736"/>
    <cellStyle name="警告文本 4 2 2 3 12" xfId="8737"/>
    <cellStyle name="常规 7 7" xfId="8738"/>
    <cellStyle name="警告文本 4 2 2 3 13" xfId="8739"/>
    <cellStyle name="常规 7 8" xfId="8740"/>
    <cellStyle name="常规 7 9" xfId="8741"/>
    <cellStyle name="常规 7_2015.1.3县级预算表" xfId="8742"/>
    <cellStyle name="常规 8" xfId="8743"/>
    <cellStyle name="检查单元格 4 3 3 9" xfId="8744"/>
    <cellStyle name="常规 8 2" xfId="8745"/>
    <cellStyle name="常规 8 2 2" xfId="8746"/>
    <cellStyle name="常规 8 2 3" xfId="8747"/>
    <cellStyle name="常规 8 2 4" xfId="8748"/>
    <cellStyle name="常规 8 2 5" xfId="8749"/>
    <cellStyle name="汇总 5_2015.1.3县级预算表" xfId="8750"/>
    <cellStyle name="常规 8 3" xfId="8751"/>
    <cellStyle name="输入 2 2 2 10" xfId="8752"/>
    <cellStyle name="常规 8 3 4" xfId="8753"/>
    <cellStyle name="常规 8 3 5" xfId="8754"/>
    <cellStyle name="常规 8 4" xfId="8755"/>
    <cellStyle name="输入 2 2 2 11" xfId="8756"/>
    <cellStyle name="常规 8 5" xfId="8757"/>
    <cellStyle name="输入 2 2 2 12" xfId="8758"/>
    <cellStyle name="常规 8 6" xfId="8759"/>
    <cellStyle name="输入 2 2 2 13" xfId="8760"/>
    <cellStyle name="常规 8 7" xfId="8761"/>
    <cellStyle name="输入 2 2 2 14" xfId="8762"/>
    <cellStyle name="常规 8_2016-2018年财政规划附表(2)" xfId="8763"/>
    <cellStyle name="好 5 3 3 2" xfId="8764"/>
    <cellStyle name="常规 9" xfId="8765"/>
    <cellStyle name="常规 9 10" xfId="8766"/>
    <cellStyle name="常规 9 11" xfId="8767"/>
    <cellStyle name="常规 9 12" xfId="8768"/>
    <cellStyle name="常规 9 13" xfId="8769"/>
    <cellStyle name="常规 9 14" xfId="8770"/>
    <cellStyle name="常规 9 2" xfId="8771"/>
    <cellStyle name="解释性文本 5 2 10" xfId="8772"/>
    <cellStyle name="常规 9 2 2" xfId="8773"/>
    <cellStyle name="常规 9 2 3" xfId="8774"/>
    <cellStyle name="常规 9 2 5" xfId="8775"/>
    <cellStyle name="常规 9 3" xfId="8776"/>
    <cellStyle name="解释性文本 5 2 11" xfId="8777"/>
    <cellStyle name="常规 9 3 10" xfId="8778"/>
    <cellStyle name="常规 9 3 11" xfId="8779"/>
    <cellStyle name="常规 9 3 12" xfId="8780"/>
    <cellStyle name="常规 9 3 13" xfId="8781"/>
    <cellStyle name="常规 9 3 2" xfId="8782"/>
    <cellStyle name="常规 9 3 3" xfId="8783"/>
    <cellStyle name="常规 9 3 4" xfId="8784"/>
    <cellStyle name="常规 9 3 5" xfId="8785"/>
    <cellStyle name="常规 9 3 6" xfId="8786"/>
    <cellStyle name="常规 9 3 7" xfId="8787"/>
    <cellStyle name="常规 9 3 8" xfId="8788"/>
    <cellStyle name="常规 9 4" xfId="8789"/>
    <cellStyle name="解释性文本 5 2 12" xfId="8790"/>
    <cellStyle name="常规 9 5" xfId="8791"/>
    <cellStyle name="解释性文本 5 2 13" xfId="8792"/>
    <cellStyle name="常规 9 6" xfId="8793"/>
    <cellStyle name="解释性文本 5 2 14" xfId="8794"/>
    <cellStyle name="常规 9 7" xfId="8795"/>
    <cellStyle name="解释性文本 5 2 15" xfId="8796"/>
    <cellStyle name="常规 9 8" xfId="8797"/>
    <cellStyle name="常规 9 9" xfId="8798"/>
    <cellStyle name="常规 9_2016-2018年财政规划附表(2)" xfId="8799"/>
    <cellStyle name="常规_大姚县2014年财政预算草案" xfId="8800"/>
    <cellStyle name="常规_附件2：二维表" xfId="8801"/>
    <cellStyle name="常规_附件2：二维表 2" xfId="8802"/>
    <cellStyle name="常规_公共财政预算收入表" xfId="8803"/>
    <cellStyle name="好 10" xfId="8804"/>
    <cellStyle name="好 11" xfId="8805"/>
    <cellStyle name="好 12" xfId="8806"/>
    <cellStyle name="好 2" xfId="8807"/>
    <cellStyle name="好 2 10" xfId="8808"/>
    <cellStyle name="好 2 11" xfId="8809"/>
    <cellStyle name="好 2 12" xfId="8810"/>
    <cellStyle name="好 2 13" xfId="8811"/>
    <cellStyle name="好 2 14" xfId="8812"/>
    <cellStyle name="好 2 15" xfId="8813"/>
    <cellStyle name="好 2 16" xfId="8814"/>
    <cellStyle name="好 2 17" xfId="8815"/>
    <cellStyle name="好 2 18" xfId="8816"/>
    <cellStyle name="好 2 2" xfId="8817"/>
    <cellStyle name="好 2 2 10" xfId="8818"/>
    <cellStyle name="好 2 2 11" xfId="8819"/>
    <cellStyle name="好 2 2 12" xfId="8820"/>
    <cellStyle name="好 2 2 13" xfId="8821"/>
    <cellStyle name="好 2 2 14" xfId="8822"/>
    <cellStyle name="好 2 2 15" xfId="8823"/>
    <cellStyle name="好 2 2 16" xfId="8824"/>
    <cellStyle name="好 2 2 2" xfId="8825"/>
    <cellStyle name="好 2 2 2 10" xfId="8826"/>
    <cellStyle name="好 3 2 4 6" xfId="8827"/>
    <cellStyle name="好 2 2 2 11" xfId="8828"/>
    <cellStyle name="好 3 2 4 7" xfId="8829"/>
    <cellStyle name="好 2 2 2 12" xfId="8830"/>
    <cellStyle name="好 3 2 4 8" xfId="8831"/>
    <cellStyle name="好 2 2 2 13" xfId="8832"/>
    <cellStyle name="好 3 2 4 9" xfId="8833"/>
    <cellStyle name="好 2 2 2 2" xfId="8834"/>
    <cellStyle name="好 2 2 2 2 3" xfId="8835"/>
    <cellStyle name="好 2 2 2 2 4" xfId="8836"/>
    <cellStyle name="好 2 2 2 2 5" xfId="8837"/>
    <cellStyle name="好 2 2 2 3" xfId="8838"/>
    <cellStyle name="好 2 2 2 3 3" xfId="8839"/>
    <cellStyle name="好 2 2 2 3 4" xfId="8840"/>
    <cellStyle name="好 2 2 2 3 5" xfId="8841"/>
    <cellStyle name="好 3 2 4 10" xfId="8842"/>
    <cellStyle name="好 2 2 2 3 6" xfId="8843"/>
    <cellStyle name="好 3 2 4 11" xfId="8844"/>
    <cellStyle name="好 2 2 2 3 7" xfId="8845"/>
    <cellStyle name="好 3 2 4 12" xfId="8846"/>
    <cellStyle name="好 2 2 2 3 8" xfId="8847"/>
    <cellStyle name="好 3 2 4 13" xfId="8848"/>
    <cellStyle name="好 2 2 2 3 9" xfId="8849"/>
    <cellStyle name="好 2 2 2 4" xfId="8850"/>
    <cellStyle name="好 2 2 2 5" xfId="8851"/>
    <cellStyle name="好 2 2 2 6" xfId="8852"/>
    <cellStyle name="好 2 2 2 7" xfId="8853"/>
    <cellStyle name="好 2 2 2 8" xfId="8854"/>
    <cellStyle name="好 2 2 2 9" xfId="8855"/>
    <cellStyle name="好 2 2 2_2016-2018年财政规划附表(2)" xfId="8856"/>
    <cellStyle name="好 2 2 3" xfId="8857"/>
    <cellStyle name="好 2 2 3 2" xfId="8858"/>
    <cellStyle name="好 2 2 3 3" xfId="8859"/>
    <cellStyle name="好 2 2 3 4" xfId="8860"/>
    <cellStyle name="好 2 2 3 5" xfId="8861"/>
    <cellStyle name="好 2 2 4" xfId="8862"/>
    <cellStyle name="好 2 2 4 10" xfId="8863"/>
    <cellStyle name="好 2 2 4 11" xfId="8864"/>
    <cellStyle name="好 2 2 4 12" xfId="8865"/>
    <cellStyle name="好 2 2 4 13" xfId="8866"/>
    <cellStyle name="好 2 2 4 5" xfId="8867"/>
    <cellStyle name="好 2 2 4 6" xfId="8868"/>
    <cellStyle name="好 2 2 4 7" xfId="8869"/>
    <cellStyle name="好 2 2 4 8" xfId="8870"/>
    <cellStyle name="好 2 2 4 9" xfId="8871"/>
    <cellStyle name="好 2 2 5" xfId="8872"/>
    <cellStyle name="好 2 2 6" xfId="8873"/>
    <cellStyle name="好 2 2 7" xfId="8874"/>
    <cellStyle name="好 2 2 8" xfId="8875"/>
    <cellStyle name="好 2 2 9" xfId="8876"/>
    <cellStyle name="好 2 3" xfId="8877"/>
    <cellStyle name="好 2 3 10" xfId="8878"/>
    <cellStyle name="好 2 3 11" xfId="8879"/>
    <cellStyle name="好 2 3 12" xfId="8880"/>
    <cellStyle name="好 2 3 13" xfId="8881"/>
    <cellStyle name="好 2 3 14" xfId="8882"/>
    <cellStyle name="好 2 3 15" xfId="8883"/>
    <cellStyle name="好 2 3 2" xfId="8884"/>
    <cellStyle name="好 2 3 2 2" xfId="8885"/>
    <cellStyle name="好 2 3 2 3" xfId="8886"/>
    <cellStyle name="好 2 3 2 4" xfId="8887"/>
    <cellStyle name="好 2 3 2 5" xfId="8888"/>
    <cellStyle name="好 2 3 3" xfId="8889"/>
    <cellStyle name="好 2 3 3 10" xfId="8890"/>
    <cellStyle name="好 2 3 3 11" xfId="8891"/>
    <cellStyle name="好 2 3 3 12" xfId="8892"/>
    <cellStyle name="好 2 3 3 13" xfId="8893"/>
    <cellStyle name="链接单元格 5 10" xfId="8894"/>
    <cellStyle name="好 2 3 3 2" xfId="8895"/>
    <cellStyle name="输出 4 2 2 2 4" xfId="8896"/>
    <cellStyle name="好 2 3 3 3" xfId="8897"/>
    <cellStyle name="输出 4 2 2 2 5" xfId="8898"/>
    <cellStyle name="好 2 3 3 4" xfId="8899"/>
    <cellStyle name="好 2 3 3 5" xfId="8900"/>
    <cellStyle name="汇总 2 2_2015.1.3县级预算表" xfId="8901"/>
    <cellStyle name="好 2 3 3 7" xfId="8902"/>
    <cellStyle name="好 2 3 3 8" xfId="8903"/>
    <cellStyle name="好 2 3 3 9" xfId="8904"/>
    <cellStyle name="好 2 3 4" xfId="8905"/>
    <cellStyle name="好 2 3 5" xfId="8906"/>
    <cellStyle name="好 2 3 6" xfId="8907"/>
    <cellStyle name="好 2 3 7" xfId="8908"/>
    <cellStyle name="好 2 3 8" xfId="8909"/>
    <cellStyle name="好 2 3 9" xfId="8910"/>
    <cellStyle name="好 2 3_2016-2018年财政规划附表(2)" xfId="8911"/>
    <cellStyle name="好 2 4" xfId="8912"/>
    <cellStyle name="好 2 4 10" xfId="8913"/>
    <cellStyle name="适中 4 2 2 2 3" xfId="8914"/>
    <cellStyle name="好 2 4 11" xfId="8915"/>
    <cellStyle name="适中 4 2 2 2 4" xfId="8916"/>
    <cellStyle name="好 2 4 12" xfId="8917"/>
    <cellStyle name="适中 4 2 2 2 5" xfId="8918"/>
    <cellStyle name="好 2 4 13" xfId="8919"/>
    <cellStyle name="好 2 4 14" xfId="8920"/>
    <cellStyle name="好 2 4 15" xfId="8921"/>
    <cellStyle name="好 2 4 2" xfId="8922"/>
    <cellStyle name="检查单元格 4 2 6" xfId="8923"/>
    <cellStyle name="好 2 4 2 2" xfId="8924"/>
    <cellStyle name="警告文本 2 2 2 3 12" xfId="8925"/>
    <cellStyle name="好 2 4 2 3" xfId="8926"/>
    <cellStyle name="警告文本 2 2 2 3 13" xfId="8927"/>
    <cellStyle name="好 2 4 2 4" xfId="8928"/>
    <cellStyle name="好 2 4 2 5" xfId="8929"/>
    <cellStyle name="好 2 4 3" xfId="8930"/>
    <cellStyle name="检查单元格 4 2 7" xfId="8931"/>
    <cellStyle name="好 2 4 3 10" xfId="8932"/>
    <cellStyle name="计算 3 4" xfId="8933"/>
    <cellStyle name="好 2 4 3 11" xfId="8934"/>
    <cellStyle name="计算 3 5" xfId="8935"/>
    <cellStyle name="好 2 4 3 12" xfId="8936"/>
    <cellStyle name="计算 3 6" xfId="8937"/>
    <cellStyle name="好 2 4 3 13" xfId="8938"/>
    <cellStyle name="计算 3 7" xfId="8939"/>
    <cellStyle name="好 2 4 3 2" xfId="8940"/>
    <cellStyle name="好 4 2 2 3 13" xfId="8941"/>
    <cellStyle name="好 2 4 3 3" xfId="8942"/>
    <cellStyle name="好 2 4 3 4" xfId="8943"/>
    <cellStyle name="好 2 4 3 5" xfId="8944"/>
    <cellStyle name="好 2 4 3 6" xfId="8945"/>
    <cellStyle name="好 2 4 3 7" xfId="8946"/>
    <cellStyle name="好 2 4 3 8" xfId="8947"/>
    <cellStyle name="好 2 4 3 9" xfId="8948"/>
    <cellStyle name="好 2 4 4" xfId="8949"/>
    <cellStyle name="检查单元格 4 2 8" xfId="8950"/>
    <cellStyle name="好 2 4 5" xfId="8951"/>
    <cellStyle name="检查单元格 4 2 9" xfId="8952"/>
    <cellStyle name="好 2 4 6" xfId="8953"/>
    <cellStyle name="好 2 4 7" xfId="8954"/>
    <cellStyle name="好 2 4 8" xfId="8955"/>
    <cellStyle name="好 2 4 9" xfId="8956"/>
    <cellStyle name="好 2 4_2016-2018年财政规划附表(2)" xfId="8957"/>
    <cellStyle name="好 2 5" xfId="8958"/>
    <cellStyle name="好 2 5 2" xfId="8959"/>
    <cellStyle name="检查单元格 4 3 6" xfId="8960"/>
    <cellStyle name="好 2 5 3" xfId="8961"/>
    <cellStyle name="检查单元格 4 3 7" xfId="8962"/>
    <cellStyle name="好 2 5 4" xfId="8963"/>
    <cellStyle name="检查单元格 4 3 8" xfId="8964"/>
    <cellStyle name="好 2 5 5" xfId="8965"/>
    <cellStyle name="检查单元格 4 3 9" xfId="8966"/>
    <cellStyle name="好 2 6" xfId="8967"/>
    <cellStyle name="好 2 6 13" xfId="8968"/>
    <cellStyle name="适中 3 3 2 2" xfId="8969"/>
    <cellStyle name="好 2 6 2" xfId="8970"/>
    <cellStyle name="检查单元格 4 4 6" xfId="8971"/>
    <cellStyle name="好 2 6 3" xfId="8972"/>
    <cellStyle name="检查单元格 4 4 7" xfId="8973"/>
    <cellStyle name="链接单元格 4 2 2 10" xfId="8974"/>
    <cellStyle name="好 2 6 4" xfId="8975"/>
    <cellStyle name="检查单元格 4 4 8" xfId="8976"/>
    <cellStyle name="解释性文本 2 2 2 3 10" xfId="8977"/>
    <cellStyle name="链接单元格 4 2 2 11" xfId="8978"/>
    <cellStyle name="好 2 6 5" xfId="8979"/>
    <cellStyle name="检查单元格 4 4 9" xfId="8980"/>
    <cellStyle name="解释性文本 2 2 2 3 11" xfId="8981"/>
    <cellStyle name="链接单元格 4 2 2 12" xfId="8982"/>
    <cellStyle name="好 2 6 6" xfId="8983"/>
    <cellStyle name="解释性文本 2 2 2 3 12" xfId="8984"/>
    <cellStyle name="链接单元格 4 2 2 13" xfId="8985"/>
    <cellStyle name="好 2 6 7" xfId="8986"/>
    <cellStyle name="解释性文本 2 2 2 3 13" xfId="8987"/>
    <cellStyle name="链接单元格 4 2 2 14" xfId="8988"/>
    <cellStyle name="好 2 6 8" xfId="8989"/>
    <cellStyle name="链接单元格 4 2 2 15" xfId="8990"/>
    <cellStyle name="好 2 6 9" xfId="8991"/>
    <cellStyle name="好 2 7" xfId="8992"/>
    <cellStyle name="好 2 8" xfId="8993"/>
    <cellStyle name="好 2 9" xfId="8994"/>
    <cellStyle name="好 2_2015.1.3县级预算表" xfId="8995"/>
    <cellStyle name="好 3" xfId="8996"/>
    <cellStyle name="好 3 10" xfId="8997"/>
    <cellStyle name="好 3 11" xfId="8998"/>
    <cellStyle name="好 3 12" xfId="8999"/>
    <cellStyle name="好 3 13" xfId="9000"/>
    <cellStyle name="好 3 14" xfId="9001"/>
    <cellStyle name="好 3 15" xfId="9002"/>
    <cellStyle name="好 3 16" xfId="9003"/>
    <cellStyle name="好 3 17" xfId="9004"/>
    <cellStyle name="好 3 18" xfId="9005"/>
    <cellStyle name="好 3 2" xfId="9006"/>
    <cellStyle name="好 3 2 10" xfId="9007"/>
    <cellStyle name="链接单元格 2 2 2 11" xfId="9008"/>
    <cellStyle name="好 3 2 11" xfId="9009"/>
    <cellStyle name="链接单元格 2 2 2 12" xfId="9010"/>
    <cellStyle name="好 3 2 2 10" xfId="9011"/>
    <cellStyle name="好 3 2 2 11" xfId="9012"/>
    <cellStyle name="好 3 2 2 12" xfId="9013"/>
    <cellStyle name="好 3 2 2 13" xfId="9014"/>
    <cellStyle name="好 3 2 2 2" xfId="9015"/>
    <cellStyle name="好 3 2 2 2 3" xfId="9016"/>
    <cellStyle name="好 3 2 2 2 4" xfId="9017"/>
    <cellStyle name="好 3 2 2 2 5" xfId="9018"/>
    <cellStyle name="好 3 2 2 3" xfId="9019"/>
    <cellStyle name="好 3 2 2 3 10" xfId="9020"/>
    <cellStyle name="好 3 2 2 3 11" xfId="9021"/>
    <cellStyle name="好 3 2 2 3 12" xfId="9022"/>
    <cellStyle name="好 3 2 2 3 13" xfId="9023"/>
    <cellStyle name="好 3 2 2 3 2" xfId="9024"/>
    <cellStyle name="汇总 2 14" xfId="9025"/>
    <cellStyle name="好 3 2 2 3 3" xfId="9026"/>
    <cellStyle name="汇总 2 15" xfId="9027"/>
    <cellStyle name="好 3 2 2 3 4" xfId="9028"/>
    <cellStyle name="汇总 2 16" xfId="9029"/>
    <cellStyle name="链接单元格 2 2 2_2016-2018年财政规划附表(2)" xfId="9030"/>
    <cellStyle name="好 3 2 2 3 5" xfId="9031"/>
    <cellStyle name="汇总 2 17" xfId="9032"/>
    <cellStyle name="好 3 2 2 3 6" xfId="9033"/>
    <cellStyle name="汇总 2 18" xfId="9034"/>
    <cellStyle name="好 3 2 2 3 7" xfId="9035"/>
    <cellStyle name="好 3 2 2 3 8" xfId="9036"/>
    <cellStyle name="好 3 2 2 3 9" xfId="9037"/>
    <cellStyle name="好 3 2 2 4" xfId="9038"/>
    <cellStyle name="好 3 2 2 5" xfId="9039"/>
    <cellStyle name="好 3 2 2 6" xfId="9040"/>
    <cellStyle name="好 3 2 2 7" xfId="9041"/>
    <cellStyle name="好 3 2 2 8" xfId="9042"/>
    <cellStyle name="好 3 2 2 9" xfId="9043"/>
    <cellStyle name="好 3 2 2_2016-2018年财政规划附表(2)" xfId="9044"/>
    <cellStyle name="好 3 2 3 2" xfId="9045"/>
    <cellStyle name="链接单元格 2 2 2 3 7" xfId="9046"/>
    <cellStyle name="好 3 2 3 3" xfId="9047"/>
    <cellStyle name="链接单元格 2 2 2 3 8" xfId="9048"/>
    <cellStyle name="好 3 2 3 4" xfId="9049"/>
    <cellStyle name="链接单元格 2 2 2 3 9" xfId="9050"/>
    <cellStyle name="好 3 2 3 5" xfId="9051"/>
    <cellStyle name="好 3 2 4 5" xfId="9052"/>
    <cellStyle name="好 3 3" xfId="9053"/>
    <cellStyle name="好 3 3 10" xfId="9054"/>
    <cellStyle name="好 3 3 11" xfId="9055"/>
    <cellStyle name="好 3 3 12" xfId="9056"/>
    <cellStyle name="好 3 3 13" xfId="9057"/>
    <cellStyle name="好 3 3 14" xfId="9058"/>
    <cellStyle name="好 3 3 15" xfId="9059"/>
    <cellStyle name="好 3 3 2" xfId="9060"/>
    <cellStyle name="好 3 3 2 2" xfId="9061"/>
    <cellStyle name="输出 2 13" xfId="9062"/>
    <cellStyle name="好 3 3 2 3" xfId="9063"/>
    <cellStyle name="输出 2 14" xfId="9064"/>
    <cellStyle name="好 3 3 2 4" xfId="9065"/>
    <cellStyle name="输出 2 15" xfId="9066"/>
    <cellStyle name="好 3 3 2 5" xfId="9067"/>
    <cellStyle name="输出 2 16" xfId="9068"/>
    <cellStyle name="好 3 3 3" xfId="9069"/>
    <cellStyle name="好 3 3 3 2" xfId="9070"/>
    <cellStyle name="好 3 3 3 3" xfId="9071"/>
    <cellStyle name="好 3 3 3 4" xfId="9072"/>
    <cellStyle name="好 3 3 3 5" xfId="9073"/>
    <cellStyle name="好 3 3 3 6" xfId="9074"/>
    <cellStyle name="好 3 3 4" xfId="9075"/>
    <cellStyle name="好 3 3 5" xfId="9076"/>
    <cellStyle name="好 3 3 6" xfId="9077"/>
    <cellStyle name="好 3 3 7" xfId="9078"/>
    <cellStyle name="好 3 3 8" xfId="9079"/>
    <cellStyle name="好 3 3 9" xfId="9080"/>
    <cellStyle name="好 3 3_2016-2018年财政规划附表(2)" xfId="9081"/>
    <cellStyle name="好 3 4" xfId="9082"/>
    <cellStyle name="解释性文本 5 3 10" xfId="9083"/>
    <cellStyle name="好 3 4 10" xfId="9084"/>
    <cellStyle name="链接单元格 2 2 4 11" xfId="9085"/>
    <cellStyle name="好 3 4 11" xfId="9086"/>
    <cellStyle name="链接单元格 2 2 4 12" xfId="9087"/>
    <cellStyle name="好 3 4 12" xfId="9088"/>
    <cellStyle name="链接单元格 2 2 4 13" xfId="9089"/>
    <cellStyle name="好 3 4 13" xfId="9090"/>
    <cellStyle name="好 3 4 14" xfId="9091"/>
    <cellStyle name="好 3 4 15" xfId="9092"/>
    <cellStyle name="好 3 4 2 2" xfId="9093"/>
    <cellStyle name="输出 7 13" xfId="9094"/>
    <cellStyle name="好 3 4 2 3" xfId="9095"/>
    <cellStyle name="输出 7 14" xfId="9096"/>
    <cellStyle name="好 3 4 2 4" xfId="9097"/>
    <cellStyle name="输出 7 15" xfId="9098"/>
    <cellStyle name="好 3 4 2 5" xfId="9099"/>
    <cellStyle name="好 3 4 3" xfId="9100"/>
    <cellStyle name="检查单元格 5 2 7" xfId="9101"/>
    <cellStyle name="好 3 4 3 2" xfId="9102"/>
    <cellStyle name="好 3 4 3 3" xfId="9103"/>
    <cellStyle name="好 3 4 3 4" xfId="9104"/>
    <cellStyle name="好 3 4 3 5" xfId="9105"/>
    <cellStyle name="好 3 4 4" xfId="9106"/>
    <cellStyle name="检查单元格 5 2 8" xfId="9107"/>
    <cellStyle name="好 3 4 5" xfId="9108"/>
    <cellStyle name="检查单元格 5 2 9" xfId="9109"/>
    <cellStyle name="好 3 4 6" xfId="9110"/>
    <cellStyle name="好 3 4 7" xfId="9111"/>
    <cellStyle name="好 3 4 8" xfId="9112"/>
    <cellStyle name="好 3 4 9" xfId="9113"/>
    <cellStyle name="好 3 4_2016-2018年财政规划附表(2)" xfId="9114"/>
    <cellStyle name="好 3 5" xfId="9115"/>
    <cellStyle name="解释性文本 5 3 11" xfId="9116"/>
    <cellStyle name="好 3 5 2" xfId="9117"/>
    <cellStyle name="检查单元格 5 3 6" xfId="9118"/>
    <cellStyle name="好 3 5 3" xfId="9119"/>
    <cellStyle name="检查单元格 5 3 7" xfId="9120"/>
    <cellStyle name="好 3 5 4" xfId="9121"/>
    <cellStyle name="检查单元格 5 3 8" xfId="9122"/>
    <cellStyle name="好 3 5 5" xfId="9123"/>
    <cellStyle name="检查单元格 5 3 9" xfId="9124"/>
    <cellStyle name="好 3 6" xfId="9125"/>
    <cellStyle name="解释性文本 5 3 12" xfId="9126"/>
    <cellStyle name="好 3 6 10" xfId="9127"/>
    <cellStyle name="好 3 6 11" xfId="9128"/>
    <cellStyle name="好 3 6 12" xfId="9129"/>
    <cellStyle name="好 3 6 13" xfId="9130"/>
    <cellStyle name="好 3 6 2" xfId="9131"/>
    <cellStyle name="好 3 6 3" xfId="9132"/>
    <cellStyle name="好 3 6 4" xfId="9133"/>
    <cellStyle name="好 3 6 5" xfId="9134"/>
    <cellStyle name="好 3 6 6" xfId="9135"/>
    <cellStyle name="好 3 6 7" xfId="9136"/>
    <cellStyle name="好 3 6 8" xfId="9137"/>
    <cellStyle name="好 3 6 9" xfId="9138"/>
    <cellStyle name="好 3 7" xfId="9139"/>
    <cellStyle name="解释性文本 5 3 13" xfId="9140"/>
    <cellStyle name="好 3 8" xfId="9141"/>
    <cellStyle name="解释性文本 5 3 14" xfId="9142"/>
    <cellStyle name="好 3 9" xfId="9143"/>
    <cellStyle name="解释性文本 5 3 15" xfId="9144"/>
    <cellStyle name="好 3_2015.1.3县级预算表" xfId="9145"/>
    <cellStyle name="好 4 16" xfId="9146"/>
    <cellStyle name="好 4 17" xfId="9147"/>
    <cellStyle name="好 4 18" xfId="9148"/>
    <cellStyle name="好 4 2" xfId="9149"/>
    <cellStyle name="好 4 2 10" xfId="9150"/>
    <cellStyle name="好 4 2 11" xfId="9151"/>
    <cellStyle name="警告文本 5 3_2016-2018年财政规划附表(2)" xfId="9152"/>
    <cellStyle name="好 4 2 12" xfId="9153"/>
    <cellStyle name="好 4 2 13" xfId="9154"/>
    <cellStyle name="好 4 2 14" xfId="9155"/>
    <cellStyle name="好 4 2 15" xfId="9156"/>
    <cellStyle name="好 4 2 16" xfId="9157"/>
    <cellStyle name="好 4 2 2 10" xfId="9158"/>
    <cellStyle name="好 4 2 2 11" xfId="9159"/>
    <cellStyle name="好 4 2 2 12" xfId="9160"/>
    <cellStyle name="好 4 2 2 13" xfId="9161"/>
    <cellStyle name="好 4 2 2 14" xfId="9162"/>
    <cellStyle name="好 4 2 2 15" xfId="9163"/>
    <cellStyle name="好 4 2 2 2" xfId="9164"/>
    <cellStyle name="好 4 2 2 3" xfId="9165"/>
    <cellStyle name="好 4 2 2 3 10" xfId="9166"/>
    <cellStyle name="好 4 2 2 3 11" xfId="9167"/>
    <cellStyle name="好 4 2 2 3 12" xfId="9168"/>
    <cellStyle name="好 4 2 2 3 7" xfId="9169"/>
    <cellStyle name="好 4 2 2 3 8" xfId="9170"/>
    <cellStyle name="好 4 2 2 3 9" xfId="9171"/>
    <cellStyle name="好 4 2 2 4" xfId="9172"/>
    <cellStyle name="好 4 2 2 5" xfId="9173"/>
    <cellStyle name="好 4 2 2 6" xfId="9174"/>
    <cellStyle name="好 4 2 2 7" xfId="9175"/>
    <cellStyle name="好 4 2 2 8" xfId="9176"/>
    <cellStyle name="好 4 2 2 9" xfId="9177"/>
    <cellStyle name="好 4 2 3 2" xfId="9178"/>
    <cellStyle name="好 4 2 3 3" xfId="9179"/>
    <cellStyle name="好 4 2 3 4" xfId="9180"/>
    <cellStyle name="好 4 2 3 5" xfId="9181"/>
    <cellStyle name="好 4 2 4" xfId="9182"/>
    <cellStyle name="好 4 2 4 10" xfId="9183"/>
    <cellStyle name="好 4 2 4 11" xfId="9184"/>
    <cellStyle name="好 4 2 4 12" xfId="9185"/>
    <cellStyle name="适中 5 2 2 2" xfId="9186"/>
    <cellStyle name="好 4 2 4 13" xfId="9187"/>
    <cellStyle name="适中 5 2 2 3" xfId="9188"/>
    <cellStyle name="好 4 2 4 5" xfId="9189"/>
    <cellStyle name="好 4 2 4 6" xfId="9190"/>
    <cellStyle name="好 4 2 4 7" xfId="9191"/>
    <cellStyle name="好 4 2 4 8" xfId="9192"/>
    <cellStyle name="好 4 2 4 9" xfId="9193"/>
    <cellStyle name="好 4 2 5" xfId="9194"/>
    <cellStyle name="好 4 2 6" xfId="9195"/>
    <cellStyle name="好 4 2 7" xfId="9196"/>
    <cellStyle name="好 4 2 8" xfId="9197"/>
    <cellStyle name="好 4 2 9" xfId="9198"/>
    <cellStyle name="好 4 2_2015.1.3县级预算表" xfId="9199"/>
    <cellStyle name="好 4 3" xfId="9200"/>
    <cellStyle name="好 4 3 10" xfId="9201"/>
    <cellStyle name="链接单元格 2 3 3 11" xfId="9202"/>
    <cellStyle name="好 4 3 11" xfId="9203"/>
    <cellStyle name="链接单元格 2 3 3 12" xfId="9204"/>
    <cellStyle name="好 4 3 12" xfId="9205"/>
    <cellStyle name="链接单元格 2 3 3 13" xfId="9206"/>
    <cellStyle name="好 4 3 13" xfId="9207"/>
    <cellStyle name="好 4 3 14" xfId="9208"/>
    <cellStyle name="好 4 3 15" xfId="9209"/>
    <cellStyle name="好 4 3 2" xfId="9210"/>
    <cellStyle name="好 4 3 2 2" xfId="9211"/>
    <cellStyle name="好 4 3 2 3" xfId="9212"/>
    <cellStyle name="好 4 3 2 4" xfId="9213"/>
    <cellStyle name="好 4 3 2 5" xfId="9214"/>
    <cellStyle name="好 4 3 3" xfId="9215"/>
    <cellStyle name="好 4 3 3 10" xfId="9216"/>
    <cellStyle name="好 4 3 3 2" xfId="9217"/>
    <cellStyle name="好 4 3 3 3" xfId="9218"/>
    <cellStyle name="好 4 3 3 4" xfId="9219"/>
    <cellStyle name="好 4 3 3 5" xfId="9220"/>
    <cellStyle name="好 4 3 3 6" xfId="9221"/>
    <cellStyle name="好 4 3 3 7" xfId="9222"/>
    <cellStyle name="好 4 3 3 8" xfId="9223"/>
    <cellStyle name="好 4 3 3 9" xfId="9224"/>
    <cellStyle name="好 4 3 4" xfId="9225"/>
    <cellStyle name="好 4 3 5" xfId="9226"/>
    <cellStyle name="好 4 3 6" xfId="9227"/>
    <cellStyle name="好 4 3 7" xfId="9228"/>
    <cellStyle name="好 4 3 8" xfId="9229"/>
    <cellStyle name="好 4 3 9" xfId="9230"/>
    <cellStyle name="好 4 3_2016-2018年财政规划附表(2)" xfId="9231"/>
    <cellStyle name="汇总 4 8" xfId="9232"/>
    <cellStyle name="好 4 4" xfId="9233"/>
    <cellStyle name="好 4 4 10" xfId="9234"/>
    <cellStyle name="好 4 4 11" xfId="9235"/>
    <cellStyle name="好 4 4 12" xfId="9236"/>
    <cellStyle name="好 4 4 13" xfId="9237"/>
    <cellStyle name="好 4 4 14" xfId="9238"/>
    <cellStyle name="好 4 4 15" xfId="9239"/>
    <cellStyle name="好 4 4 2" xfId="9240"/>
    <cellStyle name="好 4 4 2 2" xfId="9241"/>
    <cellStyle name="好 4 4 2 3" xfId="9242"/>
    <cellStyle name="好 4 4 2 4" xfId="9243"/>
    <cellStyle name="好 4 4 2 5" xfId="9244"/>
    <cellStyle name="好 4 4 3" xfId="9245"/>
    <cellStyle name="好 4 4 3 10" xfId="9246"/>
    <cellStyle name="好 4 4 3 11" xfId="9247"/>
    <cellStyle name="好 4 4 3 12" xfId="9248"/>
    <cellStyle name="好 4 4 3 13" xfId="9249"/>
    <cellStyle name="好 4 4 3 2" xfId="9250"/>
    <cellStyle name="警告文本 2 3_2016-2018年财政规划附表(2)" xfId="9251"/>
    <cellStyle name="好 4 4 3 3" xfId="9252"/>
    <cellStyle name="好 4 4 3 4" xfId="9253"/>
    <cellStyle name="好 4 4 3 5" xfId="9254"/>
    <cellStyle name="好 4 4 3 6" xfId="9255"/>
    <cellStyle name="好 4 4 3 7" xfId="9256"/>
    <cellStyle name="好 4 4 3 8" xfId="9257"/>
    <cellStyle name="好 4 4 3 9" xfId="9258"/>
    <cellStyle name="好 4 4 4" xfId="9259"/>
    <cellStyle name="好 4 4 5" xfId="9260"/>
    <cellStyle name="好 4 4 6" xfId="9261"/>
    <cellStyle name="好 4 4 7" xfId="9262"/>
    <cellStyle name="好 4 4 8" xfId="9263"/>
    <cellStyle name="好 4 4 9" xfId="9264"/>
    <cellStyle name="好 4 4_2016-2018年财政规划附表(2)" xfId="9265"/>
    <cellStyle name="好 4 5" xfId="9266"/>
    <cellStyle name="好 4 5 2" xfId="9267"/>
    <cellStyle name="检查单元格 6 3 6" xfId="9268"/>
    <cellStyle name="好 4 5 3" xfId="9269"/>
    <cellStyle name="检查单元格 6 3 7" xfId="9270"/>
    <cellStyle name="好 4 5 4" xfId="9271"/>
    <cellStyle name="检查单元格 6 3 8" xfId="9272"/>
    <cellStyle name="好 4 5 5" xfId="9273"/>
    <cellStyle name="检查单元格 6 3 9" xfId="9274"/>
    <cellStyle name="好 4 6" xfId="9275"/>
    <cellStyle name="好 4 6 10" xfId="9276"/>
    <cellStyle name="好 4 6 11" xfId="9277"/>
    <cellStyle name="好 4 6 12" xfId="9278"/>
    <cellStyle name="好 4 6 13" xfId="9279"/>
    <cellStyle name="好 4 6 2" xfId="9280"/>
    <cellStyle name="好 4 6 3" xfId="9281"/>
    <cellStyle name="好 4 6 4" xfId="9282"/>
    <cellStyle name="好 4 6 5" xfId="9283"/>
    <cellStyle name="好 4 6 6" xfId="9284"/>
    <cellStyle name="好 4 6 7" xfId="9285"/>
    <cellStyle name="好 4 6 8" xfId="9286"/>
    <cellStyle name="好 4 6 9" xfId="9287"/>
    <cellStyle name="好 4 7" xfId="9288"/>
    <cellStyle name="好 4 8" xfId="9289"/>
    <cellStyle name="好 4 9" xfId="9290"/>
    <cellStyle name="好 5 10" xfId="9291"/>
    <cellStyle name="好 5 11" xfId="9292"/>
    <cellStyle name="好 5 12" xfId="9293"/>
    <cellStyle name="好 5 13" xfId="9294"/>
    <cellStyle name="好 5 14" xfId="9295"/>
    <cellStyle name="好 5 15" xfId="9296"/>
    <cellStyle name="好 5 16" xfId="9297"/>
    <cellStyle name="好 5 17" xfId="9298"/>
    <cellStyle name="好 5 2" xfId="9299"/>
    <cellStyle name="好 5 2 12" xfId="9300"/>
    <cellStyle name="好 5 2 13" xfId="9301"/>
    <cellStyle name="好 5 2 14" xfId="9302"/>
    <cellStyle name="好 5 2 15" xfId="9303"/>
    <cellStyle name="好 5 2 2" xfId="9304"/>
    <cellStyle name="好 5 2 2 2" xfId="9305"/>
    <cellStyle name="好 5 2 2 3" xfId="9306"/>
    <cellStyle name="好 5 2 2 4" xfId="9307"/>
    <cellStyle name="好 5 2 2 5" xfId="9308"/>
    <cellStyle name="好 5 2 3" xfId="9309"/>
    <cellStyle name="好 5 2 3 10" xfId="9310"/>
    <cellStyle name="好 5 2 3 11" xfId="9311"/>
    <cellStyle name="好 5 2 3 12" xfId="9312"/>
    <cellStyle name="好 5 2 3 13" xfId="9313"/>
    <cellStyle name="好 5 2 3 2" xfId="9314"/>
    <cellStyle name="好 5 2 3 3" xfId="9315"/>
    <cellStyle name="好 5 2 3 4" xfId="9316"/>
    <cellStyle name="好 5 2 3 5" xfId="9317"/>
    <cellStyle name="好 5 2 3 6" xfId="9318"/>
    <cellStyle name="好 5 2 3 7" xfId="9319"/>
    <cellStyle name="好 5 2 3 8" xfId="9320"/>
    <cellStyle name="好 5 2 3 9" xfId="9321"/>
    <cellStyle name="好 5 2 4" xfId="9322"/>
    <cellStyle name="好 5 2 5" xfId="9323"/>
    <cellStyle name="好 5 2 6" xfId="9324"/>
    <cellStyle name="好 5 2 7" xfId="9325"/>
    <cellStyle name="好 5 2 8" xfId="9326"/>
    <cellStyle name="好 5 2 9" xfId="9327"/>
    <cellStyle name="好 5 3" xfId="9328"/>
    <cellStyle name="好 5 3 10" xfId="9329"/>
    <cellStyle name="链接单元格 2 4 3 11" xfId="9330"/>
    <cellStyle name="好 5 3 11" xfId="9331"/>
    <cellStyle name="链接单元格 2 4 3 12" xfId="9332"/>
    <cellStyle name="好 5 3 12" xfId="9333"/>
    <cellStyle name="链接单元格 2 4 3 13" xfId="9334"/>
    <cellStyle name="好 5 3 13" xfId="9335"/>
    <cellStyle name="好 5 3 14" xfId="9336"/>
    <cellStyle name="好 5 3 15" xfId="9337"/>
    <cellStyle name="好 5 3 2" xfId="9338"/>
    <cellStyle name="计算 3 2 2 3 9" xfId="9339"/>
    <cellStyle name="好 5 3 2 2" xfId="9340"/>
    <cellStyle name="好 5 3 2 3" xfId="9341"/>
    <cellStyle name="好 5 3 2 4" xfId="9342"/>
    <cellStyle name="好 5 3 2 5" xfId="9343"/>
    <cellStyle name="好 5 3 3" xfId="9344"/>
    <cellStyle name="好 5 3 3 10" xfId="9345"/>
    <cellStyle name="好 5 3 3 11" xfId="9346"/>
    <cellStyle name="好 5 3 3 12" xfId="9347"/>
    <cellStyle name="输入 3_2015.1.3县级预算表" xfId="9348"/>
    <cellStyle name="好 5 3 3 13" xfId="9349"/>
    <cellStyle name="好 5 3 3 3" xfId="9350"/>
    <cellStyle name="好 5 3 3 4" xfId="9351"/>
    <cellStyle name="好 5 3 3 5" xfId="9352"/>
    <cellStyle name="好 5 3 3 6" xfId="9353"/>
    <cellStyle name="好 5 3 3 7" xfId="9354"/>
    <cellStyle name="好 5 3 3 8" xfId="9355"/>
    <cellStyle name="好 5 3 3 9" xfId="9356"/>
    <cellStyle name="好 5 3 4" xfId="9357"/>
    <cellStyle name="好 5 3 5" xfId="9358"/>
    <cellStyle name="好 5 3_2016-2018年财政规划附表(2)" xfId="9359"/>
    <cellStyle name="好 5 4" xfId="9360"/>
    <cellStyle name="好 5 4 2" xfId="9361"/>
    <cellStyle name="检查单元格 3 4 13" xfId="9362"/>
    <cellStyle name="好 5 4 3" xfId="9363"/>
    <cellStyle name="检查单元格 3 4 14" xfId="9364"/>
    <cellStyle name="好 5 4 4" xfId="9365"/>
    <cellStyle name="检查单元格 3 4 15" xfId="9366"/>
    <cellStyle name="好 5 4 5" xfId="9367"/>
    <cellStyle name="好 5 5" xfId="9368"/>
    <cellStyle name="好 5 5 10" xfId="9369"/>
    <cellStyle name="好 5 5 11" xfId="9370"/>
    <cellStyle name="好 5 5 12" xfId="9371"/>
    <cellStyle name="好 5 5 13" xfId="9372"/>
    <cellStyle name="好 5 5 2" xfId="9373"/>
    <cellStyle name="检查单元格 7 3 6" xfId="9374"/>
    <cellStyle name="好 5 5 3" xfId="9375"/>
    <cellStyle name="检查单元格 7 3 7" xfId="9376"/>
    <cellStyle name="好 5 5 4" xfId="9377"/>
    <cellStyle name="检查单元格 7 3 8" xfId="9378"/>
    <cellStyle name="好 5 5 5" xfId="9379"/>
    <cellStyle name="检查单元格 7 3 9" xfId="9380"/>
    <cellStyle name="好 5 5 6" xfId="9381"/>
    <cellStyle name="好 5 5 7" xfId="9382"/>
    <cellStyle name="好 5 5 8" xfId="9383"/>
    <cellStyle name="好 5 5 9" xfId="9384"/>
    <cellStyle name="好 5 6" xfId="9385"/>
    <cellStyle name="好 5 7" xfId="9386"/>
    <cellStyle name="好 5 8" xfId="9387"/>
    <cellStyle name="好 5 9" xfId="9388"/>
    <cellStyle name="好 6 10" xfId="9389"/>
    <cellStyle name="好 6 11" xfId="9390"/>
    <cellStyle name="好 6 12" xfId="9391"/>
    <cellStyle name="好 6 13" xfId="9392"/>
    <cellStyle name="好 6 14" xfId="9393"/>
    <cellStyle name="好 6 15" xfId="9394"/>
    <cellStyle name="好 6 2" xfId="9395"/>
    <cellStyle name="好 6 2 2" xfId="9396"/>
    <cellStyle name="好 6 2 3" xfId="9397"/>
    <cellStyle name="好 6 2 4" xfId="9398"/>
    <cellStyle name="好 6 2 5" xfId="9399"/>
    <cellStyle name="好 6 3" xfId="9400"/>
    <cellStyle name="好 6 3 10" xfId="9401"/>
    <cellStyle name="好 6 3 11" xfId="9402"/>
    <cellStyle name="好 6 3 12" xfId="9403"/>
    <cellStyle name="好 6 3 13" xfId="9404"/>
    <cellStyle name="好 6 3 2" xfId="9405"/>
    <cellStyle name="好 6 3 3" xfId="9406"/>
    <cellStyle name="好 6 3 4" xfId="9407"/>
    <cellStyle name="好 6 3 5" xfId="9408"/>
    <cellStyle name="好 6 3 6" xfId="9409"/>
    <cellStyle name="好 6 3 7" xfId="9410"/>
    <cellStyle name="好 6 3 8" xfId="9411"/>
    <cellStyle name="好 6 3 9" xfId="9412"/>
    <cellStyle name="好 6 4" xfId="9413"/>
    <cellStyle name="好 6 5" xfId="9414"/>
    <cellStyle name="好 6 6" xfId="9415"/>
    <cellStyle name="好 6 7" xfId="9416"/>
    <cellStyle name="好 6 8" xfId="9417"/>
    <cellStyle name="好 6 9" xfId="9418"/>
    <cellStyle name="好 7 10" xfId="9419"/>
    <cellStyle name="好 7 11" xfId="9420"/>
    <cellStyle name="好 7 12" xfId="9421"/>
    <cellStyle name="好 7 13" xfId="9422"/>
    <cellStyle name="好 7 14" xfId="9423"/>
    <cellStyle name="好 7 15" xfId="9424"/>
    <cellStyle name="好 7 2" xfId="9425"/>
    <cellStyle name="好 7 2 2" xfId="9426"/>
    <cellStyle name="好 7 2 3" xfId="9427"/>
    <cellStyle name="好 7 2 4" xfId="9428"/>
    <cellStyle name="好 7 2 5" xfId="9429"/>
    <cellStyle name="好 7 3" xfId="9430"/>
    <cellStyle name="好 7 3 10" xfId="9431"/>
    <cellStyle name="好 7 3 11" xfId="9432"/>
    <cellStyle name="好 7 3 12" xfId="9433"/>
    <cellStyle name="好 7 3 13" xfId="9434"/>
    <cellStyle name="好 7 3 2" xfId="9435"/>
    <cellStyle name="好 7 3 3" xfId="9436"/>
    <cellStyle name="好 7 3 4" xfId="9437"/>
    <cellStyle name="好 7 3 5" xfId="9438"/>
    <cellStyle name="好 7 3 6" xfId="9439"/>
    <cellStyle name="好 7 3 7" xfId="9440"/>
    <cellStyle name="好 7 3 8" xfId="9441"/>
    <cellStyle name="好 7 3 9" xfId="9442"/>
    <cellStyle name="好 7 4" xfId="9443"/>
    <cellStyle name="好 7 5" xfId="9444"/>
    <cellStyle name="输入 2 2 4 10" xfId="9445"/>
    <cellStyle name="好 7 6" xfId="9446"/>
    <cellStyle name="输入 2 2 4 11" xfId="9447"/>
    <cellStyle name="好 7 7" xfId="9448"/>
    <cellStyle name="输入 2 2 4 12" xfId="9449"/>
    <cellStyle name="好 7 8" xfId="9450"/>
    <cellStyle name="输入 2 2 4 13" xfId="9451"/>
    <cellStyle name="好 7 9" xfId="9452"/>
    <cellStyle name="好 7_2016-2018年财政规划附表(2)" xfId="9453"/>
    <cellStyle name="好 8 10" xfId="9454"/>
    <cellStyle name="好 8 11" xfId="9455"/>
    <cellStyle name="好 8 12" xfId="9456"/>
    <cellStyle name="好 8 13" xfId="9457"/>
    <cellStyle name="好 8 2" xfId="9458"/>
    <cellStyle name="好 8 3" xfId="9459"/>
    <cellStyle name="好 8 4" xfId="9460"/>
    <cellStyle name="好 8 5" xfId="9461"/>
    <cellStyle name="好 8 6" xfId="9462"/>
    <cellStyle name="好 8 7" xfId="9463"/>
    <cellStyle name="好 8 8" xfId="9464"/>
    <cellStyle name="好 8 9" xfId="9465"/>
    <cellStyle name="汇总 10" xfId="9466"/>
    <cellStyle name="汇总 11" xfId="9467"/>
    <cellStyle name="汇总 12" xfId="9468"/>
    <cellStyle name="汇总 2 10" xfId="9469"/>
    <cellStyle name="汇总 2 11" xfId="9470"/>
    <cellStyle name="汇总 2 12" xfId="9471"/>
    <cellStyle name="汇总 2 13" xfId="9472"/>
    <cellStyle name="汇总 2 2" xfId="9473"/>
    <cellStyle name="汇总 2 2 10" xfId="9474"/>
    <cellStyle name="适中 2 3 3" xfId="9475"/>
    <cellStyle name="汇总 2 2 11" xfId="9476"/>
    <cellStyle name="适中 2 3 4" xfId="9477"/>
    <cellStyle name="汇总 2 2 12" xfId="9478"/>
    <cellStyle name="计算 10" xfId="9479"/>
    <cellStyle name="适中 2 3 5" xfId="9480"/>
    <cellStyle name="汇总 2 2 13" xfId="9481"/>
    <cellStyle name="计算 11" xfId="9482"/>
    <cellStyle name="适中 2 3 6" xfId="9483"/>
    <cellStyle name="汇总 2 2 14" xfId="9484"/>
    <cellStyle name="计算 12" xfId="9485"/>
    <cellStyle name="适中 2 3 7" xfId="9486"/>
    <cellStyle name="汇总 2 2 15" xfId="9487"/>
    <cellStyle name="适中 2 3 8" xfId="9488"/>
    <cellStyle name="汇总 2 2 2" xfId="9489"/>
    <cellStyle name="汇总 2 2 2 10" xfId="9490"/>
    <cellStyle name="注释 4 4 3 4" xfId="9491"/>
    <cellStyle name="汇总 2 2 2 2" xfId="9492"/>
    <cellStyle name="汇总 8" xfId="9493"/>
    <cellStyle name="汇总 2 2 2 2 2" xfId="9494"/>
    <cellStyle name="汇总 8 2" xfId="9495"/>
    <cellStyle name="汇总 2 2 2 2 3" xfId="9496"/>
    <cellStyle name="汇总 8 3" xfId="9497"/>
    <cellStyle name="汇总 2 2 2 2 4" xfId="9498"/>
    <cellStyle name="汇总 8 4" xfId="9499"/>
    <cellStyle name="汇总 2 2 2 2 5" xfId="9500"/>
    <cellStyle name="汇总 8 5" xfId="9501"/>
    <cellStyle name="汇总 2 2 2 3" xfId="9502"/>
    <cellStyle name="汇总 9" xfId="9503"/>
    <cellStyle name="汇总 2 2 2 3 10" xfId="9504"/>
    <cellStyle name="链接单元格 2 7" xfId="9505"/>
    <cellStyle name="汇总 2 2 2 3 11" xfId="9506"/>
    <cellStyle name="链接单元格 2 8" xfId="9507"/>
    <cellStyle name="汇总 2 2 2 3 12" xfId="9508"/>
    <cellStyle name="链接单元格 2 9" xfId="9509"/>
    <cellStyle name="汇总 2 2 2 3 13" xfId="9510"/>
    <cellStyle name="汇总 2 2 2 3 2" xfId="9511"/>
    <cellStyle name="汇总 2 2 2 3 3" xfId="9512"/>
    <cellStyle name="汇总 2 2 2 3 4" xfId="9513"/>
    <cellStyle name="汇总 2 2 2 3 5" xfId="9514"/>
    <cellStyle name="汇总 2 2 2 3 6" xfId="9515"/>
    <cellStyle name="汇总 2 2 2 3 7" xfId="9516"/>
    <cellStyle name="汇总 2 2 2 3 8" xfId="9517"/>
    <cellStyle name="汇总 2 2 2 3 9" xfId="9518"/>
    <cellStyle name="汇总 2 2 2 4" xfId="9519"/>
    <cellStyle name="汇总 2 2 2 5" xfId="9520"/>
    <cellStyle name="汇总 2 2 2 6" xfId="9521"/>
    <cellStyle name="汇总 2 2 2 7" xfId="9522"/>
    <cellStyle name="汇总 2 2 2 8" xfId="9523"/>
    <cellStyle name="汇总 2 2 2 9" xfId="9524"/>
    <cellStyle name="汇总 2 2 2_2016-2018年财政规划附表(2)" xfId="9525"/>
    <cellStyle name="汇总 2 2 3" xfId="9526"/>
    <cellStyle name="汇总 2 2 3 2" xfId="9527"/>
    <cellStyle name="汇总 2 2 3 3" xfId="9528"/>
    <cellStyle name="汇总 2 2 3 4" xfId="9529"/>
    <cellStyle name="汇总 2 2 3 5" xfId="9530"/>
    <cellStyle name="汇总 2 2 4" xfId="9531"/>
    <cellStyle name="汇总 2 2 4 10" xfId="9532"/>
    <cellStyle name="汇总 2 2 4 11" xfId="9533"/>
    <cellStyle name="汇总 2 2 4 12" xfId="9534"/>
    <cellStyle name="汇总 2 2 4 13" xfId="9535"/>
    <cellStyle name="汇总 2 2 4 2" xfId="9536"/>
    <cellStyle name="汇总 2 2 4 3" xfId="9537"/>
    <cellStyle name="汇总 2 2 4 4" xfId="9538"/>
    <cellStyle name="汇总 2 2 4 5" xfId="9539"/>
    <cellStyle name="汇总 2 2 4 6" xfId="9540"/>
    <cellStyle name="汇总 2 2 4 7" xfId="9541"/>
    <cellStyle name="汇总 2 2 4 8" xfId="9542"/>
    <cellStyle name="汇总 2 2 4 9" xfId="9543"/>
    <cellStyle name="汇总 2 2 5" xfId="9544"/>
    <cellStyle name="汇总 2 2 6" xfId="9545"/>
    <cellStyle name="汇总 2 2 7" xfId="9546"/>
    <cellStyle name="汇总 2 2 8" xfId="9547"/>
    <cellStyle name="汇总 2 2 9" xfId="9548"/>
    <cellStyle name="汇总 2 3" xfId="9549"/>
    <cellStyle name="汇总 2 3 11" xfId="9550"/>
    <cellStyle name="警告文本 3 2 2 3 13" xfId="9551"/>
    <cellStyle name="汇总 2 3 12" xfId="9552"/>
    <cellStyle name="汇总 2 3 13" xfId="9553"/>
    <cellStyle name="汇总 2 3 14" xfId="9554"/>
    <cellStyle name="汇总 2 3 15" xfId="9555"/>
    <cellStyle name="汇总 2 3 2" xfId="9556"/>
    <cellStyle name="汇总 2 3 2 2" xfId="9557"/>
    <cellStyle name="计算 4 2 2 3" xfId="9558"/>
    <cellStyle name="汇总 2 3 2 3" xfId="9559"/>
    <cellStyle name="计算 4 2 2 4" xfId="9560"/>
    <cellStyle name="汇总 2 3 2 4" xfId="9561"/>
    <cellStyle name="计算 4 2 2 5" xfId="9562"/>
    <cellStyle name="汇总 2 3 2 5" xfId="9563"/>
    <cellStyle name="计算 4 2 2 6" xfId="9564"/>
    <cellStyle name="汇总 2 3 3" xfId="9565"/>
    <cellStyle name="汇总 2 3 3 10" xfId="9566"/>
    <cellStyle name="汇总 2 3 3 11" xfId="9567"/>
    <cellStyle name="汇总 2 3 3 12" xfId="9568"/>
    <cellStyle name="汇总 2 3 3 13" xfId="9569"/>
    <cellStyle name="解释性文本 4 5 2" xfId="9570"/>
    <cellStyle name="汇总 2 3 3 2" xfId="9571"/>
    <cellStyle name="计算 4 2 3 3" xfId="9572"/>
    <cellStyle name="汇总 2 3 3 3" xfId="9573"/>
    <cellStyle name="计算 4 2 3 4" xfId="9574"/>
    <cellStyle name="汇总 2 3 3 4" xfId="9575"/>
    <cellStyle name="计算 4 2 3 5" xfId="9576"/>
    <cellStyle name="汇总 2 3 3 5" xfId="9577"/>
    <cellStyle name="汇总 2 3 3 6" xfId="9578"/>
    <cellStyle name="汇总 2 3 3 7" xfId="9579"/>
    <cellStyle name="汇总 2 3 3 8" xfId="9580"/>
    <cellStyle name="汇总 2 3 3 9" xfId="9581"/>
    <cellStyle name="汇总 2 3 4" xfId="9582"/>
    <cellStyle name="汇总 2 3 5" xfId="9583"/>
    <cellStyle name="汇总 2 3 6" xfId="9584"/>
    <cellStyle name="汇总 2 3 7" xfId="9585"/>
    <cellStyle name="汇总 2 3 8" xfId="9586"/>
    <cellStyle name="汇总 2 3 9" xfId="9587"/>
    <cellStyle name="汇总 2 3_2016-2018年财政规划附表(2)" xfId="9588"/>
    <cellStyle name="汇总 2 4" xfId="9589"/>
    <cellStyle name="汇总 2 4 2" xfId="9590"/>
    <cellStyle name="汇总 2 4 2 2" xfId="9591"/>
    <cellStyle name="计算 4 3 2 3" xfId="9592"/>
    <cellStyle name="汇总 2 4 2 3" xfId="9593"/>
    <cellStyle name="计算 4 3 2 4" xfId="9594"/>
    <cellStyle name="汇总 2 4 2 4" xfId="9595"/>
    <cellStyle name="计算 4 3 2 5" xfId="9596"/>
    <cellStyle name="汇总 2 4 2 5" xfId="9597"/>
    <cellStyle name="汇总 2 4 3" xfId="9598"/>
    <cellStyle name="汇总 2 4 3 10" xfId="9599"/>
    <cellStyle name="汇总 2 4 3 11" xfId="9600"/>
    <cellStyle name="汇总 2 4 3 12" xfId="9601"/>
    <cellStyle name="汇总 2 4 3 13" xfId="9602"/>
    <cellStyle name="汇总 2 4 3 2" xfId="9603"/>
    <cellStyle name="计算 4 3 3 3" xfId="9604"/>
    <cellStyle name="汇总 2 4 3 3" xfId="9605"/>
    <cellStyle name="计算 4 3 3 4" xfId="9606"/>
    <cellStyle name="汇总 2 4 3 4" xfId="9607"/>
    <cellStyle name="计算 4 3 3 5" xfId="9608"/>
    <cellStyle name="汇总 2 4 3 5" xfId="9609"/>
    <cellStyle name="计算 4 3 3 6" xfId="9610"/>
    <cellStyle name="汇总 2 4 3 6" xfId="9611"/>
    <cellStyle name="计算 4 3 3 7" xfId="9612"/>
    <cellStyle name="汇总 2 4 3 7" xfId="9613"/>
    <cellStyle name="计算 4 3 3 8" xfId="9614"/>
    <cellStyle name="汇总 2 4 3 8" xfId="9615"/>
    <cellStyle name="计算 4 3 3 9" xfId="9616"/>
    <cellStyle name="汇总 2 4 3 9" xfId="9617"/>
    <cellStyle name="汇总 2 4 4" xfId="9618"/>
    <cellStyle name="汇总 2 4 5" xfId="9619"/>
    <cellStyle name="解释性文本 5 3_2016-2018年财政规划附表(2)" xfId="9620"/>
    <cellStyle name="汇总 2 4 6" xfId="9621"/>
    <cellStyle name="汇总 2 4 7" xfId="9622"/>
    <cellStyle name="汇总 2 4 8" xfId="9623"/>
    <cellStyle name="汇总 2 4 9" xfId="9624"/>
    <cellStyle name="汇总 2 4_2016-2018年财政规划附表(2)" xfId="9625"/>
    <cellStyle name="汇总 2 5" xfId="9626"/>
    <cellStyle name="汇总 2 5 2" xfId="9627"/>
    <cellStyle name="汇总 2 5 3" xfId="9628"/>
    <cellStyle name="汇总 2 5 4" xfId="9629"/>
    <cellStyle name="汇总 2 5 5" xfId="9630"/>
    <cellStyle name="汇总 2 6" xfId="9631"/>
    <cellStyle name="汇总 2 6 10" xfId="9632"/>
    <cellStyle name="汇总 2 6 11" xfId="9633"/>
    <cellStyle name="汇总 2 6 12" xfId="9634"/>
    <cellStyle name="汇总 2 6 13" xfId="9635"/>
    <cellStyle name="汇总 2 6 2" xfId="9636"/>
    <cellStyle name="汇总 2 6 3" xfId="9637"/>
    <cellStyle name="汇总 2 6 4" xfId="9638"/>
    <cellStyle name="汇总 2 6 5" xfId="9639"/>
    <cellStyle name="汇总 2 6 6" xfId="9640"/>
    <cellStyle name="汇总 2 6 7" xfId="9641"/>
    <cellStyle name="汇总 2 6 8" xfId="9642"/>
    <cellStyle name="汇总 2 6 9" xfId="9643"/>
    <cellStyle name="汇总 2 7" xfId="9644"/>
    <cellStyle name="汇总 2 8" xfId="9645"/>
    <cellStyle name="汇总 2 9" xfId="9646"/>
    <cellStyle name="汇总 3" xfId="9647"/>
    <cellStyle name="汇总 3 10" xfId="9648"/>
    <cellStyle name="汇总 3 11" xfId="9649"/>
    <cellStyle name="汇总 3 12" xfId="9650"/>
    <cellStyle name="汇总 3 13" xfId="9651"/>
    <cellStyle name="汇总 3 14" xfId="9652"/>
    <cellStyle name="汇总 3 15" xfId="9653"/>
    <cellStyle name="汇总 3 16" xfId="9654"/>
    <cellStyle name="汇总 3 17" xfId="9655"/>
    <cellStyle name="汇总 3 18" xfId="9656"/>
    <cellStyle name="汇总 3 2" xfId="9657"/>
    <cellStyle name="汇总 3 2 11" xfId="9658"/>
    <cellStyle name="计算 5 5 7" xfId="9659"/>
    <cellStyle name="适中 7 3 4" xfId="9660"/>
    <cellStyle name="汇总 3 2 12" xfId="9661"/>
    <cellStyle name="计算 5 5 8" xfId="9662"/>
    <cellStyle name="适中 7 3 5" xfId="9663"/>
    <cellStyle name="汇总 3 2 13" xfId="9664"/>
    <cellStyle name="计算 5 5 9" xfId="9665"/>
    <cellStyle name="适中 7 3 6" xfId="9666"/>
    <cellStyle name="汇总 3 2 14" xfId="9667"/>
    <cellStyle name="适中 7 3 7" xfId="9668"/>
    <cellStyle name="汇总 3 2 15" xfId="9669"/>
    <cellStyle name="适中 7 3 8" xfId="9670"/>
    <cellStyle name="汇总 3 2 16" xfId="9671"/>
    <cellStyle name="适中 7 3 9" xfId="9672"/>
    <cellStyle name="汇总 3 2 2" xfId="9673"/>
    <cellStyle name="汇总 3 2 2 13" xfId="9674"/>
    <cellStyle name="计算 3 2 2 2 4" xfId="9675"/>
    <cellStyle name="汇总 3 2 2 14" xfId="9676"/>
    <cellStyle name="计算 3 2 2 2 5" xfId="9677"/>
    <cellStyle name="汇总 3 2 2 15" xfId="9678"/>
    <cellStyle name="汇总 3 2 2 2" xfId="9679"/>
    <cellStyle name="汇总 3 2 2 2 2" xfId="9680"/>
    <cellStyle name="汇总 3 2 2 2 3" xfId="9681"/>
    <cellStyle name="汇总 3 2 2 2 4" xfId="9682"/>
    <cellStyle name="汇总 3 2 2 2 5" xfId="9683"/>
    <cellStyle name="汇总 3 2 2 3" xfId="9684"/>
    <cellStyle name="汇总 3 2 2 3 10" xfId="9685"/>
    <cellStyle name="汇总 3 2 2 3 11" xfId="9686"/>
    <cellStyle name="汇总 3 2 2 3 12" xfId="9687"/>
    <cellStyle name="汇总 3 2 2 3 13" xfId="9688"/>
    <cellStyle name="汇总 3 2 2 3 6" xfId="9689"/>
    <cellStyle name="汇总 3 2 2 3 7" xfId="9690"/>
    <cellStyle name="汇总 3 2 2 3 8" xfId="9691"/>
    <cellStyle name="汇总 3 2 2 3 9" xfId="9692"/>
    <cellStyle name="汇总 3 2 2 4" xfId="9693"/>
    <cellStyle name="汇总 3 2 2 5" xfId="9694"/>
    <cellStyle name="汇总 3 2 2 6" xfId="9695"/>
    <cellStyle name="汇总 3 2 2 7" xfId="9696"/>
    <cellStyle name="汇总 3 2 2 8" xfId="9697"/>
    <cellStyle name="汇总 3 2 2 9" xfId="9698"/>
    <cellStyle name="汇总 3 2 2_2016-2018年财政规划附表(2)" xfId="9699"/>
    <cellStyle name="汇总 3 2 3" xfId="9700"/>
    <cellStyle name="汇总 3 2 3 2" xfId="9701"/>
    <cellStyle name="警告文本 6 3 13" xfId="9702"/>
    <cellStyle name="汇总 3 2 3 3" xfId="9703"/>
    <cellStyle name="汇总 3 2 3 4" xfId="9704"/>
    <cellStyle name="汇总 3 2 3 5" xfId="9705"/>
    <cellStyle name="计算 5 5 10" xfId="9706"/>
    <cellStyle name="汇总 3 2 4" xfId="9707"/>
    <cellStyle name="汇总 3 2 4 10" xfId="9708"/>
    <cellStyle name="汇总 3 2 4 11" xfId="9709"/>
    <cellStyle name="汇总 3 2 4 12" xfId="9710"/>
    <cellStyle name="汇总 3 2 4 13" xfId="9711"/>
    <cellStyle name="汇总 3 2 4 2" xfId="9712"/>
    <cellStyle name="汇总 3 2 4 3" xfId="9713"/>
    <cellStyle name="汇总 3 2 4 4" xfId="9714"/>
    <cellStyle name="汇总 3 2 4 5" xfId="9715"/>
    <cellStyle name="汇总 3 2 4 6" xfId="9716"/>
    <cellStyle name="汇总 3 2 4 7" xfId="9717"/>
    <cellStyle name="汇总 3 2 4 8" xfId="9718"/>
    <cellStyle name="汇总 3 2 4 9" xfId="9719"/>
    <cellStyle name="汇总 3 2 5" xfId="9720"/>
    <cellStyle name="汇总 3 2 6" xfId="9721"/>
    <cellStyle name="汇总 3 2 7" xfId="9722"/>
    <cellStyle name="汇总 3 2 8" xfId="9723"/>
    <cellStyle name="汇总 3 2 9" xfId="9724"/>
    <cellStyle name="汇总 3 2_2015.1.3县级预算表" xfId="9725"/>
    <cellStyle name="汇总 3 3" xfId="9726"/>
    <cellStyle name="汇总 3 3 10" xfId="9727"/>
    <cellStyle name="汇总 3 3 11" xfId="9728"/>
    <cellStyle name="汇总 3 3 12" xfId="9729"/>
    <cellStyle name="汇总 3 3 13" xfId="9730"/>
    <cellStyle name="汇总 3 3 14" xfId="9731"/>
    <cellStyle name="汇总 3 3 15" xfId="9732"/>
    <cellStyle name="汇总 3 3 2" xfId="9733"/>
    <cellStyle name="汇总 3 3 2 2" xfId="9734"/>
    <cellStyle name="计算 5 2 2 3" xfId="9735"/>
    <cellStyle name="汇总 3 3 2 3" xfId="9736"/>
    <cellStyle name="计算 5 2 2 4" xfId="9737"/>
    <cellStyle name="汇总 3 3 2 4" xfId="9738"/>
    <cellStyle name="计算 5 2 2 5" xfId="9739"/>
    <cellStyle name="汇总 3 3 2 5" xfId="9740"/>
    <cellStyle name="汇总 3 3 3" xfId="9741"/>
    <cellStyle name="汇总 3 3 3 13" xfId="9742"/>
    <cellStyle name="汇总 3 3 3 2" xfId="9743"/>
    <cellStyle name="计算 5 2 3 3" xfId="9744"/>
    <cellStyle name="汇总 3 3 3 3" xfId="9745"/>
    <cellStyle name="计算 5 2 3 4" xfId="9746"/>
    <cellStyle name="汇总 3 3 3 4" xfId="9747"/>
    <cellStyle name="计算 5 2 3 5" xfId="9748"/>
    <cellStyle name="汇总 3 3 3 5" xfId="9749"/>
    <cellStyle name="计算 5 2 3 6" xfId="9750"/>
    <cellStyle name="汇总 3 3 3 6" xfId="9751"/>
    <cellStyle name="计算 5 2 3 7" xfId="9752"/>
    <cellStyle name="汇总 3 3 3 7" xfId="9753"/>
    <cellStyle name="计算 5 2 3 8" xfId="9754"/>
    <cellStyle name="解释性文本 4 6 10" xfId="9755"/>
    <cellStyle name="汇总 3 3 3 8" xfId="9756"/>
    <cellStyle name="计算 5 2 3 9" xfId="9757"/>
    <cellStyle name="解释性文本 4 6 11" xfId="9758"/>
    <cellStyle name="汇总 3 3 3 9" xfId="9759"/>
    <cellStyle name="解释性文本 4 6 12" xfId="9760"/>
    <cellStyle name="汇总 3 3 4" xfId="9761"/>
    <cellStyle name="汇总 3 3 5" xfId="9762"/>
    <cellStyle name="汇总 3 3 6" xfId="9763"/>
    <cellStyle name="汇总 3 3 7" xfId="9764"/>
    <cellStyle name="汇总 3 3 8" xfId="9765"/>
    <cellStyle name="汇总 3 3 9" xfId="9766"/>
    <cellStyle name="汇总 3 4" xfId="9767"/>
    <cellStyle name="汇总 3 4 2" xfId="9768"/>
    <cellStyle name="汇总 3 4 2 2" xfId="9769"/>
    <cellStyle name="计算 5 3 2 3" xfId="9770"/>
    <cellStyle name="汇总 3 4 2 3" xfId="9771"/>
    <cellStyle name="计算 5 3 2 4" xfId="9772"/>
    <cellStyle name="汇总 3 4 2 4" xfId="9773"/>
    <cellStyle name="计算 5 3 2 5" xfId="9774"/>
    <cellStyle name="汇总 3 4 2 5" xfId="9775"/>
    <cellStyle name="汇总 3 4 3" xfId="9776"/>
    <cellStyle name="汇总 3 4 3 13" xfId="9777"/>
    <cellStyle name="汇总 3 4 3 2" xfId="9778"/>
    <cellStyle name="计算 5 3 3 3" xfId="9779"/>
    <cellStyle name="汇总 3 4 3 3" xfId="9780"/>
    <cellStyle name="计算 5 3 3 4" xfId="9781"/>
    <cellStyle name="汇总 3 4 3 4" xfId="9782"/>
    <cellStyle name="计算 5 3 3 5" xfId="9783"/>
    <cellStyle name="汇总 3 4 3 5" xfId="9784"/>
    <cellStyle name="计算 5 3 3 6" xfId="9785"/>
    <cellStyle name="汇总 3 4 3 6" xfId="9786"/>
    <cellStyle name="计算 5 3 3 7" xfId="9787"/>
    <cellStyle name="汇总 3 4 3 7" xfId="9788"/>
    <cellStyle name="计算 5 3 3 8" xfId="9789"/>
    <cellStyle name="汇总 3 4 3 8" xfId="9790"/>
    <cellStyle name="计算 5 3 3 9" xfId="9791"/>
    <cellStyle name="汇总 3 4 3 9" xfId="9792"/>
    <cellStyle name="汇总 3 4 4" xfId="9793"/>
    <cellStyle name="汇总 3 4 5" xfId="9794"/>
    <cellStyle name="汇总 3 4 6" xfId="9795"/>
    <cellStyle name="汇总 3 4 7" xfId="9796"/>
    <cellStyle name="汇总 3 4 8" xfId="9797"/>
    <cellStyle name="汇总 3 4 9" xfId="9798"/>
    <cellStyle name="汇总 3 5" xfId="9799"/>
    <cellStyle name="汇总 3 5 2" xfId="9800"/>
    <cellStyle name="汇总 3 5 3" xfId="9801"/>
    <cellStyle name="汇总 3 5 4" xfId="9802"/>
    <cellStyle name="汇总 3 5 5" xfId="9803"/>
    <cellStyle name="汇总 3 6" xfId="9804"/>
    <cellStyle name="汇总 3 6 10" xfId="9805"/>
    <cellStyle name="汇总 3 6 11" xfId="9806"/>
    <cellStyle name="汇总 3 6 2" xfId="9807"/>
    <cellStyle name="汇总 3 6 3" xfId="9808"/>
    <cellStyle name="汇总 3 6 4" xfId="9809"/>
    <cellStyle name="汇总 3 6 5" xfId="9810"/>
    <cellStyle name="汇总 3 6 6" xfId="9811"/>
    <cellStyle name="汇总 3 6 7" xfId="9812"/>
    <cellStyle name="汇总 3 6 8" xfId="9813"/>
    <cellStyle name="汇总 3 6 9" xfId="9814"/>
    <cellStyle name="汇总 3 7" xfId="9815"/>
    <cellStyle name="汇总 3 8" xfId="9816"/>
    <cellStyle name="汇总 3 9" xfId="9817"/>
    <cellStyle name="汇总 3_2015.1.3县级预算表" xfId="9818"/>
    <cellStyle name="汇总 4" xfId="9819"/>
    <cellStyle name="汇总 4 10" xfId="9820"/>
    <cellStyle name="汇总 4 11" xfId="9821"/>
    <cellStyle name="汇总 4 13" xfId="9822"/>
    <cellStyle name="汇总 4 14" xfId="9823"/>
    <cellStyle name="汇总 4 15" xfId="9824"/>
    <cellStyle name="汇总 4 16" xfId="9825"/>
    <cellStyle name="汇总 4 17" xfId="9826"/>
    <cellStyle name="汇总 4 18" xfId="9827"/>
    <cellStyle name="汇总 4 2 10" xfId="9828"/>
    <cellStyle name="汇总 4 2 11" xfId="9829"/>
    <cellStyle name="汇总 4 2 12" xfId="9830"/>
    <cellStyle name="汇总 4 2 13" xfId="9831"/>
    <cellStyle name="汇总 4 2 15" xfId="9832"/>
    <cellStyle name="汇总 4 2 16" xfId="9833"/>
    <cellStyle name="汇总 4 2 2" xfId="9834"/>
    <cellStyle name="汇总 4 2 2 10" xfId="9835"/>
    <cellStyle name="适中 2 2 4 13" xfId="9836"/>
    <cellStyle name="汇总 4 2 2 11" xfId="9837"/>
    <cellStyle name="汇总 4 2 2 12" xfId="9838"/>
    <cellStyle name="汇总 4 2 2 13" xfId="9839"/>
    <cellStyle name="汇总 4 2 2 14" xfId="9840"/>
    <cellStyle name="汇总 4 2 2 15" xfId="9841"/>
    <cellStyle name="汇总 4 2 2 2" xfId="9842"/>
    <cellStyle name="汇总 4 2 2 2 2" xfId="9843"/>
    <cellStyle name="汇总 4 2 2 2 3" xfId="9844"/>
    <cellStyle name="汇总 4 2 2 2 4" xfId="9845"/>
    <cellStyle name="汇总 4 2 2 2 5" xfId="9846"/>
    <cellStyle name="汇总 4 2 2 3" xfId="9847"/>
    <cellStyle name="汇总 4 2 2 3 10" xfId="9848"/>
    <cellStyle name="汇总 4 2 2 3 11" xfId="9849"/>
    <cellStyle name="汇总 4 2 2 3 12" xfId="9850"/>
    <cellStyle name="汇总 4 2 2 3 13" xfId="9851"/>
    <cellStyle name="汇总 4 2 2 3 2" xfId="9852"/>
    <cellStyle name="汇总 4 2 2 3 3" xfId="9853"/>
    <cellStyle name="汇总 4 2 2 3 4" xfId="9854"/>
    <cellStyle name="汇总 4 2 2 3 5" xfId="9855"/>
    <cellStyle name="汇总 4 2 2 4" xfId="9856"/>
    <cellStyle name="汇总 4 2 2 5" xfId="9857"/>
    <cellStyle name="汇总 4 2 2 6" xfId="9858"/>
    <cellStyle name="汇总 4 2 2 7" xfId="9859"/>
    <cellStyle name="汇总 4 2 2 8" xfId="9860"/>
    <cellStyle name="汇总 4 2 2 9" xfId="9861"/>
    <cellStyle name="汇总 4 2 3" xfId="9862"/>
    <cellStyle name="汇总 4 2 3 2" xfId="9863"/>
    <cellStyle name="汇总 4 2 3 3" xfId="9864"/>
    <cellStyle name="汇总 4 2 3 4" xfId="9865"/>
    <cellStyle name="汇总 4 2 3 5" xfId="9866"/>
    <cellStyle name="汇总 4 2 4" xfId="9867"/>
    <cellStyle name="汇总 4 2 4 12" xfId="9868"/>
    <cellStyle name="汇总 4 2 4 13" xfId="9869"/>
    <cellStyle name="汇总 4 2 4 2" xfId="9870"/>
    <cellStyle name="汇总 4 2 4 3" xfId="9871"/>
    <cellStyle name="汇总 4 2 4 4" xfId="9872"/>
    <cellStyle name="汇总 4 2 4 5" xfId="9873"/>
    <cellStyle name="汇总 4 2 4 6" xfId="9874"/>
    <cellStyle name="汇总 4 2 4 7" xfId="9875"/>
    <cellStyle name="汇总 4 2 4 8" xfId="9876"/>
    <cellStyle name="汇总 4 2 4 9" xfId="9877"/>
    <cellStyle name="汇总 4 2_2015.1.3县级预算表" xfId="9878"/>
    <cellStyle name="汇总 4 3 10" xfId="9879"/>
    <cellStyle name="汇总 4 3 11" xfId="9880"/>
    <cellStyle name="汇总 4 3 12" xfId="9881"/>
    <cellStyle name="汇总 4 3 13" xfId="9882"/>
    <cellStyle name="汇总 4 3 14" xfId="9883"/>
    <cellStyle name="汇总 4 3 15" xfId="9884"/>
    <cellStyle name="汇总 4 3 2" xfId="9885"/>
    <cellStyle name="汇总 4 3 3" xfId="9886"/>
    <cellStyle name="汇总 4 3 3 2" xfId="9887"/>
    <cellStyle name="汇总 4 3 3 3" xfId="9888"/>
    <cellStyle name="汇总 4 3 3 4" xfId="9889"/>
    <cellStyle name="汇总 4 3 3 5" xfId="9890"/>
    <cellStyle name="汇总 4 3 3 6" xfId="9891"/>
    <cellStyle name="汇总 4 3 3 7" xfId="9892"/>
    <cellStyle name="汇总 4 3 3 8" xfId="9893"/>
    <cellStyle name="汇总 4 3 3 9" xfId="9894"/>
    <cellStyle name="汇总 4 3 4" xfId="9895"/>
    <cellStyle name="汇总 4 3 5" xfId="9896"/>
    <cellStyle name="适中 2 2 2 3 2" xfId="9897"/>
    <cellStyle name="汇总 4 3 6" xfId="9898"/>
    <cellStyle name="适中 2 2 2 3 3" xfId="9899"/>
    <cellStyle name="汇总 4 3 7" xfId="9900"/>
    <cellStyle name="适中 2 2 2 3 4" xfId="9901"/>
    <cellStyle name="汇总 4 3 8" xfId="9902"/>
    <cellStyle name="适中 2 2 2 3 5" xfId="9903"/>
    <cellStyle name="汇总 4 3 9" xfId="9904"/>
    <cellStyle name="适中 2 2 2 3 6" xfId="9905"/>
    <cellStyle name="汇总 4 3_2016-2018年财政规划附表(2)" xfId="9906"/>
    <cellStyle name="汇总 4 4 12" xfId="9907"/>
    <cellStyle name="汇总 4 4 13" xfId="9908"/>
    <cellStyle name="汇总 4 4 14" xfId="9909"/>
    <cellStyle name="汇总 4 4 15" xfId="9910"/>
    <cellStyle name="汇总 4 4 2" xfId="9911"/>
    <cellStyle name="汇总 4 4 2 2" xfId="9912"/>
    <cellStyle name="汇总 4 4 2 3" xfId="9913"/>
    <cellStyle name="汇总 4 4 2 4" xfId="9914"/>
    <cellStyle name="汇总 4 4 2 5" xfId="9915"/>
    <cellStyle name="汇总 4 4 3" xfId="9916"/>
    <cellStyle name="汇总 4 4 3 10" xfId="9917"/>
    <cellStyle name="汇总 4 4 3 11" xfId="9918"/>
    <cellStyle name="汇总 4 4 3 12" xfId="9919"/>
    <cellStyle name="汇总 4 4 3 13" xfId="9920"/>
    <cellStyle name="汇总 4 4 3 2" xfId="9921"/>
    <cellStyle name="汇总 4 4 3 3" xfId="9922"/>
    <cellStyle name="汇总 4 4 3 4" xfId="9923"/>
    <cellStyle name="汇总 4 4 3 5" xfId="9924"/>
    <cellStyle name="汇总 4 4 3 6" xfId="9925"/>
    <cellStyle name="汇总 4 4 3 7" xfId="9926"/>
    <cellStyle name="汇总 4 4 3 8" xfId="9927"/>
    <cellStyle name="汇总 4 4 3 9" xfId="9928"/>
    <cellStyle name="汇总 4 4 4" xfId="9929"/>
    <cellStyle name="汇总 4 4 5" xfId="9930"/>
    <cellStyle name="汇总 4 4 6" xfId="9931"/>
    <cellStyle name="汇总 4 4 7" xfId="9932"/>
    <cellStyle name="汇总 4 4 8" xfId="9933"/>
    <cellStyle name="汇总 4 4 9" xfId="9934"/>
    <cellStyle name="汇总 4 4_2016-2018年财政规划附表(2)" xfId="9935"/>
    <cellStyle name="汇总 4 5 2" xfId="9936"/>
    <cellStyle name="汇总 4 5 3" xfId="9937"/>
    <cellStyle name="汇总 4 5 4" xfId="9938"/>
    <cellStyle name="汇总 4 5 5" xfId="9939"/>
    <cellStyle name="汇总 4 6 10" xfId="9940"/>
    <cellStyle name="汇总 4 6 11" xfId="9941"/>
    <cellStyle name="汇总 4 6 12" xfId="9942"/>
    <cellStyle name="汇总 4 6 13" xfId="9943"/>
    <cellStyle name="汇总 4 6 7" xfId="9944"/>
    <cellStyle name="汇总 4 6 8" xfId="9945"/>
    <cellStyle name="汇总 4 6 9" xfId="9946"/>
    <cellStyle name="汇总 4 7" xfId="9947"/>
    <cellStyle name="汇总 4 9" xfId="9948"/>
    <cellStyle name="汇总 4_2015.1.3县级预算表" xfId="9949"/>
    <cellStyle name="汇总 5" xfId="9950"/>
    <cellStyle name="汇总 5 10" xfId="9951"/>
    <cellStyle name="汇总 5 11" xfId="9952"/>
    <cellStyle name="汇总 5 12" xfId="9953"/>
    <cellStyle name="汇总 5 13" xfId="9954"/>
    <cellStyle name="汇总 5 14" xfId="9955"/>
    <cellStyle name="汇总 5 15" xfId="9956"/>
    <cellStyle name="汇总 5 16" xfId="9957"/>
    <cellStyle name="汇总 5 17" xfId="9958"/>
    <cellStyle name="汇总 5 2" xfId="9959"/>
    <cellStyle name="汇总 5 2 10" xfId="9960"/>
    <cellStyle name="汇总 5 2 11" xfId="9961"/>
    <cellStyle name="汇总 5 2 12" xfId="9962"/>
    <cellStyle name="汇总 5 2 13" xfId="9963"/>
    <cellStyle name="汇总 5 2 14" xfId="9964"/>
    <cellStyle name="汇总 5 2 15" xfId="9965"/>
    <cellStyle name="汇总 5 2 2" xfId="9966"/>
    <cellStyle name="汇总 5 2 2 2" xfId="9967"/>
    <cellStyle name="汇总 5 2 2 3" xfId="9968"/>
    <cellStyle name="汇总 5 2 2 4" xfId="9969"/>
    <cellStyle name="汇总 5 2 2 5" xfId="9970"/>
    <cellStyle name="汇总 5 2 3" xfId="9971"/>
    <cellStyle name="汇总 5 2 3 10" xfId="9972"/>
    <cellStyle name="输出 4 2 6" xfId="9973"/>
    <cellStyle name="汇总 5 2 3 11" xfId="9974"/>
    <cellStyle name="输出 4 2 7" xfId="9975"/>
    <cellStyle name="汇总 5 2 3 12" xfId="9976"/>
    <cellStyle name="输出 4 2 8" xfId="9977"/>
    <cellStyle name="汇总 5 2 3 13" xfId="9978"/>
    <cellStyle name="输出 4 2 9" xfId="9979"/>
    <cellStyle name="汇总 5 2 3 6" xfId="9980"/>
    <cellStyle name="汇总 5 2 3 7" xfId="9981"/>
    <cellStyle name="汇总 5 2 3 8" xfId="9982"/>
    <cellStyle name="汇总 5 2 3 9" xfId="9983"/>
    <cellStyle name="汇总 5 2 4" xfId="9984"/>
    <cellStyle name="汇总 5 2 5" xfId="9985"/>
    <cellStyle name="汇总 5 2 7" xfId="9986"/>
    <cellStyle name="汇总 5 2 8" xfId="9987"/>
    <cellStyle name="汇总 5 2 9" xfId="9988"/>
    <cellStyle name="汇总 5 3" xfId="9989"/>
    <cellStyle name="汇总 5 3 10" xfId="9990"/>
    <cellStyle name="汇总 5 3 11" xfId="9991"/>
    <cellStyle name="汇总 5 3 12" xfId="9992"/>
    <cellStyle name="汇总 5 3 13" xfId="9993"/>
    <cellStyle name="汇总 5 3 14" xfId="9994"/>
    <cellStyle name="汇总 5 3 15" xfId="9995"/>
    <cellStyle name="汇总 5 3 2" xfId="9996"/>
    <cellStyle name="汇总 5 3 2 2" xfId="9997"/>
    <cellStyle name="汇总 5 3 2 3" xfId="9998"/>
    <cellStyle name="汇总 5 3 2 4" xfId="9999"/>
    <cellStyle name="汇总 5 3 2 5" xfId="10000"/>
    <cellStyle name="汇总 5 3 3" xfId="10001"/>
    <cellStyle name="汇总 5 3 3 10" xfId="10002"/>
    <cellStyle name="汇总 5 3 3 11" xfId="10003"/>
    <cellStyle name="汇总 5 3 3 12" xfId="10004"/>
    <cellStyle name="汇总 5 3 3 13" xfId="10005"/>
    <cellStyle name="汇总 5 3 3 2" xfId="10006"/>
    <cellStyle name="汇总 5 3 3 3" xfId="10007"/>
    <cellStyle name="汇总 5 3 3 4" xfId="10008"/>
    <cellStyle name="汇总 5 3 3 5" xfId="10009"/>
    <cellStyle name="汇总 5 3 3 6" xfId="10010"/>
    <cellStyle name="汇总 5 3 3 7" xfId="10011"/>
    <cellStyle name="汇总 5 3 3 8" xfId="10012"/>
    <cellStyle name="汇总 5 3 3 9" xfId="10013"/>
    <cellStyle name="汇总 5 3 4" xfId="10014"/>
    <cellStyle name="汇总 5 3 5" xfId="10015"/>
    <cellStyle name="汇总 5 3 6" xfId="10016"/>
    <cellStyle name="汇总 5 3 7" xfId="10017"/>
    <cellStyle name="汇总 5 3 9" xfId="10018"/>
    <cellStyle name="汇总 5 3_2016-2018年财政规划附表(2)" xfId="10019"/>
    <cellStyle name="汇总 5 4" xfId="10020"/>
    <cellStyle name="汇总 5 4 2" xfId="10021"/>
    <cellStyle name="汇总 5 4 3" xfId="10022"/>
    <cellStyle name="汇总 5 4 4" xfId="10023"/>
    <cellStyle name="汇总 5 4 5" xfId="10024"/>
    <cellStyle name="汇总 5 5" xfId="10025"/>
    <cellStyle name="汇总 5 5 10" xfId="10026"/>
    <cellStyle name="解释性文本 4 4 2" xfId="10027"/>
    <cellStyle name="汇总 5 5 11" xfId="10028"/>
    <cellStyle name="解释性文本 4 4 3" xfId="10029"/>
    <cellStyle name="汇总 5 5 12" xfId="10030"/>
    <cellStyle name="解释性文本 4 4 4" xfId="10031"/>
    <cellStyle name="汇总 5 5 13" xfId="10032"/>
    <cellStyle name="解释性文本 4 4 5" xfId="10033"/>
    <cellStyle name="汇总 5 5 2" xfId="10034"/>
    <cellStyle name="汇总 5 5 3" xfId="10035"/>
    <cellStyle name="汇总 5 5 4" xfId="10036"/>
    <cellStyle name="汇总 5 5 5" xfId="10037"/>
    <cellStyle name="汇总 5 5 6" xfId="10038"/>
    <cellStyle name="汇总 5 5 7" xfId="10039"/>
    <cellStyle name="汇总 5 5 8" xfId="10040"/>
    <cellStyle name="汇总 5 5 9" xfId="10041"/>
    <cellStyle name="汇总 5 6" xfId="10042"/>
    <cellStyle name="汇总 5 7" xfId="10043"/>
    <cellStyle name="汇总 5 8" xfId="10044"/>
    <cellStyle name="汇总 5 9" xfId="10045"/>
    <cellStyle name="汇总 6" xfId="10046"/>
    <cellStyle name="汇总 6 10" xfId="10047"/>
    <cellStyle name="汇总 6 11" xfId="10048"/>
    <cellStyle name="汇总 6 12" xfId="10049"/>
    <cellStyle name="汇总 6 13" xfId="10050"/>
    <cellStyle name="汇总 6 14" xfId="10051"/>
    <cellStyle name="汇总 6 15" xfId="10052"/>
    <cellStyle name="汇总 6 2" xfId="10053"/>
    <cellStyle name="汇总 6 2 2" xfId="10054"/>
    <cellStyle name="输入 4 2 3 3" xfId="10055"/>
    <cellStyle name="汇总 6 2 3" xfId="10056"/>
    <cellStyle name="输入 4 2 3 4" xfId="10057"/>
    <cellStyle name="汇总 6 2 4" xfId="10058"/>
    <cellStyle name="输入 4 2 3 5" xfId="10059"/>
    <cellStyle name="汇总 6 2 5" xfId="10060"/>
    <cellStyle name="汇总 6 3" xfId="10061"/>
    <cellStyle name="汇总 6 3 10" xfId="10062"/>
    <cellStyle name="汇总 6 3 11" xfId="10063"/>
    <cellStyle name="汇总 6 3 12" xfId="10064"/>
    <cellStyle name="汇总 6 3 13" xfId="10065"/>
    <cellStyle name="汇总 6 3 5" xfId="10066"/>
    <cellStyle name="输入 4 2 4 6" xfId="10067"/>
    <cellStyle name="汇总 6 3 6" xfId="10068"/>
    <cellStyle name="输入 4 2 4 7" xfId="10069"/>
    <cellStyle name="汇总 6 3 7" xfId="10070"/>
    <cellStyle name="输入 4 2 4 8" xfId="10071"/>
    <cellStyle name="汇总 6 3 8" xfId="10072"/>
    <cellStyle name="输入 4 2 4 9" xfId="10073"/>
    <cellStyle name="汇总 6 4" xfId="10074"/>
    <cellStyle name="汇总 6 9" xfId="10075"/>
    <cellStyle name="汇总 6_2016-2018年财政规划附表(2)" xfId="10076"/>
    <cellStyle name="汇总 7" xfId="10077"/>
    <cellStyle name="汇总 7 10" xfId="10078"/>
    <cellStyle name="汇总 7 11" xfId="10079"/>
    <cellStyle name="汇总 7 12" xfId="10080"/>
    <cellStyle name="汇总 7 13" xfId="10081"/>
    <cellStyle name="汇总 7 14" xfId="10082"/>
    <cellStyle name="汇总 7 15" xfId="10083"/>
    <cellStyle name="适中 6_2016-2018年财政规划附表(2)" xfId="10084"/>
    <cellStyle name="汇总 7 2" xfId="10085"/>
    <cellStyle name="汇总 7 2 2" xfId="10086"/>
    <cellStyle name="警告文本 5 10" xfId="10087"/>
    <cellStyle name="输入 4 3 3 3" xfId="10088"/>
    <cellStyle name="汇总 7 3" xfId="10089"/>
    <cellStyle name="汇总 7 3 11" xfId="10090"/>
    <cellStyle name="检查单元格 2 4 2 5" xfId="10091"/>
    <cellStyle name="汇总 7 3 12" xfId="10092"/>
    <cellStyle name="汇总 7 3 13" xfId="10093"/>
    <cellStyle name="汇总 7 3 2" xfId="10094"/>
    <cellStyle name="汇总 7 3 3" xfId="10095"/>
    <cellStyle name="汇总 7 3 4" xfId="10096"/>
    <cellStyle name="汇总 7 3 5" xfId="10097"/>
    <cellStyle name="汇总 7 3 6" xfId="10098"/>
    <cellStyle name="汇总 7 3 7" xfId="10099"/>
    <cellStyle name="汇总 7 3 8" xfId="10100"/>
    <cellStyle name="汇总 7 4" xfId="10101"/>
    <cellStyle name="汇总 7_2016-2018年财政规划附表(2)" xfId="10102"/>
    <cellStyle name="输出 5 3 3 12" xfId="10103"/>
    <cellStyle name="汇总 8 10" xfId="10104"/>
    <cellStyle name="汇总 8 11" xfId="10105"/>
    <cellStyle name="汇总 8 12" xfId="10106"/>
    <cellStyle name="汇总 8 13" xfId="10107"/>
    <cellStyle name="汇总 8 6" xfId="10108"/>
    <cellStyle name="汇总 8 7" xfId="10109"/>
    <cellStyle name="汇总 8 8" xfId="10110"/>
    <cellStyle name="汇总 8 9" xfId="10111"/>
    <cellStyle name="计算 2" xfId="10112"/>
    <cellStyle name="计算 2 10" xfId="10113"/>
    <cellStyle name="计算 2 11" xfId="10114"/>
    <cellStyle name="计算 2 12" xfId="10115"/>
    <cellStyle name="计算 2 13" xfId="10116"/>
    <cellStyle name="计算 2 14" xfId="10117"/>
    <cellStyle name="计算 2 15" xfId="10118"/>
    <cellStyle name="计算 2 16" xfId="10119"/>
    <cellStyle name="计算 2 17" xfId="10120"/>
    <cellStyle name="计算 2 18" xfId="10121"/>
    <cellStyle name="计算 2 2" xfId="10122"/>
    <cellStyle name="计算 2 2 10" xfId="10123"/>
    <cellStyle name="计算 2 2 11" xfId="10124"/>
    <cellStyle name="计算 2 2 12" xfId="10125"/>
    <cellStyle name="计算 2 2 13" xfId="10126"/>
    <cellStyle name="计算 2 2 14" xfId="10127"/>
    <cellStyle name="计算 2 2 15" xfId="10128"/>
    <cellStyle name="计算 2 2 16" xfId="10129"/>
    <cellStyle name="计算 2 2 2" xfId="10130"/>
    <cellStyle name="计算 5 9" xfId="10131"/>
    <cellStyle name="计算 2 2 2 10" xfId="10132"/>
    <cellStyle name="计算 2 2 2 11" xfId="10133"/>
    <cellStyle name="计算 2 2 2 12" xfId="10134"/>
    <cellStyle name="计算 2 2 2 13" xfId="10135"/>
    <cellStyle name="计算 2 2 2 14" xfId="10136"/>
    <cellStyle name="计算 2 2 2 15" xfId="10137"/>
    <cellStyle name="计算 2 2 2 2" xfId="10138"/>
    <cellStyle name="计算 2 2 2 2 4" xfId="10139"/>
    <cellStyle name="输入 6 11" xfId="10140"/>
    <cellStyle name="计算 2 2 2 2 5" xfId="10141"/>
    <cellStyle name="输入 6 12" xfId="10142"/>
    <cellStyle name="计算 2 2 2 3" xfId="10143"/>
    <cellStyle name="计算 2 2 2 3 10" xfId="10144"/>
    <cellStyle name="计算 2 2 2 3 11" xfId="10145"/>
    <cellStyle name="计算 2 2 2 3 12" xfId="10146"/>
    <cellStyle name="计算 2 2 2 3 13" xfId="10147"/>
    <cellStyle name="计算 2 2 2 3 2" xfId="10148"/>
    <cellStyle name="计算 2 2 2 3 3" xfId="10149"/>
    <cellStyle name="计算 2 2 2 3 4" xfId="10150"/>
    <cellStyle name="计算 2 2 2 3 5" xfId="10151"/>
    <cellStyle name="计算 2 2 2 3 6" xfId="10152"/>
    <cellStyle name="计算 2 2 2 3 7" xfId="10153"/>
    <cellStyle name="计算 2 2 2 3 8" xfId="10154"/>
    <cellStyle name="计算 2 2 2 3 9" xfId="10155"/>
    <cellStyle name="计算 2 2 2 4" xfId="10156"/>
    <cellStyle name="计算 2 2 2 5" xfId="10157"/>
    <cellStyle name="计算 2 2 2 6" xfId="10158"/>
    <cellStyle name="计算 2 2 2 7" xfId="10159"/>
    <cellStyle name="计算 2 2 2 8" xfId="10160"/>
    <cellStyle name="计算 2 2 2 9" xfId="10161"/>
    <cellStyle name="计算 2 2 3" xfId="10162"/>
    <cellStyle name="输入 3 2 2 3 10" xfId="10163"/>
    <cellStyle name="计算 2 2 3 2" xfId="10164"/>
    <cellStyle name="计算 2 2 3 3" xfId="10165"/>
    <cellStyle name="计算 2 2 3 4" xfId="10166"/>
    <cellStyle name="计算 2 2 3 5" xfId="10167"/>
    <cellStyle name="计算 2 2 4" xfId="10168"/>
    <cellStyle name="输入 3 2 2 3 11" xfId="10169"/>
    <cellStyle name="计算 2 2 4 10" xfId="10170"/>
    <cellStyle name="计算 2 2 4 11" xfId="10171"/>
    <cellStyle name="计算 2 2 4 12" xfId="10172"/>
    <cellStyle name="计算 2 2 4 13" xfId="10173"/>
    <cellStyle name="计算 2 2 4 2" xfId="10174"/>
    <cellStyle name="计算 2 2 4 3" xfId="10175"/>
    <cellStyle name="计算 2 2 4 4" xfId="10176"/>
    <cellStyle name="计算 2 2 4 5" xfId="10177"/>
    <cellStyle name="计算 2 2 4 7" xfId="10178"/>
    <cellStyle name="计算 2 2 4 8" xfId="10179"/>
    <cellStyle name="计算 2 2 4 9" xfId="10180"/>
    <cellStyle name="计算 2 2 5" xfId="10181"/>
    <cellStyle name="输入 3 2 2 3 12" xfId="10182"/>
    <cellStyle name="计算 2 2 6" xfId="10183"/>
    <cellStyle name="输入 3 2 2 3 13" xfId="10184"/>
    <cellStyle name="计算 2 2 7" xfId="10185"/>
    <cellStyle name="计算 2 2 8" xfId="10186"/>
    <cellStyle name="计算 2 2 9" xfId="10187"/>
    <cellStyle name="计算 2 2_2015.1.3县级预算表" xfId="10188"/>
    <cellStyle name="计算 2 3" xfId="10189"/>
    <cellStyle name="计算 2 3 10" xfId="10190"/>
    <cellStyle name="计算 2 3 11" xfId="10191"/>
    <cellStyle name="计算 2 3 12" xfId="10192"/>
    <cellStyle name="计算 2 3 2" xfId="10193"/>
    <cellStyle name="计算 6 9" xfId="10194"/>
    <cellStyle name="计算 2 3 2 2" xfId="10195"/>
    <cellStyle name="计算 2 3 2 3" xfId="10196"/>
    <cellStyle name="计算 2 3 2 4" xfId="10197"/>
    <cellStyle name="计算 2 3 3" xfId="10198"/>
    <cellStyle name="计算 2 3 3 10" xfId="10199"/>
    <cellStyle name="计算 2 3 3 11" xfId="10200"/>
    <cellStyle name="计算 2 3 3 13" xfId="10201"/>
    <cellStyle name="计算 2 3 3 2" xfId="10202"/>
    <cellStyle name="计算 2 3 3 3" xfId="10203"/>
    <cellStyle name="计算 2 3 3 4" xfId="10204"/>
    <cellStyle name="计算 2 3 3 5" xfId="10205"/>
    <cellStyle name="计算 2 3 3 6" xfId="10206"/>
    <cellStyle name="计算 2 3 3 7" xfId="10207"/>
    <cellStyle name="计算 2 3 3 8" xfId="10208"/>
    <cellStyle name="计算 2 3 3 9" xfId="10209"/>
    <cellStyle name="计算 2 3 4" xfId="10210"/>
    <cellStyle name="计算 2 3 5" xfId="10211"/>
    <cellStyle name="计算 2 3 6" xfId="10212"/>
    <cellStyle name="计算 2 3 7" xfId="10213"/>
    <cellStyle name="计算 2 3 8" xfId="10214"/>
    <cellStyle name="计算 2 3 9" xfId="10215"/>
    <cellStyle name="计算 2 3_2016-2018年财政规划附表(2)" xfId="10216"/>
    <cellStyle name="计算 2 9" xfId="10217"/>
    <cellStyle name="计算 2 4" xfId="10218"/>
    <cellStyle name="计算 2 4 10" xfId="10219"/>
    <cellStyle name="警告文本 3 2 16" xfId="10220"/>
    <cellStyle name="计算 2 4 11" xfId="10221"/>
    <cellStyle name="计算 2 4 12" xfId="10222"/>
    <cellStyle name="计算 2 4 13" xfId="10223"/>
    <cellStyle name="计算 2 4 14" xfId="10224"/>
    <cellStyle name="计算 2 4 15" xfId="10225"/>
    <cellStyle name="计算 2 4 2" xfId="10226"/>
    <cellStyle name="计算 7 9" xfId="10227"/>
    <cellStyle name="计算 2 4 2 2" xfId="10228"/>
    <cellStyle name="计算 2 4 2 3" xfId="10229"/>
    <cellStyle name="计算 2 4 2 4" xfId="10230"/>
    <cellStyle name="计算 2 4 2 5" xfId="10231"/>
    <cellStyle name="计算 2 4 3" xfId="10232"/>
    <cellStyle name="计算 2 4 3 10" xfId="10233"/>
    <cellStyle name="计算 2 4 3 11" xfId="10234"/>
    <cellStyle name="计算 2 4 3 12" xfId="10235"/>
    <cellStyle name="计算 2 4 3 13" xfId="10236"/>
    <cellStyle name="计算 2 4 3 2" xfId="10237"/>
    <cellStyle name="警告文本 3 2 4 7" xfId="10238"/>
    <cellStyle name="计算 2 4 3 3" xfId="10239"/>
    <cellStyle name="警告文本 3 2 4 8" xfId="10240"/>
    <cellStyle name="计算 2 4 3 4" xfId="10241"/>
    <cellStyle name="警告文本 3 2 4 9" xfId="10242"/>
    <cellStyle name="计算 2 4 3 5" xfId="10243"/>
    <cellStyle name="计算 2 4 3 6" xfId="10244"/>
    <cellStyle name="计算 2 4 3 7" xfId="10245"/>
    <cellStyle name="计算 2 4 3 8" xfId="10246"/>
    <cellStyle name="计算 2 4 3 9" xfId="10247"/>
    <cellStyle name="计算 2 4 4" xfId="10248"/>
    <cellStyle name="计算 2 4 5" xfId="10249"/>
    <cellStyle name="适中 4 2 2" xfId="10250"/>
    <cellStyle name="计算 2 4 6" xfId="10251"/>
    <cellStyle name="适中 4 2 3" xfId="10252"/>
    <cellStyle name="计算 2 4 7" xfId="10253"/>
    <cellStyle name="适中 4 2 4" xfId="10254"/>
    <cellStyle name="计算 2 4 8" xfId="10255"/>
    <cellStyle name="适中 4 2 5" xfId="10256"/>
    <cellStyle name="计算 2 4 9" xfId="10257"/>
    <cellStyle name="适中 4 2 6" xfId="10258"/>
    <cellStyle name="计算 2 4_2016-2018年财政规划附表(2)" xfId="10259"/>
    <cellStyle name="计算 2 5" xfId="10260"/>
    <cellStyle name="计算 2 5 2" xfId="10261"/>
    <cellStyle name="计算 8 9" xfId="10262"/>
    <cellStyle name="计算 2 5 3" xfId="10263"/>
    <cellStyle name="适中 2 4 10" xfId="10264"/>
    <cellStyle name="计算 2 5 4" xfId="10265"/>
    <cellStyle name="适中 2 4 11" xfId="10266"/>
    <cellStyle name="计算 2 5 5" xfId="10267"/>
    <cellStyle name="适中 2 4 12" xfId="10268"/>
    <cellStyle name="适中 4 3 2" xfId="10269"/>
    <cellStyle name="计算 2 6" xfId="10270"/>
    <cellStyle name="计算 2 6 10" xfId="10271"/>
    <cellStyle name="计算 2 6 11" xfId="10272"/>
    <cellStyle name="计算 2 6 12" xfId="10273"/>
    <cellStyle name="计算 2 6 13" xfId="10274"/>
    <cellStyle name="计算 2 6 2" xfId="10275"/>
    <cellStyle name="计算 2 6 3" xfId="10276"/>
    <cellStyle name="计算 2 6 4" xfId="10277"/>
    <cellStyle name="计算 2 6 5" xfId="10278"/>
    <cellStyle name="适中 4 4 2" xfId="10279"/>
    <cellStyle name="计算 2 6 6" xfId="10280"/>
    <cellStyle name="适中 4 4 3" xfId="10281"/>
    <cellStyle name="计算 2 6 7" xfId="10282"/>
    <cellStyle name="适中 4 4 4" xfId="10283"/>
    <cellStyle name="计算 2 6 8" xfId="10284"/>
    <cellStyle name="适中 4 4 5" xfId="10285"/>
    <cellStyle name="计算 2 6 9" xfId="10286"/>
    <cellStyle name="适中 4 4 6" xfId="10287"/>
    <cellStyle name="计算 2 7" xfId="10288"/>
    <cellStyle name="计算 2 8" xfId="10289"/>
    <cellStyle name="计算 2_2015.1.3县级预算表" xfId="10290"/>
    <cellStyle name="计算 3" xfId="10291"/>
    <cellStyle name="计算 3 14" xfId="10292"/>
    <cellStyle name="计算 3 15" xfId="10293"/>
    <cellStyle name="计算 3 16" xfId="10294"/>
    <cellStyle name="计算 3 17" xfId="10295"/>
    <cellStyle name="计算 3 18" xfId="10296"/>
    <cellStyle name="计算 3 2" xfId="10297"/>
    <cellStyle name="计算 3 2 10" xfId="10298"/>
    <cellStyle name="计算 3 2 11" xfId="10299"/>
    <cellStyle name="计算 3 2 12" xfId="10300"/>
    <cellStyle name="计算 3 2 13" xfId="10301"/>
    <cellStyle name="计算 3 2 14" xfId="10302"/>
    <cellStyle name="计算 3 2 15" xfId="10303"/>
    <cellStyle name="计算 3 2 16" xfId="10304"/>
    <cellStyle name="计算 3 2 2 10" xfId="10305"/>
    <cellStyle name="输出 5 3 12" xfId="10306"/>
    <cellStyle name="计算 3 2 2 11" xfId="10307"/>
    <cellStyle name="输出 5 3 13" xfId="10308"/>
    <cellStyle name="计算 3 2 2 12" xfId="10309"/>
    <cellStyle name="输出 5 3 14" xfId="10310"/>
    <cellStyle name="计算 3 2 2 13" xfId="10311"/>
    <cellStyle name="输出 5 3 15" xfId="10312"/>
    <cellStyle name="计算 3 2 2 14" xfId="10313"/>
    <cellStyle name="计算 3 2 2 15" xfId="10314"/>
    <cellStyle name="计算 3 2 2 2" xfId="10315"/>
    <cellStyle name="计算 3 2 2 3" xfId="10316"/>
    <cellStyle name="计算 3 2 2 3 10" xfId="10317"/>
    <cellStyle name="计算 3 2 2 3 11" xfId="10318"/>
    <cellStyle name="计算 3 2 2 3 12" xfId="10319"/>
    <cellStyle name="计算 3 2 2 3 13" xfId="10320"/>
    <cellStyle name="计算 3 2 2 3 2" xfId="10321"/>
    <cellStyle name="计算 3 2 2 4" xfId="10322"/>
    <cellStyle name="计算 3 2 2 5" xfId="10323"/>
    <cellStyle name="计算 3 2 2 6" xfId="10324"/>
    <cellStyle name="计算 3 2 2 7" xfId="10325"/>
    <cellStyle name="计算 3 2 2 8" xfId="10326"/>
    <cellStyle name="计算 3 2 2 9" xfId="10327"/>
    <cellStyle name="计算 3 2 3 2" xfId="10328"/>
    <cellStyle name="计算 3 2 3 3" xfId="10329"/>
    <cellStyle name="计算 3 2 3 4" xfId="10330"/>
    <cellStyle name="计算 3 2 3 5" xfId="10331"/>
    <cellStyle name="计算 3 2 4 10" xfId="10332"/>
    <cellStyle name="输出 5 5 12" xfId="10333"/>
    <cellStyle name="计算 3 2 4 11" xfId="10334"/>
    <cellStyle name="输出 5 5 13" xfId="10335"/>
    <cellStyle name="计算 3 2 4 12" xfId="10336"/>
    <cellStyle name="计算 3 2 4 13" xfId="10337"/>
    <cellStyle name="计算 3 2 4 2" xfId="10338"/>
    <cellStyle name="计算 3 2 4 3" xfId="10339"/>
    <cellStyle name="计算 3 2 6" xfId="10340"/>
    <cellStyle name="计算 3 2 7" xfId="10341"/>
    <cellStyle name="计算 3 2 8" xfId="10342"/>
    <cellStyle name="计算 3 2 9" xfId="10343"/>
    <cellStyle name="计算 3 2_2015.1.3县级预算表" xfId="10344"/>
    <cellStyle name="输入 3 2 2 2 4" xfId="10345"/>
    <cellStyle name="计算 3 3" xfId="10346"/>
    <cellStyle name="计算 3 3 10" xfId="10347"/>
    <cellStyle name="计算 3 3 11" xfId="10348"/>
    <cellStyle name="计算 3 3 12" xfId="10349"/>
    <cellStyle name="计算 3 3 2 2" xfId="10350"/>
    <cellStyle name="计算 3 3 2 3" xfId="10351"/>
    <cellStyle name="计算 3 3 2 4" xfId="10352"/>
    <cellStyle name="计算 3 3 2 5" xfId="10353"/>
    <cellStyle name="计算 3 3 3 2" xfId="10354"/>
    <cellStyle name="计算 3 3 3 3" xfId="10355"/>
    <cellStyle name="计算 3 3 3 4" xfId="10356"/>
    <cellStyle name="计算 3 3 3 5" xfId="10357"/>
    <cellStyle name="计算 3 3 3 6" xfId="10358"/>
    <cellStyle name="计算 3 3 3 7" xfId="10359"/>
    <cellStyle name="计算 3 3 3 8" xfId="10360"/>
    <cellStyle name="计算 3 3 3 9" xfId="10361"/>
    <cellStyle name="计算 3 3 6" xfId="10362"/>
    <cellStyle name="计算 3 3 7" xfId="10363"/>
    <cellStyle name="计算 3 3 8" xfId="10364"/>
    <cellStyle name="计算 3 3 9" xfId="10365"/>
    <cellStyle name="计算 3 3_2016-2018年财政规划附表(2)" xfId="10366"/>
    <cellStyle name="计算 3 4 10" xfId="10367"/>
    <cellStyle name="解释性文本 5 3 9" xfId="10368"/>
    <cellStyle name="警告文本 4 2 16" xfId="10369"/>
    <cellStyle name="计算 3 4 11" xfId="10370"/>
    <cellStyle name="计算 3 4 12" xfId="10371"/>
    <cellStyle name="计算 3 4 13" xfId="10372"/>
    <cellStyle name="计算 3 4 2" xfId="10373"/>
    <cellStyle name="计算 3 4 2 2" xfId="10374"/>
    <cellStyle name="计算 3 4 2 3" xfId="10375"/>
    <cellStyle name="计算 3 4 2 4" xfId="10376"/>
    <cellStyle name="计算 3 4 2 5" xfId="10377"/>
    <cellStyle name="计算 3 4 3" xfId="10378"/>
    <cellStyle name="计算 3 4 3 13" xfId="10379"/>
    <cellStyle name="计算 3 4 3 2" xfId="10380"/>
    <cellStyle name="警告文本 4 2 4 7" xfId="10381"/>
    <cellStyle name="计算 3 4 3 3" xfId="10382"/>
    <cellStyle name="警告文本 4 2 4 8" xfId="10383"/>
    <cellStyle name="计算 3 4 3 4" xfId="10384"/>
    <cellStyle name="警告文本 4 2 4 9" xfId="10385"/>
    <cellStyle name="计算 3 4 3 5" xfId="10386"/>
    <cellStyle name="计算 3 4 3 6" xfId="10387"/>
    <cellStyle name="计算 3 4 3 7" xfId="10388"/>
    <cellStyle name="计算 3 4 3 8" xfId="10389"/>
    <cellStyle name="计算 3 4 3 9" xfId="10390"/>
    <cellStyle name="计算 3 4 4" xfId="10391"/>
    <cellStyle name="计算 3 4 5" xfId="10392"/>
    <cellStyle name="适中 5 2 2" xfId="10393"/>
    <cellStyle name="计算 3 4 6" xfId="10394"/>
    <cellStyle name="适中 5 2 3" xfId="10395"/>
    <cellStyle name="计算 3 4 7" xfId="10396"/>
    <cellStyle name="适中 5 2 4" xfId="10397"/>
    <cellStyle name="计算 3 4 8" xfId="10398"/>
    <cellStyle name="适中 5 2 5" xfId="10399"/>
    <cellStyle name="计算 3 4 9" xfId="10400"/>
    <cellStyle name="适中 5 2 6" xfId="10401"/>
    <cellStyle name="计算 3 4_2016-2018年财政规划附表(2)" xfId="10402"/>
    <cellStyle name="计算 3 6 10" xfId="10403"/>
    <cellStyle name="计算 3 6 11" xfId="10404"/>
    <cellStyle name="计算 3 6 12" xfId="10405"/>
    <cellStyle name="解释性文本 2 2 10" xfId="10406"/>
    <cellStyle name="计算 3 6 13" xfId="10407"/>
    <cellStyle name="解释性文本 2 2 11" xfId="10408"/>
    <cellStyle name="计算 3 6 2" xfId="10409"/>
    <cellStyle name="计算 3 6 3" xfId="10410"/>
    <cellStyle name="计算 3 6 4" xfId="10411"/>
    <cellStyle name="输入 10" xfId="10412"/>
    <cellStyle name="计算 3 6 5" xfId="10413"/>
    <cellStyle name="适中 5 4 2" xfId="10414"/>
    <cellStyle name="输入 11" xfId="10415"/>
    <cellStyle name="计算 3 6 6" xfId="10416"/>
    <cellStyle name="适中 5 4 3" xfId="10417"/>
    <cellStyle name="输入 12" xfId="10418"/>
    <cellStyle name="计算 3 6 7" xfId="10419"/>
    <cellStyle name="适中 5 4 4" xfId="10420"/>
    <cellStyle name="计算 3 6 8" xfId="10421"/>
    <cellStyle name="适中 5 4 5" xfId="10422"/>
    <cellStyle name="计算 3 6 9" xfId="10423"/>
    <cellStyle name="计算 3 8" xfId="10424"/>
    <cellStyle name="计算 3 9" xfId="10425"/>
    <cellStyle name="计算 3_2015.1.3县级预算表" xfId="10426"/>
    <cellStyle name="计算 4" xfId="10427"/>
    <cellStyle name="计算 4 10" xfId="10428"/>
    <cellStyle name="计算 4 11" xfId="10429"/>
    <cellStyle name="计算 4 12" xfId="10430"/>
    <cellStyle name="计算 4 13" xfId="10431"/>
    <cellStyle name="计算 4 14" xfId="10432"/>
    <cellStyle name="计算 4 15" xfId="10433"/>
    <cellStyle name="计算 4 16" xfId="10434"/>
    <cellStyle name="计算 4 17" xfId="10435"/>
    <cellStyle name="计算 4 18" xfId="10436"/>
    <cellStyle name="计算 4 2" xfId="10437"/>
    <cellStyle name="计算 4 2 10" xfId="10438"/>
    <cellStyle name="计算 4 2 11" xfId="10439"/>
    <cellStyle name="计算 4 2 12" xfId="10440"/>
    <cellStyle name="计算 4 2 13" xfId="10441"/>
    <cellStyle name="计算 4 2 14" xfId="10442"/>
    <cellStyle name="计算 4 2 15" xfId="10443"/>
    <cellStyle name="计算 4 2 16" xfId="10444"/>
    <cellStyle name="计算 4 2 2 11" xfId="10445"/>
    <cellStyle name="计算 4 2 2 12" xfId="10446"/>
    <cellStyle name="计算 4 2 2 13" xfId="10447"/>
    <cellStyle name="计算 4 2 2 14" xfId="10448"/>
    <cellStyle name="计算 4 2 2 15" xfId="10449"/>
    <cellStyle name="计算 4 2 2 2" xfId="10450"/>
    <cellStyle name="计算 4 2 2 2 2" xfId="10451"/>
    <cellStyle name="计算 4 2 2 2 3" xfId="10452"/>
    <cellStyle name="计算 4 2 2 2 4" xfId="10453"/>
    <cellStyle name="计算 4 2 2 3 10" xfId="10454"/>
    <cellStyle name="计算 4 2 2 3 11" xfId="10455"/>
    <cellStyle name="计算 4 2 2 3 12" xfId="10456"/>
    <cellStyle name="计算 4 2 2 3 13" xfId="10457"/>
    <cellStyle name="计算 4 2 2 3 2" xfId="10458"/>
    <cellStyle name="计算 4 2 2 3 3" xfId="10459"/>
    <cellStyle name="计算 4 2 2 3 4" xfId="10460"/>
    <cellStyle name="计算 4 2 2 3 5" xfId="10461"/>
    <cellStyle name="计算 4 2 2 3 6" xfId="10462"/>
    <cellStyle name="计算 4 2 2 3 7" xfId="10463"/>
    <cellStyle name="计算 4 2 2 3 9" xfId="10464"/>
    <cellStyle name="计算 4 2 2 7" xfId="10465"/>
    <cellStyle name="计算 4 2 2 8" xfId="10466"/>
    <cellStyle name="计算 4 2 2 9" xfId="10467"/>
    <cellStyle name="计算 4 2 2_2016-2018年财政规划附表(2)" xfId="10468"/>
    <cellStyle name="计算 4 2 3 2" xfId="10469"/>
    <cellStyle name="计算 4 2 4 12" xfId="10470"/>
    <cellStyle name="计算 4 2 4 13" xfId="10471"/>
    <cellStyle name="计算 4 2 4 2" xfId="10472"/>
    <cellStyle name="计算 4 2 4 3" xfId="10473"/>
    <cellStyle name="计算 4 2 4 4" xfId="10474"/>
    <cellStyle name="计算 4 2 4 5" xfId="10475"/>
    <cellStyle name="计算 4 2 4 6" xfId="10476"/>
    <cellStyle name="计算 4 2 4 7" xfId="10477"/>
    <cellStyle name="计算 4 2 4 8" xfId="10478"/>
    <cellStyle name="计算 4 2 4 9" xfId="10479"/>
    <cellStyle name="计算 4 2 6" xfId="10480"/>
    <cellStyle name="注释 2 2 4 11" xfId="10481"/>
    <cellStyle name="计算 4 2 7" xfId="10482"/>
    <cellStyle name="注释 2 2 4 12" xfId="10483"/>
    <cellStyle name="计算 4 2 8" xfId="10484"/>
    <cellStyle name="注释 2 2 4 13" xfId="10485"/>
    <cellStyle name="计算 4 2 9" xfId="10486"/>
    <cellStyle name="计算 4 2_2015.1.3县级预算表" xfId="10487"/>
    <cellStyle name="计算 4 3" xfId="10488"/>
    <cellStyle name="计算 4 3 11" xfId="10489"/>
    <cellStyle name="计算 4 3 12" xfId="10490"/>
    <cellStyle name="计算 4 3 13" xfId="10491"/>
    <cellStyle name="计算 4 3 14" xfId="10492"/>
    <cellStyle name="计算 4 3 15" xfId="10493"/>
    <cellStyle name="计算 4 3 2" xfId="10494"/>
    <cellStyle name="计算 4 3 2 2" xfId="10495"/>
    <cellStyle name="计算 4 3 3" xfId="10496"/>
    <cellStyle name="计算 4 3 3 10" xfId="10497"/>
    <cellStyle name="输出 6 2 2" xfId="10498"/>
    <cellStyle name="输入 3 2 4 6" xfId="10499"/>
    <cellStyle name="计算 4 3 3 11" xfId="10500"/>
    <cellStyle name="输出 6 2 3" xfId="10501"/>
    <cellStyle name="输入 3 2 4 7" xfId="10502"/>
    <cellStyle name="计算 4 3 3 12" xfId="10503"/>
    <cellStyle name="输出 6 2 4" xfId="10504"/>
    <cellStyle name="输入 3 2 4 8" xfId="10505"/>
    <cellStyle name="计算 4 3 3 13" xfId="10506"/>
    <cellStyle name="输出 6 2 5" xfId="10507"/>
    <cellStyle name="输入 3 2 4 9" xfId="10508"/>
    <cellStyle name="计算 4 3 3 2" xfId="10509"/>
    <cellStyle name="计算 4 3 4" xfId="10510"/>
    <cellStyle name="计算 4 3 5" xfId="10511"/>
    <cellStyle name="计算 4 3 6" xfId="10512"/>
    <cellStyle name="计算 4 3 7" xfId="10513"/>
    <cellStyle name="计算 4 3 8" xfId="10514"/>
    <cellStyle name="计算 4 3 9" xfId="10515"/>
    <cellStyle name="计算 4 3_2016-2018年财政规划附表(2)" xfId="10516"/>
    <cellStyle name="计算 4 4" xfId="10517"/>
    <cellStyle name="计算 4 4 10" xfId="10518"/>
    <cellStyle name="计算 4 4 11" xfId="10519"/>
    <cellStyle name="计算 4 4 12" xfId="10520"/>
    <cellStyle name="计算 4 4 2 2" xfId="10521"/>
    <cellStyle name="警告文本 5 2 3 7" xfId="10522"/>
    <cellStyle name="计算 4 4 2 3" xfId="10523"/>
    <cellStyle name="警告文本 5 2 3 8" xfId="10524"/>
    <cellStyle name="计算 4 4 2 4" xfId="10525"/>
    <cellStyle name="警告文本 5 2 3 9" xfId="10526"/>
    <cellStyle name="计算 4 4 2 5" xfId="10527"/>
    <cellStyle name="计算 4 4 3 12" xfId="10528"/>
    <cellStyle name="计算 4 4 3 13" xfId="10529"/>
    <cellStyle name="计算 4 4 3 2" xfId="10530"/>
    <cellStyle name="计算 4 4 3 3" xfId="10531"/>
    <cellStyle name="计算 4 4 3 4" xfId="10532"/>
    <cellStyle name="计算 4 4 3 5" xfId="10533"/>
    <cellStyle name="计算 4 4 3 6" xfId="10534"/>
    <cellStyle name="计算 4 4 3 7" xfId="10535"/>
    <cellStyle name="计算 4 4 3 8" xfId="10536"/>
    <cellStyle name="计算 4 4 3 9" xfId="10537"/>
    <cellStyle name="计算 4 4 6" xfId="10538"/>
    <cellStyle name="适中 6 2 3" xfId="10539"/>
    <cellStyle name="计算 4 4 7" xfId="10540"/>
    <cellStyle name="适中 6 2 4" xfId="10541"/>
    <cellStyle name="计算 4 4 8" xfId="10542"/>
    <cellStyle name="适中 6 2 5" xfId="10543"/>
    <cellStyle name="计算 4 4 9" xfId="10544"/>
    <cellStyle name="计算 4 5" xfId="10545"/>
    <cellStyle name="计算 4 6" xfId="10546"/>
    <cellStyle name="计算 4 6 10" xfId="10547"/>
    <cellStyle name="警告文本 2 3 7" xfId="10548"/>
    <cellStyle name="计算 4 6 11" xfId="10549"/>
    <cellStyle name="警告文本 2 3 8" xfId="10550"/>
    <cellStyle name="计算 4 6 12" xfId="10551"/>
    <cellStyle name="解释性文本 3 2 10" xfId="10552"/>
    <cellStyle name="警告文本 2 3 9" xfId="10553"/>
    <cellStyle name="计算 4 6 13" xfId="10554"/>
    <cellStyle name="解释性文本 3 2 11" xfId="10555"/>
    <cellStyle name="解释性文本 3 2 2 2 2" xfId="10556"/>
    <cellStyle name="计算 4 6 2" xfId="10557"/>
    <cellStyle name="计算 4 6 3" xfId="10558"/>
    <cellStyle name="计算 4 6 4" xfId="10559"/>
    <cellStyle name="计算 4 6 5" xfId="10560"/>
    <cellStyle name="计算 4 6 6" xfId="10561"/>
    <cellStyle name="计算 4 6 7" xfId="10562"/>
    <cellStyle name="计算 4 6 8" xfId="10563"/>
    <cellStyle name="计算 4 6 9" xfId="10564"/>
    <cellStyle name="计算 4 7" xfId="10565"/>
    <cellStyle name="计算 4 8" xfId="10566"/>
    <cellStyle name="计算 4 9" xfId="10567"/>
    <cellStyle name="计算 4_2015.1.3县级预算表" xfId="10568"/>
    <cellStyle name="计算 5" xfId="10569"/>
    <cellStyle name="计算 5 16" xfId="10570"/>
    <cellStyle name="计算 5 17" xfId="10571"/>
    <cellStyle name="计算 5 2 10" xfId="10572"/>
    <cellStyle name="解释性文本 2 2 2 3 8" xfId="10573"/>
    <cellStyle name="计算 5 2 11" xfId="10574"/>
    <cellStyle name="解释性文本 2 2 2 3 9" xfId="10575"/>
    <cellStyle name="计算 5 2 12" xfId="10576"/>
    <cellStyle name="计算 5 2 13" xfId="10577"/>
    <cellStyle name="计算 5 2 14" xfId="10578"/>
    <cellStyle name="计算 5 2 15" xfId="10579"/>
    <cellStyle name="计算 5 2 2 2" xfId="10580"/>
    <cellStyle name="计算 5 2 3 10" xfId="10581"/>
    <cellStyle name="计算 5 2 3 11" xfId="10582"/>
    <cellStyle name="计算 5 2 3 12" xfId="10583"/>
    <cellStyle name="计算 5 2 3 13" xfId="10584"/>
    <cellStyle name="计算 5 2 3 2" xfId="10585"/>
    <cellStyle name="计算 5 2 6" xfId="10586"/>
    <cellStyle name="输出 3 2 4 12" xfId="10587"/>
    <cellStyle name="计算 5 2 7" xfId="10588"/>
    <cellStyle name="输出 3 2 4 13" xfId="10589"/>
    <cellStyle name="计算 5 2 8" xfId="10590"/>
    <cellStyle name="计算 5 2 9" xfId="10591"/>
    <cellStyle name="计算 5 3 10" xfId="10592"/>
    <cellStyle name="计算 5 3 11" xfId="10593"/>
    <cellStyle name="计算 5 3 12" xfId="10594"/>
    <cellStyle name="计算 5 3 13" xfId="10595"/>
    <cellStyle name="计算 5 3 14" xfId="10596"/>
    <cellStyle name="计算 5 3 15" xfId="10597"/>
    <cellStyle name="计算 5 3 2" xfId="10598"/>
    <cellStyle name="计算 5 3 2 2" xfId="10599"/>
    <cellStyle name="计算 5 3 3" xfId="10600"/>
    <cellStyle name="计算 5 3 3 10" xfId="10601"/>
    <cellStyle name="计算 5 3 3 11" xfId="10602"/>
    <cellStyle name="计算 5 3 3 12" xfId="10603"/>
    <cellStyle name="计算 5 3 3 13" xfId="10604"/>
    <cellStyle name="警告文本 6_2016-2018年财政规划附表(2)" xfId="10605"/>
    <cellStyle name="计算 5 3 3 2" xfId="10606"/>
    <cellStyle name="计算 5 3 4" xfId="10607"/>
    <cellStyle name="计算 5 3 5" xfId="10608"/>
    <cellStyle name="计算 5 3 6" xfId="10609"/>
    <cellStyle name="计算 5 3 7" xfId="10610"/>
    <cellStyle name="计算 5 3 8" xfId="10611"/>
    <cellStyle name="计算 5 3 9" xfId="10612"/>
    <cellStyle name="计算 5 3_2016-2018年财政规划附表(2)" xfId="10613"/>
    <cellStyle name="计算 5 4 2" xfId="10614"/>
    <cellStyle name="计算 5 4 3" xfId="10615"/>
    <cellStyle name="计算 5 4 4" xfId="10616"/>
    <cellStyle name="计算 5 4 5" xfId="10617"/>
    <cellStyle name="适中 7 2 2" xfId="10618"/>
    <cellStyle name="计算 5 5" xfId="10619"/>
    <cellStyle name="计算 5 5 11" xfId="10620"/>
    <cellStyle name="计算 5 5 12" xfId="10621"/>
    <cellStyle name="计算 5 5 13" xfId="10622"/>
    <cellStyle name="计算 5 5 2" xfId="10623"/>
    <cellStyle name="计算 5 5 3" xfId="10624"/>
    <cellStyle name="计算 5 5 4" xfId="10625"/>
    <cellStyle name="计算 5 5 5" xfId="10626"/>
    <cellStyle name="适中 7 3 2" xfId="10627"/>
    <cellStyle name="计算 5 6" xfId="10628"/>
    <cellStyle name="计算 5 7" xfId="10629"/>
    <cellStyle name="计算 5 8" xfId="10630"/>
    <cellStyle name="计算 5_2015.1.3县级预算表" xfId="10631"/>
    <cellStyle name="计算 6" xfId="10632"/>
    <cellStyle name="适中 2 10" xfId="10633"/>
    <cellStyle name="计算 6 15" xfId="10634"/>
    <cellStyle name="计算 6 2" xfId="10635"/>
    <cellStyle name="计算 6 3" xfId="10636"/>
    <cellStyle name="计算 6 3 10" xfId="10637"/>
    <cellStyle name="计算 6 3 11" xfId="10638"/>
    <cellStyle name="计算 6 3 2" xfId="10639"/>
    <cellStyle name="计算 6 3 3" xfId="10640"/>
    <cellStyle name="计算 6 3 4" xfId="10641"/>
    <cellStyle name="计算 6 3 5" xfId="10642"/>
    <cellStyle name="计算 6 3 6" xfId="10643"/>
    <cellStyle name="计算 6 3 7" xfId="10644"/>
    <cellStyle name="计算 6 3 8" xfId="10645"/>
    <cellStyle name="计算 6 3 9" xfId="10646"/>
    <cellStyle name="计算 6 4" xfId="10647"/>
    <cellStyle name="计算 6 5" xfId="10648"/>
    <cellStyle name="计算 6 6" xfId="10649"/>
    <cellStyle name="计算 6 7" xfId="10650"/>
    <cellStyle name="计算 6 8" xfId="10651"/>
    <cellStyle name="计算 6_2016-2018年财政规划附表(2)" xfId="10652"/>
    <cellStyle name="计算 7 10" xfId="10653"/>
    <cellStyle name="计算 7 11" xfId="10654"/>
    <cellStyle name="计算 7 12" xfId="10655"/>
    <cellStyle name="计算 7 13" xfId="10656"/>
    <cellStyle name="计算 7 14" xfId="10657"/>
    <cellStyle name="计算 7 15" xfId="10658"/>
    <cellStyle name="计算 7 2" xfId="10659"/>
    <cellStyle name="计算 7 2 2" xfId="10660"/>
    <cellStyle name="计算 7 2 3" xfId="10661"/>
    <cellStyle name="计算 7 2 4" xfId="10662"/>
    <cellStyle name="计算 7 2 5" xfId="10663"/>
    <cellStyle name="计算 7 3" xfId="10664"/>
    <cellStyle name="计算 7 3 10" xfId="10665"/>
    <cellStyle name="计算 7 3 11" xfId="10666"/>
    <cellStyle name="计算 7 3 12" xfId="10667"/>
    <cellStyle name="计算 7 3 2" xfId="10668"/>
    <cellStyle name="计算 7 3 3" xfId="10669"/>
    <cellStyle name="计算 7 3 4" xfId="10670"/>
    <cellStyle name="计算 7 3 5" xfId="10671"/>
    <cellStyle name="计算 7 3 6" xfId="10672"/>
    <cellStyle name="计算 7 3 7" xfId="10673"/>
    <cellStyle name="计算 7 3 8" xfId="10674"/>
    <cellStyle name="计算 7 3 9" xfId="10675"/>
    <cellStyle name="计算 7 4" xfId="10676"/>
    <cellStyle name="计算 7 5" xfId="10677"/>
    <cellStyle name="计算 7 6" xfId="10678"/>
    <cellStyle name="计算 7 7" xfId="10679"/>
    <cellStyle name="计算 7 8" xfId="10680"/>
    <cellStyle name="计算 7_2016-2018年财政规划附表(2)" xfId="10681"/>
    <cellStyle name="计算 8 2" xfId="10682"/>
    <cellStyle name="计算 8 3" xfId="10683"/>
    <cellStyle name="计算 8 4" xfId="10684"/>
    <cellStyle name="计算 8 5" xfId="10685"/>
    <cellStyle name="计算 8 6" xfId="10686"/>
    <cellStyle name="计算 8 7" xfId="10687"/>
    <cellStyle name="计算 8 8" xfId="10688"/>
    <cellStyle name="检查单元格 11" xfId="10689"/>
    <cellStyle name="链接单元格 3 4 3 11" xfId="10690"/>
    <cellStyle name="注释 5 5 7" xfId="10691"/>
    <cellStyle name="检查单元格 12" xfId="10692"/>
    <cellStyle name="链接单元格 3 4 3 12" xfId="10693"/>
    <cellStyle name="注释 5 5 8" xfId="10694"/>
    <cellStyle name="检查单元格 2" xfId="10695"/>
    <cellStyle name="链接单元格 3 4 3 2" xfId="10696"/>
    <cellStyle name="检查单元格 2 10" xfId="10697"/>
    <cellStyle name="检查单元格 2 11" xfId="10698"/>
    <cellStyle name="检查单元格 2 12" xfId="10699"/>
    <cellStyle name="检查单元格 2 13" xfId="10700"/>
    <cellStyle name="检查单元格 2 14" xfId="10701"/>
    <cellStyle name="检查单元格 2 15" xfId="10702"/>
    <cellStyle name="检查单元格 2 16" xfId="10703"/>
    <cellStyle name="检查单元格 2 17" xfId="10704"/>
    <cellStyle name="检查单元格 2 18" xfId="10705"/>
    <cellStyle name="检查单元格 2 2 10" xfId="10706"/>
    <cellStyle name="检查单元格 2 2 11" xfId="10707"/>
    <cellStyle name="检查单元格 2 2 12" xfId="10708"/>
    <cellStyle name="检查单元格 2 2 13" xfId="10709"/>
    <cellStyle name="检查单元格 2 2 14" xfId="10710"/>
    <cellStyle name="检查单元格 2 2 15" xfId="10711"/>
    <cellStyle name="检查单元格 2 2 16" xfId="10712"/>
    <cellStyle name="检查单元格 2 2 2" xfId="10713"/>
    <cellStyle name="检查单元格 2 2 2 10" xfId="10714"/>
    <cellStyle name="检查单元格 2 2 2 11" xfId="10715"/>
    <cellStyle name="检查单元格 2 2 2 12" xfId="10716"/>
    <cellStyle name="检查单元格 2 2 2 13" xfId="10717"/>
    <cellStyle name="检查单元格 2 2 2 14" xfId="10718"/>
    <cellStyle name="检查单元格 2 2 2 15" xfId="10719"/>
    <cellStyle name="检查单元格 2 2 2 2" xfId="10720"/>
    <cellStyle name="注释 2 4 14" xfId="10721"/>
    <cellStyle name="检查单元格 2 2 2 3" xfId="10722"/>
    <cellStyle name="注释 2 4 15" xfId="10723"/>
    <cellStyle name="检查单元格 2 2 2 3 10" xfId="10724"/>
    <cellStyle name="检查单元格 2 2 2 3 11" xfId="10725"/>
    <cellStyle name="检查单元格 2 2 2 3 12" xfId="10726"/>
    <cellStyle name="检查单元格 2 2 2 3 13" xfId="10727"/>
    <cellStyle name="检查单元格 2 2 2 3 2" xfId="10728"/>
    <cellStyle name="检查单元格 2 2 2 3 3" xfId="10729"/>
    <cellStyle name="检查单元格 2 2 2 3 4" xfId="10730"/>
    <cellStyle name="检查单元格 2 2 2 3 5" xfId="10731"/>
    <cellStyle name="检查单元格 2 2 2 3 6" xfId="10732"/>
    <cellStyle name="检查单元格 2 2 2 3 7" xfId="10733"/>
    <cellStyle name="检查单元格 2 2 2 4" xfId="10734"/>
    <cellStyle name="检查单元格 2 2 2 5" xfId="10735"/>
    <cellStyle name="检查单元格 2 2 2 6" xfId="10736"/>
    <cellStyle name="检查单元格 2 2 2 7" xfId="10737"/>
    <cellStyle name="检查单元格 2 2 2 8" xfId="10738"/>
    <cellStyle name="检查单元格 2 2 2 9" xfId="10739"/>
    <cellStyle name="检查单元格 2 2 2_2016-2018年财政规划附表(2)" xfId="10740"/>
    <cellStyle name="检查单元格 2 2 3" xfId="10741"/>
    <cellStyle name="检查单元格 2 4 10" xfId="10742"/>
    <cellStyle name="检查单元格 2 2 3 2" xfId="10743"/>
    <cellStyle name="检查单元格 2 2 3 3" xfId="10744"/>
    <cellStyle name="检查单元格 2 2 3 4" xfId="10745"/>
    <cellStyle name="检查单元格 2 2 3 5" xfId="10746"/>
    <cellStyle name="检查单元格 2 2 4" xfId="10747"/>
    <cellStyle name="检查单元格 2 4 11" xfId="10748"/>
    <cellStyle name="检查单元格 2 2 4 10" xfId="10749"/>
    <cellStyle name="检查单元格 2 2 4 11" xfId="10750"/>
    <cellStyle name="检查单元格 2 2 4 12" xfId="10751"/>
    <cellStyle name="检查单元格 2 2 4 13" xfId="10752"/>
    <cellStyle name="检查单元格 2 2 4 2" xfId="10753"/>
    <cellStyle name="检查单元格 2 2 4 3" xfId="10754"/>
    <cellStyle name="检查单元格 2 2 4 4" xfId="10755"/>
    <cellStyle name="检查单元格 2 2 4 5" xfId="10756"/>
    <cellStyle name="检查单元格 2 2 4 6" xfId="10757"/>
    <cellStyle name="检查单元格 2 2 4 7" xfId="10758"/>
    <cellStyle name="检查单元格 2 2 4 9" xfId="10759"/>
    <cellStyle name="检查单元格 2 2 5" xfId="10760"/>
    <cellStyle name="检查单元格 2 4 12" xfId="10761"/>
    <cellStyle name="检查单元格 2 2 6" xfId="10762"/>
    <cellStyle name="检查单元格 2 4 13" xfId="10763"/>
    <cellStyle name="检查单元格 2 2 7" xfId="10764"/>
    <cellStyle name="检查单元格 2 4 14" xfId="10765"/>
    <cellStyle name="检查单元格 2 2 8" xfId="10766"/>
    <cellStyle name="检查单元格 2 4 15" xfId="10767"/>
    <cellStyle name="检查单元格 2 2 9" xfId="10768"/>
    <cellStyle name="检查单元格 2 3 10" xfId="10769"/>
    <cellStyle name="检查单元格 2 3 11" xfId="10770"/>
    <cellStyle name="检查单元格 2 3 12" xfId="10771"/>
    <cellStyle name="检查单元格 2 3 13" xfId="10772"/>
    <cellStyle name="检查单元格 2 3 14" xfId="10773"/>
    <cellStyle name="检查单元格 2 3 15" xfId="10774"/>
    <cellStyle name="检查单元格 2 3 2" xfId="10775"/>
    <cellStyle name="检查单元格 2 3 2 2" xfId="10776"/>
    <cellStyle name="检查单元格 2 3 3" xfId="10777"/>
    <cellStyle name="检查单元格 2 3 3 10" xfId="10778"/>
    <cellStyle name="检查单元格 2 3 3 11" xfId="10779"/>
    <cellStyle name="检查单元格 2 3 3 12" xfId="10780"/>
    <cellStyle name="检查单元格 2 3 3 13" xfId="10781"/>
    <cellStyle name="检查单元格 2 3 3 2" xfId="10782"/>
    <cellStyle name="检查单元格 2 3 3 3" xfId="10783"/>
    <cellStyle name="检查单元格 2 3 3 4" xfId="10784"/>
    <cellStyle name="检查单元格 2 3 3 5" xfId="10785"/>
    <cellStyle name="检查单元格 2 3 3 6" xfId="10786"/>
    <cellStyle name="检查单元格 2 3 3 7" xfId="10787"/>
    <cellStyle name="检查单元格 2 3 3 8" xfId="10788"/>
    <cellStyle name="检查单元格 2 3 3 9" xfId="10789"/>
    <cellStyle name="检查单元格 2 3 4" xfId="10790"/>
    <cellStyle name="检查单元格 2 3 5" xfId="10791"/>
    <cellStyle name="检查单元格 2 3 6" xfId="10792"/>
    <cellStyle name="检查单元格 2 3 7" xfId="10793"/>
    <cellStyle name="检查单元格 2 3 8" xfId="10794"/>
    <cellStyle name="检查单元格 2 3 9" xfId="10795"/>
    <cellStyle name="检查单元格 2 4 2" xfId="10796"/>
    <cellStyle name="检查单元格 2 4 3" xfId="10797"/>
    <cellStyle name="检查单元格 2 4 3 10" xfId="10798"/>
    <cellStyle name="检查单元格 2 4 3 11" xfId="10799"/>
    <cellStyle name="检查单元格 2 4 3 12" xfId="10800"/>
    <cellStyle name="链接单元格 3 3 2 2" xfId="10801"/>
    <cellStyle name="检查单元格 2 4 3 13" xfId="10802"/>
    <cellStyle name="链接单元格 3 3 2 3" xfId="10803"/>
    <cellStyle name="检查单元格 2 4 3 2" xfId="10804"/>
    <cellStyle name="检查单元格 2 4 3 3" xfId="10805"/>
    <cellStyle name="检查单元格 2 4 3 4" xfId="10806"/>
    <cellStyle name="检查单元格 2 4 3 5" xfId="10807"/>
    <cellStyle name="检查单元格 2 4 3 6" xfId="10808"/>
    <cellStyle name="检查单元格 2 4 3 7" xfId="10809"/>
    <cellStyle name="检查单元格 2 4 3 8" xfId="10810"/>
    <cellStyle name="检查单元格 2 4 3 9" xfId="10811"/>
    <cellStyle name="检查单元格 2 4 4" xfId="10812"/>
    <cellStyle name="检查单元格 2 4 5" xfId="10813"/>
    <cellStyle name="检查单元格 2 4 6" xfId="10814"/>
    <cellStyle name="检查单元格 2 4 7" xfId="10815"/>
    <cellStyle name="检查单元格 2 4 8" xfId="10816"/>
    <cellStyle name="检查单元格 2 4 9" xfId="10817"/>
    <cellStyle name="检查单元格 2 4_2016-2018年财政规划附表(2)" xfId="10818"/>
    <cellStyle name="检查单元格 2 5 2" xfId="10819"/>
    <cellStyle name="检查单元格 2 5 3" xfId="10820"/>
    <cellStyle name="检查单元格 2 5 4" xfId="10821"/>
    <cellStyle name="检查单元格 2 5 5" xfId="10822"/>
    <cellStyle name="检查单元格 2 6 6" xfId="10823"/>
    <cellStyle name="检查单元格 2 6 7" xfId="10824"/>
    <cellStyle name="检查单元格 2 6 8" xfId="10825"/>
    <cellStyle name="检查单元格 2 6 9" xfId="10826"/>
    <cellStyle name="检查单元格 2 7" xfId="10827"/>
    <cellStyle name="检查单元格 2 8" xfId="10828"/>
    <cellStyle name="检查单元格 2 9" xfId="10829"/>
    <cellStyle name="检查单元格 2_2015.1.3县级预算表" xfId="10830"/>
    <cellStyle name="检查单元格 3" xfId="10831"/>
    <cellStyle name="链接单元格 3 4 3 3" xfId="10832"/>
    <cellStyle name="检查单元格 3 10" xfId="10833"/>
    <cellStyle name="检查单元格 3 11" xfId="10834"/>
    <cellStyle name="检查单元格 3 12" xfId="10835"/>
    <cellStyle name="检查单元格 3 13" xfId="10836"/>
    <cellStyle name="检查单元格 3 14" xfId="10837"/>
    <cellStyle name="适中 5 3_2016-2018年财政规划附表(2)" xfId="10838"/>
    <cellStyle name="检查单元格 3 15" xfId="10839"/>
    <cellStyle name="检查单元格 3 16" xfId="10840"/>
    <cellStyle name="检查单元格 3 2" xfId="10841"/>
    <cellStyle name="检查单元格 3 2 10" xfId="10842"/>
    <cellStyle name="检查单元格 3 2 11" xfId="10843"/>
    <cellStyle name="检查单元格 3 2 13" xfId="10844"/>
    <cellStyle name="检查单元格 3 2 14" xfId="10845"/>
    <cellStyle name="检查单元格 3 2 15" xfId="10846"/>
    <cellStyle name="检查单元格 3 2 16" xfId="10847"/>
    <cellStyle name="检查单元格 4 2 2 3 10" xfId="10848"/>
    <cellStyle name="检查单元格 3 2 2" xfId="10849"/>
    <cellStyle name="检查单元格 3 2 2 2" xfId="10850"/>
    <cellStyle name="检查单元格 3 2 2 3" xfId="10851"/>
    <cellStyle name="检查单元格 3 2 2 3 10" xfId="10852"/>
    <cellStyle name="检查单元格 3 2 2 3 11" xfId="10853"/>
    <cellStyle name="检查单元格 3 2 2 3 12" xfId="10854"/>
    <cellStyle name="检查单元格 3 2 2 3 13" xfId="10855"/>
    <cellStyle name="检查单元格 3 2 2 3 2" xfId="10856"/>
    <cellStyle name="检查单元格 3 2 2 3 3" xfId="10857"/>
    <cellStyle name="检查单元格 3 2 2 3 4" xfId="10858"/>
    <cellStyle name="检查单元格 3 2 2 3 5" xfId="10859"/>
    <cellStyle name="检查单元格 3 2 2 3 6" xfId="10860"/>
    <cellStyle name="检查单元格 3 2 2 3 7" xfId="10861"/>
    <cellStyle name="检查单元格 3 2 2 3 8" xfId="10862"/>
    <cellStyle name="警告文本 3 3_2016-2018年财政规划附表(2)" xfId="10863"/>
    <cellStyle name="输入 3 4 3 10" xfId="10864"/>
    <cellStyle name="检查单元格 3 2 2 3 9" xfId="10865"/>
    <cellStyle name="输入 3 4 3 11" xfId="10866"/>
    <cellStyle name="检查单元格 3 2 2 4" xfId="10867"/>
    <cellStyle name="检查单元格 3 2 2 9" xfId="10868"/>
    <cellStyle name="检查单元格 3 2 2_2016-2018年财政规划附表(2)" xfId="10869"/>
    <cellStyle name="检查单元格 3 2 3" xfId="10870"/>
    <cellStyle name="检查单元格 3 2 3 2" xfId="10871"/>
    <cellStyle name="检查单元格 3 2 3 3" xfId="10872"/>
    <cellStyle name="检查单元格 3 2 3 4" xfId="10873"/>
    <cellStyle name="检查单元格 3 2 3 5" xfId="10874"/>
    <cellStyle name="检查单元格 3 2 4" xfId="10875"/>
    <cellStyle name="检查单元格 3 2 4 10" xfId="10876"/>
    <cellStyle name="检查单元格 3 2 4 11" xfId="10877"/>
    <cellStyle name="检查单元格 3 2 4 12" xfId="10878"/>
    <cellStyle name="检查单元格 3 2 4 13" xfId="10879"/>
    <cellStyle name="检查单元格 3 2 4 3" xfId="10880"/>
    <cellStyle name="检查单元格 3 2 4 4" xfId="10881"/>
    <cellStyle name="检查单元格 3 2 4 5" xfId="10882"/>
    <cellStyle name="检查单元格 3 2 4 6" xfId="10883"/>
    <cellStyle name="检查单元格 3 2 5" xfId="10884"/>
    <cellStyle name="检查单元格 3 2 6" xfId="10885"/>
    <cellStyle name="检查单元格 3 2 7" xfId="10886"/>
    <cellStyle name="检查单元格 3 2 8" xfId="10887"/>
    <cellStyle name="检查单元格 3 2 9" xfId="10888"/>
    <cellStyle name="检查单元格 3 2_2015.1.3县级预算表" xfId="10889"/>
    <cellStyle name="检查单元格 3 3 10" xfId="10890"/>
    <cellStyle name="检查单元格 3 3 11" xfId="10891"/>
    <cellStyle name="检查单元格 3 3 12" xfId="10892"/>
    <cellStyle name="检查单元格 3 3 13" xfId="10893"/>
    <cellStyle name="检查单元格 3 3 14" xfId="10894"/>
    <cellStyle name="检查单元格 3 3 15" xfId="10895"/>
    <cellStyle name="检查单元格 3 3 2" xfId="10896"/>
    <cellStyle name="检查单元格 3 3 2 2" xfId="10897"/>
    <cellStyle name="检查单元格 3 3 2 3" xfId="10898"/>
    <cellStyle name="检查单元格 3 3 2 4" xfId="10899"/>
    <cellStyle name="检查单元格 3 3 2 5" xfId="10900"/>
    <cellStyle name="检查单元格 3 3 3" xfId="10901"/>
    <cellStyle name="检查单元格 3 3 3 11" xfId="10902"/>
    <cellStyle name="检查单元格 3 3 3 12" xfId="10903"/>
    <cellStyle name="检查单元格 3 3 3 13" xfId="10904"/>
    <cellStyle name="检查单元格 3 3 3 2" xfId="10905"/>
    <cellStyle name="检查单元格 3 3 3 3" xfId="10906"/>
    <cellStyle name="检查单元格 3 3 3 4" xfId="10907"/>
    <cellStyle name="检查单元格 3 3 3 5" xfId="10908"/>
    <cellStyle name="检查单元格 3 3 3 6" xfId="10909"/>
    <cellStyle name="检查单元格 3 3 3 7" xfId="10910"/>
    <cellStyle name="检查单元格 3 3 3 8" xfId="10911"/>
    <cellStyle name="检查单元格 3 3 3 9" xfId="10912"/>
    <cellStyle name="检查单元格 3 3 4" xfId="10913"/>
    <cellStyle name="检查单元格 3 3 5" xfId="10914"/>
    <cellStyle name="检查单元格 3 3 6" xfId="10915"/>
    <cellStyle name="检查单元格 3 3 7" xfId="10916"/>
    <cellStyle name="检查单元格 3 3 8" xfId="10917"/>
    <cellStyle name="检查单元格 3 3 9" xfId="10918"/>
    <cellStyle name="检查单元格 3 3_2016-2018年财政规划附表(2)" xfId="10919"/>
    <cellStyle name="检查单元格 3 4 10" xfId="10920"/>
    <cellStyle name="检查单元格 7 2 3" xfId="10921"/>
    <cellStyle name="检查单元格 3 4 11" xfId="10922"/>
    <cellStyle name="检查单元格 7 2 4" xfId="10923"/>
    <cellStyle name="检查单元格 3 4 12" xfId="10924"/>
    <cellStyle name="检查单元格 7 2 5" xfId="10925"/>
    <cellStyle name="检查单元格 3 4 2" xfId="10926"/>
    <cellStyle name="检查单元格 3 4 2 4" xfId="10927"/>
    <cellStyle name="检查单元格 3 4 2 5" xfId="10928"/>
    <cellStyle name="检查单元格 3 4 3" xfId="10929"/>
    <cellStyle name="检查单元格 3 4 3 10" xfId="10930"/>
    <cellStyle name="检查单元格 3 4 3 2" xfId="10931"/>
    <cellStyle name="检查单元格 3 4 3 3" xfId="10932"/>
    <cellStyle name="检查单元格 3 4 3 4" xfId="10933"/>
    <cellStyle name="检查单元格 3 4 3 5" xfId="10934"/>
    <cellStyle name="检查单元格 3 4 3 6" xfId="10935"/>
    <cellStyle name="检查单元格 3 4 3 7" xfId="10936"/>
    <cellStyle name="检查单元格 3 4 3 8" xfId="10937"/>
    <cellStyle name="检查单元格 3 4 3 9" xfId="10938"/>
    <cellStyle name="检查单元格 3 4 4" xfId="10939"/>
    <cellStyle name="检查单元格 3 4 5" xfId="10940"/>
    <cellStyle name="检查单元格 3 4 6" xfId="10941"/>
    <cellStyle name="检查单元格 3 4 7" xfId="10942"/>
    <cellStyle name="检查单元格 3 4 8" xfId="10943"/>
    <cellStyle name="检查单元格 3 4 9" xfId="10944"/>
    <cellStyle name="检查单元格 3 4_2016-2018年财政规划附表(2)" xfId="10945"/>
    <cellStyle name="检查单元格 3 5 2" xfId="10946"/>
    <cellStyle name="检查单元格 3 5 3" xfId="10947"/>
    <cellStyle name="检查单元格 3 5 4" xfId="10948"/>
    <cellStyle name="检查单元格 3 5 5" xfId="10949"/>
    <cellStyle name="检查单元格 3 6 10" xfId="10950"/>
    <cellStyle name="检查单元格 3 6 11" xfId="10951"/>
    <cellStyle name="检查单元格 3 6 12" xfId="10952"/>
    <cellStyle name="检查单元格 3 6 13" xfId="10953"/>
    <cellStyle name="检查单元格 3 6 3" xfId="10954"/>
    <cellStyle name="检查单元格 3 6 4" xfId="10955"/>
    <cellStyle name="检查单元格 3 6 5" xfId="10956"/>
    <cellStyle name="检查单元格 3 6 6" xfId="10957"/>
    <cellStyle name="检查单元格 3 6 7" xfId="10958"/>
    <cellStyle name="检查单元格 3 6 8" xfId="10959"/>
    <cellStyle name="检查单元格 3 6 9" xfId="10960"/>
    <cellStyle name="检查单元格 3_2015.1.3县级预算表" xfId="10961"/>
    <cellStyle name="检查单元格 4" xfId="10962"/>
    <cellStyle name="链接单元格 3 4 3 4" xfId="10963"/>
    <cellStyle name="检查单元格 4 10" xfId="10964"/>
    <cellStyle name="检查单元格 4 11" xfId="10965"/>
    <cellStyle name="检查单元格 4 12" xfId="10966"/>
    <cellStyle name="检查单元格 4 13" xfId="10967"/>
    <cellStyle name="检查单元格 4 14" xfId="10968"/>
    <cellStyle name="检查单元格 4 15" xfId="10969"/>
    <cellStyle name="检查单元格 4 16" xfId="10970"/>
    <cellStyle name="检查单元格 4 17" xfId="10971"/>
    <cellStyle name="检查单元格 4 18" xfId="10972"/>
    <cellStyle name="检查单元格 4 2 10" xfId="10973"/>
    <cellStyle name="检查单元格 4 2 11" xfId="10974"/>
    <cellStyle name="链接单元格 2 6 2" xfId="10975"/>
    <cellStyle name="检查单元格 4 2 12" xfId="10976"/>
    <cellStyle name="链接单元格 2 6 3" xfId="10977"/>
    <cellStyle name="检查单元格 4 2 13" xfId="10978"/>
    <cellStyle name="链接单元格 2 6 4" xfId="10979"/>
    <cellStyle name="检查单元格 4 2 14" xfId="10980"/>
    <cellStyle name="链接单元格 2 6 5" xfId="10981"/>
    <cellStyle name="检查单元格 4 2 15" xfId="10982"/>
    <cellStyle name="链接单元格 2 6 6" xfId="10983"/>
    <cellStyle name="检查单元格 4 2 16" xfId="10984"/>
    <cellStyle name="链接单元格 2 6 7" xfId="10985"/>
    <cellStyle name="检查单元格 4 2 2" xfId="10986"/>
    <cellStyle name="检查单元格 4 2 2 10" xfId="10987"/>
    <cellStyle name="检查单元格 4 2 2 11" xfId="10988"/>
    <cellStyle name="检查单元格 4 2 2 12" xfId="10989"/>
    <cellStyle name="检查单元格 4 2 2 13" xfId="10990"/>
    <cellStyle name="检查单元格 4 2 2 14" xfId="10991"/>
    <cellStyle name="检查单元格 4 2 2 15" xfId="10992"/>
    <cellStyle name="检查单元格 4 2 2 2" xfId="10993"/>
    <cellStyle name="检查单元格 4 2 2 3" xfId="10994"/>
    <cellStyle name="检查单元格 4 2 2 3 11" xfId="10995"/>
    <cellStyle name="检查单元格 4 2 2 3 12" xfId="10996"/>
    <cellStyle name="检查单元格 4 2 2 3 13" xfId="10997"/>
    <cellStyle name="检查单元格 4 2 2 3 3" xfId="10998"/>
    <cellStyle name="检查单元格 4 2 2 3 4" xfId="10999"/>
    <cellStyle name="检查单元格 4 2 2 3 5" xfId="11000"/>
    <cellStyle name="检查单元格 4 2 2 3 6" xfId="11001"/>
    <cellStyle name="检查单元格 4 2 2 3 8" xfId="11002"/>
    <cellStyle name="检查单元格 4 2 2 3 9" xfId="11003"/>
    <cellStyle name="检查单元格 4 2 2 4" xfId="11004"/>
    <cellStyle name="检查单元格 4 2 2 5" xfId="11005"/>
    <cellStyle name="检查单元格 4 2 2 6" xfId="11006"/>
    <cellStyle name="检查单元格 4 2 2 7" xfId="11007"/>
    <cellStyle name="检查单元格 4 2 2 8" xfId="11008"/>
    <cellStyle name="检查单元格 4 2 2 9" xfId="11009"/>
    <cellStyle name="检查单元格 4 2 2_2016-2018年财政规划附表(2)" xfId="11010"/>
    <cellStyle name="检查单元格 4 2 3" xfId="11011"/>
    <cellStyle name="检查单元格 4 2 3 2" xfId="11012"/>
    <cellStyle name="检查单元格 4 2 3 3" xfId="11013"/>
    <cellStyle name="检查单元格 4 2 3 4" xfId="11014"/>
    <cellStyle name="检查单元格 4 2 3 5" xfId="11015"/>
    <cellStyle name="检查单元格 4 2 4" xfId="11016"/>
    <cellStyle name="检查单元格 4 2 4 10" xfId="11017"/>
    <cellStyle name="检查单元格 4 2 4 11" xfId="11018"/>
    <cellStyle name="检查单元格 4 2 4 12" xfId="11019"/>
    <cellStyle name="检查单元格 4 2 4 13" xfId="11020"/>
    <cellStyle name="检查单元格 4 2 4 2" xfId="11021"/>
    <cellStyle name="检查单元格 4 2 4 3" xfId="11022"/>
    <cellStyle name="检查单元格 4 2 4 4" xfId="11023"/>
    <cellStyle name="检查单元格 4 2 4 5" xfId="11024"/>
    <cellStyle name="链接单元格 2 6 10" xfId="11025"/>
    <cellStyle name="检查单元格 4 2 4 6" xfId="11026"/>
    <cellStyle name="链接单元格 2 6 11" xfId="11027"/>
    <cellStyle name="检查单元格 4 2 4 7" xfId="11028"/>
    <cellStyle name="链接单元格 2 6 12" xfId="11029"/>
    <cellStyle name="检查单元格 4 2 4 8" xfId="11030"/>
    <cellStyle name="链接单元格 2 6 13" xfId="11031"/>
    <cellStyle name="检查单元格 4 2 4 9" xfId="11032"/>
    <cellStyle name="检查单元格 4 2 5" xfId="11033"/>
    <cellStyle name="检查单元格 4 2_2015.1.3县级预算表" xfId="11034"/>
    <cellStyle name="检查单元格 4 3 10" xfId="11035"/>
    <cellStyle name="检查单元格 4 3 11" xfId="11036"/>
    <cellStyle name="检查单元格 4 3 12" xfId="11037"/>
    <cellStyle name="检查单元格 4 3 13" xfId="11038"/>
    <cellStyle name="检查单元格 4 3 14" xfId="11039"/>
    <cellStyle name="检查单元格 4 3 15" xfId="11040"/>
    <cellStyle name="检查单元格 4 3 2" xfId="11041"/>
    <cellStyle name="检查单元格 4 3 2 2" xfId="11042"/>
    <cellStyle name="警告文本 5 3 14" xfId="11043"/>
    <cellStyle name="检查单元格 4 3 2 3" xfId="11044"/>
    <cellStyle name="警告文本 5 3 15" xfId="11045"/>
    <cellStyle name="检查单元格 4 3 2 4" xfId="11046"/>
    <cellStyle name="检查单元格 4 3 2 5" xfId="11047"/>
    <cellStyle name="检查单元格 4 3 3" xfId="11048"/>
    <cellStyle name="检查单元格 4 3 3 10" xfId="11049"/>
    <cellStyle name="检查单元格 4 3 3 11" xfId="11050"/>
    <cellStyle name="检查单元格 4 3 3 12" xfId="11051"/>
    <cellStyle name="检查单元格 4 3 3 13" xfId="11052"/>
    <cellStyle name="检查单元格 4 3 4" xfId="11053"/>
    <cellStyle name="检查单元格 4 3 5" xfId="11054"/>
    <cellStyle name="检查单元格 4 4" xfId="11055"/>
    <cellStyle name="输出 2 2 2 3 12" xfId="11056"/>
    <cellStyle name="检查单元格 4 4 10" xfId="11057"/>
    <cellStyle name="检查单元格 4 4 11" xfId="11058"/>
    <cellStyle name="检查单元格 4 4 12" xfId="11059"/>
    <cellStyle name="链接单元格 4 2 2 3 2" xfId="11060"/>
    <cellStyle name="检查单元格 4 4 13" xfId="11061"/>
    <cellStyle name="链接单元格 4 2 2 3 3" xfId="11062"/>
    <cellStyle name="检查单元格 4 4 14" xfId="11063"/>
    <cellStyle name="链接单元格 4 2 2 3 4" xfId="11064"/>
    <cellStyle name="检查单元格 4 4 15" xfId="11065"/>
    <cellStyle name="链接单元格 4 2 2 3 5" xfId="11066"/>
    <cellStyle name="检查单元格 4 4 2" xfId="11067"/>
    <cellStyle name="检查单元格 4 4 2 2" xfId="11068"/>
    <cellStyle name="检查单元格 4 4 2 3" xfId="11069"/>
    <cellStyle name="检查单元格 4 4 2 4" xfId="11070"/>
    <cellStyle name="检查单元格 4 4 2 5" xfId="11071"/>
    <cellStyle name="检查单元格 4 4 3" xfId="11072"/>
    <cellStyle name="检查单元格 4 4 3 10" xfId="11073"/>
    <cellStyle name="检查单元格 4 4 3 2" xfId="11074"/>
    <cellStyle name="检查单元格 4 4 3 3" xfId="11075"/>
    <cellStyle name="检查单元格 4 4 3 4" xfId="11076"/>
    <cellStyle name="检查单元格 4 4 3 5" xfId="11077"/>
    <cellStyle name="检查单元格 4 4 3 6" xfId="11078"/>
    <cellStyle name="检查单元格 4 4 3 7" xfId="11079"/>
    <cellStyle name="检查单元格 4 4 3 8" xfId="11080"/>
    <cellStyle name="检查单元格 4 4 3 9" xfId="11081"/>
    <cellStyle name="检查单元格 4 4 4" xfId="11082"/>
    <cellStyle name="检查单元格 4 4 5" xfId="11083"/>
    <cellStyle name="检查单元格 4 4_2016-2018年财政规划附表(2)" xfId="11084"/>
    <cellStyle name="解释性文本 4 2 4 11" xfId="11085"/>
    <cellStyle name="检查单元格 4 5" xfId="11086"/>
    <cellStyle name="输出 2 2 2 3 13" xfId="11087"/>
    <cellStyle name="检查单元格 4 5 2" xfId="11088"/>
    <cellStyle name="检查单元格 4 5 3" xfId="11089"/>
    <cellStyle name="检查单元格 4 5 4" xfId="11090"/>
    <cellStyle name="检查单元格 4 5 5" xfId="11091"/>
    <cellStyle name="检查单元格 4 6" xfId="11092"/>
    <cellStyle name="检查单元格 4 6 10" xfId="11093"/>
    <cellStyle name="检查单元格 4 6 11" xfId="11094"/>
    <cellStyle name="检查单元格 4 6 12" xfId="11095"/>
    <cellStyle name="检查单元格 4 6 13" xfId="11096"/>
    <cellStyle name="检查单元格 4 6 2" xfId="11097"/>
    <cellStyle name="检查单元格 4 6 3" xfId="11098"/>
    <cellStyle name="检查单元格 4 7" xfId="11099"/>
    <cellStyle name="检查单元格 4_2015.1.3县级预算表" xfId="11100"/>
    <cellStyle name="链接单元格 7 3 13" xfId="11101"/>
    <cellStyle name="检查单元格 5" xfId="11102"/>
    <cellStyle name="链接单元格 3 4 3 5" xfId="11103"/>
    <cellStyle name="检查单元格 5 11" xfId="11104"/>
    <cellStyle name="检查单元格 5 12" xfId="11105"/>
    <cellStyle name="检查单元格 5 13" xfId="11106"/>
    <cellStyle name="检查单元格 5 14" xfId="11107"/>
    <cellStyle name="检查单元格 5 15" xfId="11108"/>
    <cellStyle name="检查单元格 5 16" xfId="11109"/>
    <cellStyle name="检查单元格 5 17" xfId="11110"/>
    <cellStyle name="检查单元格 5 2" xfId="11111"/>
    <cellStyle name="检查单元格 5 2 10" xfId="11112"/>
    <cellStyle name="检查单元格 5 2 11" xfId="11113"/>
    <cellStyle name="检查单元格 5 2 12" xfId="11114"/>
    <cellStyle name="检查单元格 5 2 13" xfId="11115"/>
    <cellStyle name="检查单元格 5 2 14" xfId="11116"/>
    <cellStyle name="检查单元格 5 2 15" xfId="11117"/>
    <cellStyle name="检查单元格 5 2 2 2" xfId="11118"/>
    <cellStyle name="检查单元格 5 2 2 3" xfId="11119"/>
    <cellStyle name="检查单元格 5 2 2 4" xfId="11120"/>
    <cellStyle name="检查单元格 5 2 2 5" xfId="11121"/>
    <cellStyle name="检查单元格 5 2 3 10" xfId="11122"/>
    <cellStyle name="检查单元格 5 2 3 11" xfId="11123"/>
    <cellStyle name="检查单元格 5 2 3 12" xfId="11124"/>
    <cellStyle name="检查单元格 5 2 3 13" xfId="11125"/>
    <cellStyle name="检查单元格 5 2 3 2" xfId="11126"/>
    <cellStyle name="检查单元格 5 2 3 3" xfId="11127"/>
    <cellStyle name="检查单元格 5 2 3 4" xfId="11128"/>
    <cellStyle name="检查单元格 5 2 3 5" xfId="11129"/>
    <cellStyle name="检查单元格 5 2 3 6" xfId="11130"/>
    <cellStyle name="检查单元格 5 2 3 7" xfId="11131"/>
    <cellStyle name="检查单元格 5 2 3 9" xfId="11132"/>
    <cellStyle name="检查单元格 5 2_2016-2018年财政规划附表(2)" xfId="11133"/>
    <cellStyle name="检查单元格 5 3" xfId="11134"/>
    <cellStyle name="检查单元格 5 3 10" xfId="11135"/>
    <cellStyle name="检查单元格 5 3 11" xfId="11136"/>
    <cellStyle name="检查单元格 5 3 12" xfId="11137"/>
    <cellStyle name="检查单元格 5 3 13" xfId="11138"/>
    <cellStyle name="检查单元格 5 3 14" xfId="11139"/>
    <cellStyle name="检查单元格 5 3 15" xfId="11140"/>
    <cellStyle name="检查单元格 5 3 2" xfId="11141"/>
    <cellStyle name="检查单元格 5 3 2 2" xfId="11142"/>
    <cellStyle name="检查单元格 5 3 2 3" xfId="11143"/>
    <cellStyle name="检查单元格 5 3 2 4" xfId="11144"/>
    <cellStyle name="检查单元格 5 3 2 5" xfId="11145"/>
    <cellStyle name="检查单元格 5 3 3" xfId="11146"/>
    <cellStyle name="检查单元格 5 3 3 10" xfId="11147"/>
    <cellStyle name="检查单元格 5 3 3 11" xfId="11148"/>
    <cellStyle name="检查单元格 5 3 3 12" xfId="11149"/>
    <cellStyle name="检查单元格 5 3 3 13" xfId="11150"/>
    <cellStyle name="检查单元格 5 3 3 2" xfId="11151"/>
    <cellStyle name="检查单元格 5 3 3 3" xfId="11152"/>
    <cellStyle name="检查单元格 5 3 3 4" xfId="11153"/>
    <cellStyle name="检查单元格 5 3 3 5" xfId="11154"/>
    <cellStyle name="检查单元格 5 3 3 6" xfId="11155"/>
    <cellStyle name="检查单元格 5 3 3 7" xfId="11156"/>
    <cellStyle name="检查单元格 5 3 3 8" xfId="11157"/>
    <cellStyle name="检查单元格 5 3 3 9" xfId="11158"/>
    <cellStyle name="检查单元格 5 3 4" xfId="11159"/>
    <cellStyle name="检查单元格 5 3 5" xfId="11160"/>
    <cellStyle name="检查单元格 5 4" xfId="11161"/>
    <cellStyle name="检查单元格 5 4 2" xfId="11162"/>
    <cellStyle name="检查单元格 5 4 3" xfId="11163"/>
    <cellStyle name="检查单元格 5 4 4" xfId="11164"/>
    <cellStyle name="检查单元格 5 4 5" xfId="11165"/>
    <cellStyle name="检查单元格 5 5" xfId="11166"/>
    <cellStyle name="检查单元格 5 5 11" xfId="11167"/>
    <cellStyle name="检查单元格 5 5 12" xfId="11168"/>
    <cellStyle name="检查单元格 5 5 13" xfId="11169"/>
    <cellStyle name="检查单元格 5 5 2" xfId="11170"/>
    <cellStyle name="检查单元格 5 5 3" xfId="11171"/>
    <cellStyle name="检查单元格 5 6" xfId="11172"/>
    <cellStyle name="检查单元格 5 7" xfId="11173"/>
    <cellStyle name="检查单元格 5 8" xfId="11174"/>
    <cellStyle name="检查单元格 5 9" xfId="11175"/>
    <cellStyle name="检查单元格 5_2015.1.3县级预算表" xfId="11176"/>
    <cellStyle name="检查单元格 6" xfId="11177"/>
    <cellStyle name="链接单元格 3 4 3 6" xfId="11178"/>
    <cellStyle name="检查单元格 6 10" xfId="11179"/>
    <cellStyle name="检查单元格 6 11" xfId="11180"/>
    <cellStyle name="检查单元格 6 12" xfId="11181"/>
    <cellStyle name="检查单元格 6 13" xfId="11182"/>
    <cellStyle name="检查单元格 6 14" xfId="11183"/>
    <cellStyle name="检查单元格 6 15" xfId="11184"/>
    <cellStyle name="检查单元格 6 2" xfId="11185"/>
    <cellStyle name="检查单元格 6 2 2" xfId="11186"/>
    <cellStyle name="警告文本 4_2015.1.3县级预算表" xfId="11187"/>
    <cellStyle name="检查单元格 6 2 3" xfId="11188"/>
    <cellStyle name="检查单元格 6 2 4" xfId="11189"/>
    <cellStyle name="检查单元格 6 2 5" xfId="11190"/>
    <cellStyle name="检查单元格 6 3" xfId="11191"/>
    <cellStyle name="检查单元格 6 3 10" xfId="11192"/>
    <cellStyle name="检查单元格 6 3 11" xfId="11193"/>
    <cellStyle name="检查单元格 6 3 12" xfId="11194"/>
    <cellStyle name="检查单元格 6 3 13" xfId="11195"/>
    <cellStyle name="检查单元格 6 3 2" xfId="11196"/>
    <cellStyle name="检查单元格 6 3 3" xfId="11197"/>
    <cellStyle name="检查单元格 6 3 4" xfId="11198"/>
    <cellStyle name="检查单元格 6 3 5" xfId="11199"/>
    <cellStyle name="检查单元格 6 4" xfId="11200"/>
    <cellStyle name="检查单元格 6 5" xfId="11201"/>
    <cellStyle name="检查单元格 6 6" xfId="11202"/>
    <cellStyle name="检查单元格 6 7" xfId="11203"/>
    <cellStyle name="检查单元格 6 8" xfId="11204"/>
    <cellStyle name="检查单元格 6 9" xfId="11205"/>
    <cellStyle name="检查单元格 7" xfId="11206"/>
    <cellStyle name="链接单元格 3 4 3 7" xfId="11207"/>
    <cellStyle name="检查单元格 7 10" xfId="11208"/>
    <cellStyle name="检查单元格 7 11" xfId="11209"/>
    <cellStyle name="检查单元格 7 12" xfId="11210"/>
    <cellStyle name="检查单元格 7 13" xfId="11211"/>
    <cellStyle name="检查单元格 7 14" xfId="11212"/>
    <cellStyle name="检查单元格 7 15" xfId="11213"/>
    <cellStyle name="检查单元格 7 2 2" xfId="11214"/>
    <cellStyle name="检查单元格 7 3 10" xfId="11215"/>
    <cellStyle name="检查单元格 7 3 11" xfId="11216"/>
    <cellStyle name="检查单元格 7 3 12" xfId="11217"/>
    <cellStyle name="检查单元格 7 3 13" xfId="11218"/>
    <cellStyle name="检查单元格 7 3 2" xfId="11219"/>
    <cellStyle name="检查单元格 7 3 3" xfId="11220"/>
    <cellStyle name="检查单元格 7 3 4" xfId="11221"/>
    <cellStyle name="检查单元格 7 3 5" xfId="11222"/>
    <cellStyle name="检查单元格 7 6" xfId="11223"/>
    <cellStyle name="检查单元格 7 7" xfId="11224"/>
    <cellStyle name="检查单元格 7 8" xfId="11225"/>
    <cellStyle name="检查单元格 7 9" xfId="11226"/>
    <cellStyle name="检查单元格 7_2016-2018年财政规划附表(2)" xfId="11227"/>
    <cellStyle name="检查单元格 8" xfId="11228"/>
    <cellStyle name="链接单元格 3 4 3 8" xfId="11229"/>
    <cellStyle name="检查单元格 8 10" xfId="11230"/>
    <cellStyle name="检查单元格 8 11" xfId="11231"/>
    <cellStyle name="检查单元格 8 12" xfId="11232"/>
    <cellStyle name="检查单元格 8 13" xfId="11233"/>
    <cellStyle name="检查单元格 8 9" xfId="11234"/>
    <cellStyle name="检查单元格 9" xfId="11235"/>
    <cellStyle name="链接单元格 3 4 3 9" xfId="11236"/>
    <cellStyle name="解释性文本 10" xfId="11237"/>
    <cellStyle name="解释性文本 11" xfId="11238"/>
    <cellStyle name="解释性文本 12" xfId="11239"/>
    <cellStyle name="解释性文本 2" xfId="11240"/>
    <cellStyle name="解释性文本 2 10" xfId="11241"/>
    <cellStyle name="解释性文本 2 11" xfId="11242"/>
    <cellStyle name="解释性文本 2 12" xfId="11243"/>
    <cellStyle name="解释性文本 2 13" xfId="11244"/>
    <cellStyle name="注释 3 4 3 10" xfId="11245"/>
    <cellStyle name="解释性文本 2 14" xfId="11246"/>
    <cellStyle name="注释 3 4 3 11" xfId="11247"/>
    <cellStyle name="解释性文本 2 15" xfId="11248"/>
    <cellStyle name="注释 3 4 3 12" xfId="11249"/>
    <cellStyle name="解释性文本 2 16" xfId="11250"/>
    <cellStyle name="注释 3 4 3 13" xfId="11251"/>
    <cellStyle name="解释性文本 2 17" xfId="11252"/>
    <cellStyle name="解释性文本 2 18" xfId="11253"/>
    <cellStyle name="解释性文本 2 2" xfId="11254"/>
    <cellStyle name="解释性文本 2 2 12" xfId="11255"/>
    <cellStyle name="解释性文本 2 2 13" xfId="11256"/>
    <cellStyle name="解释性文本 2 2 14" xfId="11257"/>
    <cellStyle name="解释性文本 2 2 15" xfId="11258"/>
    <cellStyle name="解释性文本 2 2 16" xfId="11259"/>
    <cellStyle name="解释性文本 2 2 2" xfId="11260"/>
    <cellStyle name="解释性文本 2 2 2 10" xfId="11261"/>
    <cellStyle name="解释性文本 2 2 2 11" xfId="11262"/>
    <cellStyle name="解释性文本 2 2 2 12" xfId="11263"/>
    <cellStyle name="解释性文本 2 2 2 13" xfId="11264"/>
    <cellStyle name="解释性文本 2 2 2 14" xfId="11265"/>
    <cellStyle name="解释性文本 2 2 2 15" xfId="11266"/>
    <cellStyle name="解释性文本 2 2 2 2" xfId="11267"/>
    <cellStyle name="解释性文本 2 2 2 2 2" xfId="11268"/>
    <cellStyle name="解释性文本 2 2 2 2 3" xfId="11269"/>
    <cellStyle name="解释性文本 2 2 2 2 4" xfId="11270"/>
    <cellStyle name="解释性文本 2 2 2 2 5" xfId="11271"/>
    <cellStyle name="解释性文本 2 2 2 3" xfId="11272"/>
    <cellStyle name="解释性文本 2 2 2 3 2" xfId="11273"/>
    <cellStyle name="解释性文本 2 2 2 3 3" xfId="11274"/>
    <cellStyle name="解释性文本 2 2 2 3 4" xfId="11275"/>
    <cellStyle name="解释性文本 2 2 2 3 5" xfId="11276"/>
    <cellStyle name="解释性文本 2 2 2 3 6" xfId="11277"/>
    <cellStyle name="解释性文本 2 2 2 3 7" xfId="11278"/>
    <cellStyle name="解释性文本 2 2 2 4" xfId="11279"/>
    <cellStyle name="解释性文本 2 2 2 5" xfId="11280"/>
    <cellStyle name="解释性文本 2 2 2 6" xfId="11281"/>
    <cellStyle name="解释性文本 2 2 2 7" xfId="11282"/>
    <cellStyle name="解释性文本 2 2 2 8" xfId="11283"/>
    <cellStyle name="解释性文本 2 2 2 9" xfId="11284"/>
    <cellStyle name="解释性文本 2 2 2_2016-2018年财政规划附表(2)" xfId="11285"/>
    <cellStyle name="解释性文本 2 2 3" xfId="11286"/>
    <cellStyle name="解释性文本 2 2 3 2" xfId="11287"/>
    <cellStyle name="解释性文本 2 2 3 3" xfId="11288"/>
    <cellStyle name="解释性文本 2 2 3 4" xfId="11289"/>
    <cellStyle name="解释性文本 2 2 3 5" xfId="11290"/>
    <cellStyle name="解释性文本 2 2 4" xfId="11291"/>
    <cellStyle name="解释性文本 2 2 4 10" xfId="11292"/>
    <cellStyle name="注释 3 4 3" xfId="11293"/>
    <cellStyle name="解释性文本 2 2 4 11" xfId="11294"/>
    <cellStyle name="注释 3 4 4" xfId="11295"/>
    <cellStyle name="解释性文本 2 2 4 12" xfId="11296"/>
    <cellStyle name="注释 3 4 5" xfId="11297"/>
    <cellStyle name="解释性文本 2 2 4 13" xfId="11298"/>
    <cellStyle name="注释 3 4 6" xfId="11299"/>
    <cellStyle name="解释性文本 2 2 4 2" xfId="11300"/>
    <cellStyle name="解释性文本 2 2 4 3" xfId="11301"/>
    <cellStyle name="解释性文本 2 2 4 4" xfId="11302"/>
    <cellStyle name="解释性文本 2 2 4 5" xfId="11303"/>
    <cellStyle name="解释性文本 2 2 4 6" xfId="11304"/>
    <cellStyle name="解释性文本 2 2 4 7" xfId="11305"/>
    <cellStyle name="解释性文本 2 2 4 8" xfId="11306"/>
    <cellStyle name="解释性文本 2 2 4 9" xfId="11307"/>
    <cellStyle name="解释性文本 2 2 5" xfId="11308"/>
    <cellStyle name="解释性文本 2 2 6" xfId="11309"/>
    <cellStyle name="解释性文本 2 2 7" xfId="11310"/>
    <cellStyle name="解释性文本 2 2 8" xfId="11311"/>
    <cellStyle name="解释性文本 2 2 9" xfId="11312"/>
    <cellStyle name="解释性文本 2 3" xfId="11313"/>
    <cellStyle name="解释性文本 2 3 10" xfId="11314"/>
    <cellStyle name="解释性文本 2 3 11" xfId="11315"/>
    <cellStyle name="解释性文本 2 3 12" xfId="11316"/>
    <cellStyle name="解释性文本 2 3 13" xfId="11317"/>
    <cellStyle name="解释性文本 2 3 14" xfId="11318"/>
    <cellStyle name="解释性文本 2 3 15" xfId="11319"/>
    <cellStyle name="解释性文本 2 3 2" xfId="11320"/>
    <cellStyle name="解释性文本 2 3 2 2" xfId="11321"/>
    <cellStyle name="解释性文本 2 3 2 3" xfId="11322"/>
    <cellStyle name="解释性文本 2 3 2 5" xfId="11323"/>
    <cellStyle name="解释性文本 2 3 3" xfId="11324"/>
    <cellStyle name="解释性文本 2 3 3 12" xfId="11325"/>
    <cellStyle name="解释性文本 2 3 3 13" xfId="11326"/>
    <cellStyle name="解释性文本 2 3 3 2" xfId="11327"/>
    <cellStyle name="解释性文本 2 3 3 3" xfId="11328"/>
    <cellStyle name="解释性文本 2 3 3 4" xfId="11329"/>
    <cellStyle name="解释性文本 2 3 3 5" xfId="11330"/>
    <cellStyle name="解释性文本 2 3 3 6" xfId="11331"/>
    <cellStyle name="解释性文本 2 3 3 7" xfId="11332"/>
    <cellStyle name="解释性文本 2 3 4" xfId="11333"/>
    <cellStyle name="解释性文本 2 3 5" xfId="11334"/>
    <cellStyle name="解释性文本 2 3 6" xfId="11335"/>
    <cellStyle name="解释性文本 2 3 7" xfId="11336"/>
    <cellStyle name="解释性文本 2 3 8" xfId="11337"/>
    <cellStyle name="解释性文本 2 3 9" xfId="11338"/>
    <cellStyle name="解释性文本 2 3_2016-2018年财政规划附表(2)" xfId="11339"/>
    <cellStyle name="解释性文本 2 4" xfId="11340"/>
    <cellStyle name="解释性文本 2 4 10" xfId="11341"/>
    <cellStyle name="解释性文本 2 4 11" xfId="11342"/>
    <cellStyle name="解释性文本 2 4 13" xfId="11343"/>
    <cellStyle name="解释性文本 2 4 14" xfId="11344"/>
    <cellStyle name="解释性文本 2 4 15" xfId="11345"/>
    <cellStyle name="解释性文本 2 4 2" xfId="11346"/>
    <cellStyle name="解释性文本 2 4 2 2" xfId="11347"/>
    <cellStyle name="解释性文本 2 4 2 3" xfId="11348"/>
    <cellStyle name="解释性文本 2 4 2 4" xfId="11349"/>
    <cellStyle name="解释性文本 2 4 2 5" xfId="11350"/>
    <cellStyle name="解释性文本 2 4 3" xfId="11351"/>
    <cellStyle name="解释性文本 2 4 3 10" xfId="11352"/>
    <cellStyle name="解释性文本 2 4 3 11" xfId="11353"/>
    <cellStyle name="解释性文本 2 4 3 12" xfId="11354"/>
    <cellStyle name="解释性文本 2 4 3 13" xfId="11355"/>
    <cellStyle name="解释性文本 2 4 3 2" xfId="11356"/>
    <cellStyle name="解释性文本 2 4 3 3" xfId="11357"/>
    <cellStyle name="解释性文本 2 4 3 4" xfId="11358"/>
    <cellStyle name="解释性文本 2 4 3 5" xfId="11359"/>
    <cellStyle name="解释性文本 2 4 3 6" xfId="11360"/>
    <cellStyle name="解释性文本 2 4 3 7" xfId="11361"/>
    <cellStyle name="解释性文本 2 4 3 8" xfId="11362"/>
    <cellStyle name="解释性文本 2 4 4" xfId="11363"/>
    <cellStyle name="解释性文本 2 4 5" xfId="11364"/>
    <cellStyle name="解释性文本 2 4 6" xfId="11365"/>
    <cellStyle name="解释性文本 2 4 7" xfId="11366"/>
    <cellStyle name="解释性文本 2 4 8" xfId="11367"/>
    <cellStyle name="解释性文本 2 4 9" xfId="11368"/>
    <cellStyle name="解释性文本 2 4_2016-2018年财政规划附表(2)" xfId="11369"/>
    <cellStyle name="链接单元格 2 3 3 8" xfId="11370"/>
    <cellStyle name="解释性文本 2 5" xfId="11371"/>
    <cellStyle name="解释性文本 2 5 2" xfId="11372"/>
    <cellStyle name="解释性文本 2 5 3" xfId="11373"/>
    <cellStyle name="解释性文本 2 5 4" xfId="11374"/>
    <cellStyle name="解释性文本 2 5 5" xfId="11375"/>
    <cellStyle name="解释性文本 2 6" xfId="11376"/>
    <cellStyle name="解释性文本 2 6 10" xfId="11377"/>
    <cellStyle name="解释性文本 2 6 11" xfId="11378"/>
    <cellStyle name="解释性文本 2 6 2" xfId="11379"/>
    <cellStyle name="注释 2 4 3 11" xfId="11380"/>
    <cellStyle name="解释性文本 2 6 3" xfId="11381"/>
    <cellStyle name="注释 2 4 3 12" xfId="11382"/>
    <cellStyle name="解释性文本 2 6 4" xfId="11383"/>
    <cellStyle name="注释 2 4 3 13" xfId="11384"/>
    <cellStyle name="解释性文本 2 6 5" xfId="11385"/>
    <cellStyle name="解释性文本 2 6 6" xfId="11386"/>
    <cellStyle name="解释性文本 2 7" xfId="11387"/>
    <cellStyle name="解释性文本 2 8" xfId="11388"/>
    <cellStyle name="解释性文本 2 9" xfId="11389"/>
    <cellStyle name="解释性文本 2_2015.1.3县级预算表" xfId="11390"/>
    <cellStyle name="解释性文本 3" xfId="11391"/>
    <cellStyle name="解释性文本 3 10" xfId="11392"/>
    <cellStyle name="解释性文本 3 11" xfId="11393"/>
    <cellStyle name="解释性文本 3 12" xfId="11394"/>
    <cellStyle name="解释性文本 3 13" xfId="11395"/>
    <cellStyle name="解释性文本 3 14" xfId="11396"/>
    <cellStyle name="解释性文本 3 15" xfId="11397"/>
    <cellStyle name="解释性文本 3 16" xfId="11398"/>
    <cellStyle name="解释性文本 3 2" xfId="11399"/>
    <cellStyle name="解释性文本 3 2 12" xfId="11400"/>
    <cellStyle name="解释性文本 3 2 2 2 3" xfId="11401"/>
    <cellStyle name="解释性文本 3 2 13" xfId="11402"/>
    <cellStyle name="解释性文本 3 2 2 2 4" xfId="11403"/>
    <cellStyle name="解释性文本 3 2 14" xfId="11404"/>
    <cellStyle name="解释性文本 3 2 2 2 5" xfId="11405"/>
    <cellStyle name="解释性文本 3 2 15" xfId="11406"/>
    <cellStyle name="解释性文本 3 2 16" xfId="11407"/>
    <cellStyle name="解释性文本 3 2 2" xfId="11408"/>
    <cellStyle name="解释性文本 3 2 2 10" xfId="11409"/>
    <cellStyle name="解释性文本 3 2 2 11" xfId="11410"/>
    <cellStyle name="解释性文本 3 2 2 12" xfId="11411"/>
    <cellStyle name="解释性文本 3 2 2 13" xfId="11412"/>
    <cellStyle name="解释性文本 3 2 2 15" xfId="11413"/>
    <cellStyle name="解释性文本 3 2 2 2" xfId="11414"/>
    <cellStyle name="解释性文本 3 2 2 3" xfId="11415"/>
    <cellStyle name="解释性文本 3 2 2 3 10" xfId="11416"/>
    <cellStyle name="解释性文本 3 2 2 3 11" xfId="11417"/>
    <cellStyle name="解释性文本 3 2 2 3 12" xfId="11418"/>
    <cellStyle name="解释性文本 3 2 2 3 13" xfId="11419"/>
    <cellStyle name="解释性文本 3 2 2 3 2" xfId="11420"/>
    <cellStyle name="解释性文本 3 2 2 3 3" xfId="11421"/>
    <cellStyle name="解释性文本 3 2 2 3 4" xfId="11422"/>
    <cellStyle name="解释性文本 3 2 2 3 5" xfId="11423"/>
    <cellStyle name="解释性文本 3 2 2 3 6" xfId="11424"/>
    <cellStyle name="解释性文本 3 2 2 3 7" xfId="11425"/>
    <cellStyle name="解释性文本 3 2 2 3 8" xfId="11426"/>
    <cellStyle name="解释性文本 3 2 2 3 9" xfId="11427"/>
    <cellStyle name="解释性文本 3 2 2 4" xfId="11428"/>
    <cellStyle name="解释性文本 3 2 2 5" xfId="11429"/>
    <cellStyle name="解释性文本 3 2 2 6" xfId="11430"/>
    <cellStyle name="解释性文本 3 2 2 7" xfId="11431"/>
    <cellStyle name="解释性文本 3 2 2 8" xfId="11432"/>
    <cellStyle name="解释性文本 3 2 2 9" xfId="11433"/>
    <cellStyle name="解释性文本 3 2 3" xfId="11434"/>
    <cellStyle name="解释性文本 3 2 3 2" xfId="11435"/>
    <cellStyle name="解释性文本 3 2 3 3" xfId="11436"/>
    <cellStyle name="解释性文本 3 2 3 4" xfId="11437"/>
    <cellStyle name="解释性文本 3 2 3 5" xfId="11438"/>
    <cellStyle name="解释性文本 3 2 4" xfId="11439"/>
    <cellStyle name="解释性文本 3 2 4 10" xfId="11440"/>
    <cellStyle name="注释 3 2 4 6" xfId="11441"/>
    <cellStyle name="解释性文本 3 2 4 11" xfId="11442"/>
    <cellStyle name="注释 3 2 4 7" xfId="11443"/>
    <cellStyle name="解释性文本 3 2 4 12" xfId="11444"/>
    <cellStyle name="注释 3 2 4 8" xfId="11445"/>
    <cellStyle name="解释性文本 3 2 4 13" xfId="11446"/>
    <cellStyle name="注释 3 2 4 9" xfId="11447"/>
    <cellStyle name="解释性文本 3 2 4 2" xfId="11448"/>
    <cellStyle name="解释性文本 3 2 4 3" xfId="11449"/>
    <cellStyle name="解释性文本 3 2 4 4" xfId="11450"/>
    <cellStyle name="解释性文本 3 2 4 5" xfId="11451"/>
    <cellStyle name="解释性文本 3 2 4 6" xfId="11452"/>
    <cellStyle name="解释性文本 3 2 4 7" xfId="11453"/>
    <cellStyle name="解释性文本 3 2 4 8" xfId="11454"/>
    <cellStyle name="解释性文本 3 2 4 9" xfId="11455"/>
    <cellStyle name="解释性文本 3 2 5" xfId="11456"/>
    <cellStyle name="解释性文本 3 2 6" xfId="11457"/>
    <cellStyle name="解释性文本 3 2 7" xfId="11458"/>
    <cellStyle name="解释性文本 3 2 8" xfId="11459"/>
    <cellStyle name="解释性文本 3 2 9" xfId="11460"/>
    <cellStyle name="解释性文本 3 2_2015.1.3县级预算表" xfId="11461"/>
    <cellStyle name="输出 2 5" xfId="11462"/>
    <cellStyle name="解释性文本 3 3 10" xfId="11463"/>
    <cellStyle name="链接单元格 3 2 3 3" xfId="11464"/>
    <cellStyle name="解释性文本 3 3 11" xfId="11465"/>
    <cellStyle name="链接单元格 3 2 3 4" xfId="11466"/>
    <cellStyle name="解释性文本 3 3 12" xfId="11467"/>
    <cellStyle name="链接单元格 3 2 3 5" xfId="11468"/>
    <cellStyle name="解释性文本 3 3 13" xfId="11469"/>
    <cellStyle name="解释性文本 3 3 14" xfId="11470"/>
    <cellStyle name="解释性文本 3 3 15" xfId="11471"/>
    <cellStyle name="解释性文本 3 3 2" xfId="11472"/>
    <cellStyle name="解释性文本 3 3 2 2" xfId="11473"/>
    <cellStyle name="解释性文本 3 3 2 3" xfId="11474"/>
    <cellStyle name="解释性文本 3 3 2 4" xfId="11475"/>
    <cellStyle name="解释性文本 3 3 2 5" xfId="11476"/>
    <cellStyle name="解释性文本 3 3 3" xfId="11477"/>
    <cellStyle name="解释性文本 3 3 3 10" xfId="11478"/>
    <cellStyle name="解释性文本 3 3 3 11" xfId="11479"/>
    <cellStyle name="解释性文本 3 3 3 12" xfId="11480"/>
    <cellStyle name="解释性文本 3 3 3 13" xfId="11481"/>
    <cellStyle name="解释性文本 3 3 3 2" xfId="11482"/>
    <cellStyle name="解释性文本 3 3 3 3" xfId="11483"/>
    <cellStyle name="解释性文本 3 3 3 4" xfId="11484"/>
    <cellStyle name="解释性文本 3 3 3 5" xfId="11485"/>
    <cellStyle name="解释性文本 3 3 3 6" xfId="11486"/>
    <cellStyle name="解释性文本 3 3 3 7" xfId="11487"/>
    <cellStyle name="解释性文本 3 3 3 8" xfId="11488"/>
    <cellStyle name="解释性文本 3 3 3 9" xfId="11489"/>
    <cellStyle name="解释性文本 3 3 4" xfId="11490"/>
    <cellStyle name="解释性文本 3 3 5" xfId="11491"/>
    <cellStyle name="解释性文本 3 3 6" xfId="11492"/>
    <cellStyle name="解释性文本 3 3 7" xfId="11493"/>
    <cellStyle name="解释性文本 3 3 8" xfId="11494"/>
    <cellStyle name="解释性文本 3 3 9" xfId="11495"/>
    <cellStyle name="解释性文本 3 4 10" xfId="11496"/>
    <cellStyle name="解释性文本 3 4 11" xfId="11497"/>
    <cellStyle name="解释性文本 3 4 12" xfId="11498"/>
    <cellStyle name="解释性文本 3 4 13" xfId="11499"/>
    <cellStyle name="解释性文本 3 4 14" xfId="11500"/>
    <cellStyle name="解释性文本 3 4 15" xfId="11501"/>
    <cellStyle name="解释性文本 3 4 2" xfId="11502"/>
    <cellStyle name="解释性文本 3 4 2 3" xfId="11503"/>
    <cellStyle name="解释性文本 3 4 2 4" xfId="11504"/>
    <cellStyle name="输出 5 2" xfId="11505"/>
    <cellStyle name="解释性文本 3 4 2 5" xfId="11506"/>
    <cellStyle name="输出 5 3" xfId="11507"/>
    <cellStyle name="解释性文本 3 4 3" xfId="11508"/>
    <cellStyle name="解释性文本 3 4 3 10" xfId="11509"/>
    <cellStyle name="解释性文本 3 4 3 11" xfId="11510"/>
    <cellStyle name="解释性文本 3 4 3 12" xfId="11511"/>
    <cellStyle name="解释性文本 3 4 3 13" xfId="11512"/>
    <cellStyle name="解释性文本 3 4 3 2" xfId="11513"/>
    <cellStyle name="解释性文本 3 4 3 3" xfId="11514"/>
    <cellStyle name="解释性文本 3 4 3 4" xfId="11515"/>
    <cellStyle name="输出 6 2" xfId="11516"/>
    <cellStyle name="解释性文本 3 4 3 5" xfId="11517"/>
    <cellStyle name="输出 6 3" xfId="11518"/>
    <cellStyle name="解释性文本 3 4 3 7" xfId="11519"/>
    <cellStyle name="输出 6 5" xfId="11520"/>
    <cellStyle name="解释性文本 3 4 3 8" xfId="11521"/>
    <cellStyle name="输出 6 6" xfId="11522"/>
    <cellStyle name="解释性文本 3 4 3 9" xfId="11523"/>
    <cellStyle name="输出 6 7" xfId="11524"/>
    <cellStyle name="解释性文本 3 4 4" xfId="11525"/>
    <cellStyle name="解释性文本 3 4 5" xfId="11526"/>
    <cellStyle name="解释性文本 3 4 6" xfId="11527"/>
    <cellStyle name="解释性文本 3 4 7" xfId="11528"/>
    <cellStyle name="解释性文本 3 4 8" xfId="11529"/>
    <cellStyle name="解释性文本 3 4 9" xfId="11530"/>
    <cellStyle name="解释性文本 3 5 2" xfId="11531"/>
    <cellStyle name="解释性文本 3 5 3" xfId="11532"/>
    <cellStyle name="解释性文本 3 5 4" xfId="11533"/>
    <cellStyle name="解释性文本 3 5 5" xfId="11534"/>
    <cellStyle name="解释性文本 3 6 10" xfId="11535"/>
    <cellStyle name="解释性文本 3 6 11" xfId="11536"/>
    <cellStyle name="解释性文本 3 6 12" xfId="11537"/>
    <cellStyle name="解释性文本 3 6 13" xfId="11538"/>
    <cellStyle name="解释性文本 3 6 2" xfId="11539"/>
    <cellStyle name="输出 3 4 3 12" xfId="11540"/>
    <cellStyle name="解释性文本 3 6 3" xfId="11541"/>
    <cellStyle name="输出 3 4 3 13" xfId="11542"/>
    <cellStyle name="解释性文本 3 6 4" xfId="11543"/>
    <cellStyle name="注释 2 2 2" xfId="11544"/>
    <cellStyle name="解释性文本 3 6 5" xfId="11545"/>
    <cellStyle name="注释 2 2 3" xfId="11546"/>
    <cellStyle name="解释性文本 3 6 6" xfId="11547"/>
    <cellStyle name="注释 2 2 4" xfId="11548"/>
    <cellStyle name="解释性文本 3 6 7" xfId="11549"/>
    <cellStyle name="注释 2 2 5" xfId="11550"/>
    <cellStyle name="解释性文本 3 6 8" xfId="11551"/>
    <cellStyle name="注释 2 2 6" xfId="11552"/>
    <cellStyle name="解释性文本 3 6 9" xfId="11553"/>
    <cellStyle name="注释 2 2 7" xfId="11554"/>
    <cellStyle name="解释性文本 4" xfId="11555"/>
    <cellStyle name="解释性文本 4 10" xfId="11556"/>
    <cellStyle name="解释性文本 4 11" xfId="11557"/>
    <cellStyle name="解释性文本 4 12" xfId="11558"/>
    <cellStyle name="解释性文本 4 13" xfId="11559"/>
    <cellStyle name="解释性文本 4 14" xfId="11560"/>
    <cellStyle name="解释性文本 4 15" xfId="11561"/>
    <cellStyle name="解释性文本 4 16" xfId="11562"/>
    <cellStyle name="解释性文本 4 17" xfId="11563"/>
    <cellStyle name="解释性文本 4 18" xfId="11564"/>
    <cellStyle name="解释性文本 4 2" xfId="11565"/>
    <cellStyle name="解释性文本 4 2 10" xfId="11566"/>
    <cellStyle name="警告文本 7 3 9" xfId="11567"/>
    <cellStyle name="解释性文本 4 2 11" xfId="11568"/>
    <cellStyle name="解释性文本 4 2 12" xfId="11569"/>
    <cellStyle name="解释性文本 4 2 13" xfId="11570"/>
    <cellStyle name="解释性文本 4 2 14" xfId="11571"/>
    <cellStyle name="解释性文本 4 2 15" xfId="11572"/>
    <cellStyle name="解释性文本 4 2 16" xfId="11573"/>
    <cellStyle name="解释性文本 4 2 2" xfId="11574"/>
    <cellStyle name="解释性文本 4 2 2 14" xfId="11575"/>
    <cellStyle name="解释性文本 4 2 2 15" xfId="11576"/>
    <cellStyle name="解释性文本 4 2 2 3 10" xfId="11577"/>
    <cellStyle name="解释性文本 4 2 2 3 11" xfId="11578"/>
    <cellStyle name="解释性文本 4 2 2 3 12" xfId="11579"/>
    <cellStyle name="解释性文本 4 2 2 3 13" xfId="11580"/>
    <cellStyle name="解释性文本 4 2 2 6" xfId="11581"/>
    <cellStyle name="解释性文本 4 2 2 7" xfId="11582"/>
    <cellStyle name="解释性文本 4 2 2 8" xfId="11583"/>
    <cellStyle name="解释性文本 4 2 2 9" xfId="11584"/>
    <cellStyle name="解释性文本 4 2 2_2016-2018年财政规划附表(2)" xfId="11585"/>
    <cellStyle name="解释性文本 4 2 3" xfId="11586"/>
    <cellStyle name="解释性文本 4 2 4" xfId="11587"/>
    <cellStyle name="解释性文本 4 2 4 12" xfId="11588"/>
    <cellStyle name="解释性文本 4 2 4 13" xfId="11589"/>
    <cellStyle name="解释性文本 4 2 4 6" xfId="11590"/>
    <cellStyle name="解释性文本 4 2 4 7" xfId="11591"/>
    <cellStyle name="解释性文本 4 2 4 8" xfId="11592"/>
    <cellStyle name="解释性文本 4 2 4 9" xfId="11593"/>
    <cellStyle name="解释性文本 4 2 5" xfId="11594"/>
    <cellStyle name="解释性文本 4 2 6" xfId="11595"/>
    <cellStyle name="解释性文本 4 2 7" xfId="11596"/>
    <cellStyle name="解释性文本 4 2 8" xfId="11597"/>
    <cellStyle name="解释性文本 4 2 9" xfId="11598"/>
    <cellStyle name="解释性文本 4 2_2015.1.3县级预算表" xfId="11599"/>
    <cellStyle name="解释性文本 4 3" xfId="11600"/>
    <cellStyle name="解释性文本 4 3 10" xfId="11601"/>
    <cellStyle name="解释性文本 4 3 11" xfId="11602"/>
    <cellStyle name="解释性文本 4 3 12" xfId="11603"/>
    <cellStyle name="解释性文本 4 3 13" xfId="11604"/>
    <cellStyle name="解释性文本 4 3 14" xfId="11605"/>
    <cellStyle name="解释性文本 4 3 15" xfId="11606"/>
    <cellStyle name="解释性文本 4 3 2" xfId="11607"/>
    <cellStyle name="解释性文本 4 3 2 2" xfId="11608"/>
    <cellStyle name="解释性文本 4 3 2 3" xfId="11609"/>
    <cellStyle name="解释性文本 4 3 2 4" xfId="11610"/>
    <cellStyle name="解释性文本 4 3 2 5" xfId="11611"/>
    <cellStyle name="解释性文本 4 3 3" xfId="11612"/>
    <cellStyle name="解释性文本 4 3 3 10" xfId="11613"/>
    <cellStyle name="解释性文本 4 3 3 11" xfId="11614"/>
    <cellStyle name="解释性文本 4 3 3 12" xfId="11615"/>
    <cellStyle name="解释性文本 4 3 3 13" xfId="11616"/>
    <cellStyle name="解释性文本 4 3 3 2" xfId="11617"/>
    <cellStyle name="解释性文本 4 3 3 3" xfId="11618"/>
    <cellStyle name="解释性文本 4 3 3 4" xfId="11619"/>
    <cellStyle name="解释性文本 4 3 3 5" xfId="11620"/>
    <cellStyle name="解释性文本 4 3 3 6" xfId="11621"/>
    <cellStyle name="解释性文本 4 3 3 7" xfId="11622"/>
    <cellStyle name="解释性文本 4 3 3 8" xfId="11623"/>
    <cellStyle name="注释 4 2 10" xfId="11624"/>
    <cellStyle name="解释性文本 4 3 3 9" xfId="11625"/>
    <cellStyle name="注释 4 2 11" xfId="11626"/>
    <cellStyle name="解释性文本 4 3 4" xfId="11627"/>
    <cellStyle name="解释性文本 4 3 5" xfId="11628"/>
    <cellStyle name="解释性文本 4 3 6" xfId="11629"/>
    <cellStyle name="解释性文本 4 3 7" xfId="11630"/>
    <cellStyle name="解释性文本 4 3 8" xfId="11631"/>
    <cellStyle name="解释性文本 4 3 9" xfId="11632"/>
    <cellStyle name="解释性文本 4 3_2016-2018年财政规划附表(2)" xfId="11633"/>
    <cellStyle name="解释性文本 4 4" xfId="11634"/>
    <cellStyle name="解释性文本 4 4 10" xfId="11635"/>
    <cellStyle name="解释性文本 4 4 11" xfId="11636"/>
    <cellStyle name="解释性文本 4 4 12" xfId="11637"/>
    <cellStyle name="解释性文本 4 4 13" xfId="11638"/>
    <cellStyle name="解释性文本 4 4 14" xfId="11639"/>
    <cellStyle name="解释性文本 4 4 15" xfId="11640"/>
    <cellStyle name="解释性文本 4 4 2 2" xfId="11641"/>
    <cellStyle name="解释性文本 4 4 2 3" xfId="11642"/>
    <cellStyle name="解释性文本 4 4 2 4" xfId="11643"/>
    <cellStyle name="解释性文本 4 4 2 5" xfId="11644"/>
    <cellStyle name="解释性文本 4 4 3 2" xfId="11645"/>
    <cellStyle name="解释性文本 4 4 3 3" xfId="11646"/>
    <cellStyle name="解释性文本 4 4 3 4" xfId="11647"/>
    <cellStyle name="解释性文本 4 4 3 5" xfId="11648"/>
    <cellStyle name="解释性文本 4 4 6" xfId="11649"/>
    <cellStyle name="解释性文本 4 4 7" xfId="11650"/>
    <cellStyle name="解释性文本 4 4 8" xfId="11651"/>
    <cellStyle name="解释性文本 4 4 9" xfId="11652"/>
    <cellStyle name="解释性文本 4 5" xfId="11653"/>
    <cellStyle name="解释性文本 4 5 3" xfId="11654"/>
    <cellStyle name="解释性文本 4 5 4" xfId="11655"/>
    <cellStyle name="解释性文本 4 6" xfId="11656"/>
    <cellStyle name="解释性文本 4 6 13" xfId="11657"/>
    <cellStyle name="解释性文本 4 6 4" xfId="11658"/>
    <cellStyle name="注释 3 2 2" xfId="11659"/>
    <cellStyle name="解释性文本 4 6 5" xfId="11660"/>
    <cellStyle name="注释 3 2 3" xfId="11661"/>
    <cellStyle name="解释性文本 4 6 6" xfId="11662"/>
    <cellStyle name="注释 3 2 4" xfId="11663"/>
    <cellStyle name="解释性文本 4 6 7" xfId="11664"/>
    <cellStyle name="注释 3 2 5" xfId="11665"/>
    <cellStyle name="解释性文本 4 6 8" xfId="11666"/>
    <cellStyle name="注释 3 2 6" xfId="11667"/>
    <cellStyle name="解释性文本 4 6 9" xfId="11668"/>
    <cellStyle name="注释 3 2 7" xfId="11669"/>
    <cellStyle name="解释性文本 4 7" xfId="11670"/>
    <cellStyle name="解释性文本 4 8" xfId="11671"/>
    <cellStyle name="解释性文本 4 9" xfId="11672"/>
    <cellStyle name="解释性文本 5" xfId="11673"/>
    <cellStyle name="解释性文本 5 10" xfId="11674"/>
    <cellStyle name="解释性文本 5 11" xfId="11675"/>
    <cellStyle name="解释性文本 5 12" xfId="11676"/>
    <cellStyle name="解释性文本 5 13" xfId="11677"/>
    <cellStyle name="解释性文本 5 14" xfId="11678"/>
    <cellStyle name="解释性文本 5 15" xfId="11679"/>
    <cellStyle name="解释性文本 5 16" xfId="11680"/>
    <cellStyle name="解释性文本 5 17" xfId="11681"/>
    <cellStyle name="解释性文本 5 2" xfId="11682"/>
    <cellStyle name="解释性文本 5 2 2" xfId="11683"/>
    <cellStyle name="解释性文本 5 2 3" xfId="11684"/>
    <cellStyle name="解释性文本 5 2 3 10" xfId="11685"/>
    <cellStyle name="解释性文本 5 2 3 11" xfId="11686"/>
    <cellStyle name="解释性文本 5 2 3 12" xfId="11687"/>
    <cellStyle name="解释性文本 5 2 3 13" xfId="11688"/>
    <cellStyle name="解释性文本 5 2 3 2" xfId="11689"/>
    <cellStyle name="解释性文本 5 2 3 3" xfId="11690"/>
    <cellStyle name="解释性文本 5 2 3 4" xfId="11691"/>
    <cellStyle name="解释性文本 5 2 4" xfId="11692"/>
    <cellStyle name="解释性文本 5 2 5" xfId="11693"/>
    <cellStyle name="解释性文本 5 2 6" xfId="11694"/>
    <cellStyle name="解释性文本 5 2 7" xfId="11695"/>
    <cellStyle name="解释性文本 5 2 8" xfId="11696"/>
    <cellStyle name="解释性文本 5 2 9" xfId="11697"/>
    <cellStyle name="解释性文本 5 3" xfId="11698"/>
    <cellStyle name="解释性文本 5 3 2 2" xfId="11699"/>
    <cellStyle name="解释性文本 5 3 2 3" xfId="11700"/>
    <cellStyle name="解释性文本 5 3 2 4" xfId="11701"/>
    <cellStyle name="解释性文本 5 3 3 10" xfId="11702"/>
    <cellStyle name="解释性文本 5 3 3 11" xfId="11703"/>
    <cellStyle name="解释性文本 5 3 3 12" xfId="11704"/>
    <cellStyle name="解释性文本 5 3 3 13" xfId="11705"/>
    <cellStyle name="解释性文本 5 3 3 2" xfId="11706"/>
    <cellStyle name="解释性文本 5 3 3 3" xfId="11707"/>
    <cellStyle name="解释性文本 5 3 3 4" xfId="11708"/>
    <cellStyle name="解释性文本 5 3 4" xfId="11709"/>
    <cellStyle name="警告文本 4 2 11" xfId="11710"/>
    <cellStyle name="解释性文本 5 3 5" xfId="11711"/>
    <cellStyle name="警告文本 4 2 12" xfId="11712"/>
    <cellStyle name="解释性文本 5 3 6" xfId="11713"/>
    <cellStyle name="警告文本 4 2 13" xfId="11714"/>
    <cellStyle name="解释性文本 5 3 7" xfId="11715"/>
    <cellStyle name="警告文本 4 2 14" xfId="11716"/>
    <cellStyle name="解释性文本 5 3 8" xfId="11717"/>
    <cellStyle name="警告文本 4 2 15" xfId="11718"/>
    <cellStyle name="解释性文本 5 4" xfId="11719"/>
    <cellStyle name="解释性文本 5 5" xfId="11720"/>
    <cellStyle name="解释性文本 5 5 11" xfId="11721"/>
    <cellStyle name="解释性文本 5 5 12" xfId="11722"/>
    <cellStyle name="解释性文本 5 5 13" xfId="11723"/>
    <cellStyle name="解释性文本 5 5 2" xfId="11724"/>
    <cellStyle name="解释性文本 5 5 3" xfId="11725"/>
    <cellStyle name="解释性文本 5 5 4" xfId="11726"/>
    <cellStyle name="解释性文本 5 5 5" xfId="11727"/>
    <cellStyle name="解释性文本 5 5 6" xfId="11728"/>
    <cellStyle name="解释性文本 5 5 7" xfId="11729"/>
    <cellStyle name="解释性文本 5 5 8" xfId="11730"/>
    <cellStyle name="解释性文本 5 5 9" xfId="11731"/>
    <cellStyle name="解释性文本 5 6" xfId="11732"/>
    <cellStyle name="解释性文本 5 7" xfId="11733"/>
    <cellStyle name="解释性文本 5 8" xfId="11734"/>
    <cellStyle name="解释性文本 5 9" xfId="11735"/>
    <cellStyle name="解释性文本 5_2015.1.3县级预算表" xfId="11736"/>
    <cellStyle name="解释性文本 6" xfId="11737"/>
    <cellStyle name="解释性文本 6 10" xfId="11738"/>
    <cellStyle name="警告文本 2 2 4 3" xfId="11739"/>
    <cellStyle name="解释性文本 6 11" xfId="11740"/>
    <cellStyle name="警告文本 2 2 4 4" xfId="11741"/>
    <cellStyle name="解释性文本 6 12" xfId="11742"/>
    <cellStyle name="警告文本 2 2 4 5" xfId="11743"/>
    <cellStyle name="解释性文本 6 13" xfId="11744"/>
    <cellStyle name="警告文本 2 2 4 6" xfId="11745"/>
    <cellStyle name="解释性文本 6 14" xfId="11746"/>
    <cellStyle name="警告文本 2 2 4 7" xfId="11747"/>
    <cellStyle name="解释性文本 6 15" xfId="11748"/>
    <cellStyle name="警告文本 2 2 4 8" xfId="11749"/>
    <cellStyle name="解释性文本 6 2" xfId="11750"/>
    <cellStyle name="解释性文本 6 2 2" xfId="11751"/>
    <cellStyle name="解释性文本 6 2 3" xfId="11752"/>
    <cellStyle name="解释性文本 6 2 4" xfId="11753"/>
    <cellStyle name="解释性文本 6 2 5" xfId="11754"/>
    <cellStyle name="解释性文本 6 3" xfId="11755"/>
    <cellStyle name="解释性文本 6 3 10" xfId="11756"/>
    <cellStyle name="解释性文本 6 3 11" xfId="11757"/>
    <cellStyle name="解释性文本 6 3 12" xfId="11758"/>
    <cellStyle name="解释性文本 6 3 13" xfId="11759"/>
    <cellStyle name="解释性文本 6 3 2" xfId="11760"/>
    <cellStyle name="解释性文本 6 3 3" xfId="11761"/>
    <cellStyle name="解释性文本 6 3 4" xfId="11762"/>
    <cellStyle name="解释性文本 6 3 5" xfId="11763"/>
    <cellStyle name="解释性文本 6 3 6" xfId="11764"/>
    <cellStyle name="解释性文本 6 3 7" xfId="11765"/>
    <cellStyle name="解释性文本 6 3 8" xfId="11766"/>
    <cellStyle name="解释性文本 6 3 9" xfId="11767"/>
    <cellStyle name="解释性文本 6 4" xfId="11768"/>
    <cellStyle name="解释性文本 6 5" xfId="11769"/>
    <cellStyle name="解释性文本 6 6" xfId="11770"/>
    <cellStyle name="解释性文本 6 7" xfId="11771"/>
    <cellStyle name="解释性文本 6 8" xfId="11772"/>
    <cellStyle name="解释性文本 6 9" xfId="11773"/>
    <cellStyle name="解释性文本 7" xfId="11774"/>
    <cellStyle name="解释性文本 7 10" xfId="11775"/>
    <cellStyle name="解释性文本 7 11" xfId="11776"/>
    <cellStyle name="解释性文本 7 12" xfId="11777"/>
    <cellStyle name="输出 4 4 3 10" xfId="11778"/>
    <cellStyle name="解释性文本 7 13" xfId="11779"/>
    <cellStyle name="输出 4 4 3 11" xfId="11780"/>
    <cellStyle name="解释性文本 7 14" xfId="11781"/>
    <cellStyle name="输出 4 4 3 12" xfId="11782"/>
    <cellStyle name="解释性文本 7 15" xfId="11783"/>
    <cellStyle name="输出 4 4 3 13" xfId="11784"/>
    <cellStyle name="解释性文本 7 2 2" xfId="11785"/>
    <cellStyle name="解释性文本 7 2 3" xfId="11786"/>
    <cellStyle name="解释性文本 7 2 4" xfId="11787"/>
    <cellStyle name="解释性文本 7 2 5" xfId="11788"/>
    <cellStyle name="解释性文本 7 3 12" xfId="11789"/>
    <cellStyle name="解释性文本 7 3 13" xfId="11790"/>
    <cellStyle name="解释性文本 7 3 2" xfId="11791"/>
    <cellStyle name="解释性文本 7 3 3" xfId="11792"/>
    <cellStyle name="解释性文本 7 3 4" xfId="11793"/>
    <cellStyle name="解释性文本 7 3 5" xfId="11794"/>
    <cellStyle name="解释性文本 7 3 6" xfId="11795"/>
    <cellStyle name="解释性文本 7 3 7" xfId="11796"/>
    <cellStyle name="解释性文本 7 3 8" xfId="11797"/>
    <cellStyle name="解释性文本 7 3 9" xfId="11798"/>
    <cellStyle name="解释性文本 7 6" xfId="11799"/>
    <cellStyle name="解释性文本 7_2016-2018年财政规划附表(2)" xfId="11800"/>
    <cellStyle name="解释性文本 8" xfId="11801"/>
    <cellStyle name="解释性文本 8 10" xfId="11802"/>
    <cellStyle name="解释性文本 8 11" xfId="11803"/>
    <cellStyle name="解释性文本 9" xfId="11804"/>
    <cellStyle name="警告文本 10" xfId="11805"/>
    <cellStyle name="警告文本 11" xfId="11806"/>
    <cellStyle name="警告文本 12" xfId="11807"/>
    <cellStyle name="警告文本 2" xfId="11808"/>
    <cellStyle name="警告文本 2 11" xfId="11809"/>
    <cellStyle name="警告文本 2 12" xfId="11810"/>
    <cellStyle name="警告文本 2 13" xfId="11811"/>
    <cellStyle name="警告文本 2 14" xfId="11812"/>
    <cellStyle name="警告文本 2 15" xfId="11813"/>
    <cellStyle name="警告文本 2 16" xfId="11814"/>
    <cellStyle name="警告文本 2 17" xfId="11815"/>
    <cellStyle name="警告文本 2 18" xfId="11816"/>
    <cellStyle name="警告文本 2 2 2 10" xfId="11817"/>
    <cellStyle name="警告文本 2 2 2 11" xfId="11818"/>
    <cellStyle name="警告文本 2 2 2 12" xfId="11819"/>
    <cellStyle name="输入 5 5 2" xfId="11820"/>
    <cellStyle name="警告文本 2 2 2 13" xfId="11821"/>
    <cellStyle name="输入 5 5 3" xfId="11822"/>
    <cellStyle name="警告文本 2 2 2 14" xfId="11823"/>
    <cellStyle name="适中 5 5 10" xfId="11824"/>
    <cellStyle name="输入 5 5 4" xfId="11825"/>
    <cellStyle name="警告文本 2 2 2 15" xfId="11826"/>
    <cellStyle name="适中 5 5 11" xfId="11827"/>
    <cellStyle name="输入 5 5 5" xfId="11828"/>
    <cellStyle name="警告文本 2 2 2 2" xfId="11829"/>
    <cellStyle name="输入 5 15" xfId="11830"/>
    <cellStyle name="警告文本 2 2 2 2 2" xfId="11831"/>
    <cellStyle name="警告文本 2 2 2 2 3" xfId="11832"/>
    <cellStyle name="警告文本 2 2 2 2 4" xfId="11833"/>
    <cellStyle name="警告文本 2 2 2 2 5" xfId="11834"/>
    <cellStyle name="警告文本 2 2 2 3" xfId="11835"/>
    <cellStyle name="输入 5 16" xfId="11836"/>
    <cellStyle name="警告文本 2 2 2 3 10" xfId="11837"/>
    <cellStyle name="警告文本 2 2 2 3 11" xfId="11838"/>
    <cellStyle name="警告文本 2 2 2 3 2" xfId="11839"/>
    <cellStyle name="警告文本 2 2 2 3 3" xfId="11840"/>
    <cellStyle name="警告文本 2 2 2 3 4" xfId="11841"/>
    <cellStyle name="警告文本 2 2 2 3 5" xfId="11842"/>
    <cellStyle name="警告文本 2 2 2 3 6" xfId="11843"/>
    <cellStyle name="警告文本 2 2 2 3 7" xfId="11844"/>
    <cellStyle name="警告文本 2 2 2 3 8" xfId="11845"/>
    <cellStyle name="警告文本 2 2 2 3 9" xfId="11846"/>
    <cellStyle name="警告文本 2 2 2 4" xfId="11847"/>
    <cellStyle name="输入 5 17" xfId="11848"/>
    <cellStyle name="警告文本 2 2 2 5" xfId="11849"/>
    <cellStyle name="警告文本 2 2 2 6" xfId="11850"/>
    <cellStyle name="警告文本 2 2 2 7" xfId="11851"/>
    <cellStyle name="警告文本 2 2 2 8" xfId="11852"/>
    <cellStyle name="警告文本 2 2 2 9" xfId="11853"/>
    <cellStyle name="警告文本 2 2 2_2016-2018年财政规划附表(2)" xfId="11854"/>
    <cellStyle name="警告文本 2 2 3 2" xfId="11855"/>
    <cellStyle name="警告文本 2 2 3 3" xfId="11856"/>
    <cellStyle name="警告文本 2 2 3 4" xfId="11857"/>
    <cellStyle name="警告文本 2 2 3 5" xfId="11858"/>
    <cellStyle name="警告文本 2 2 4 10" xfId="11859"/>
    <cellStyle name="警告文本 2 2 4 11" xfId="11860"/>
    <cellStyle name="警告文本 2 2 4 12" xfId="11861"/>
    <cellStyle name="警告文本 2 2 4 13" xfId="11862"/>
    <cellStyle name="警告文本 2 2 4 2" xfId="11863"/>
    <cellStyle name="警告文本 2 2 4 9" xfId="11864"/>
    <cellStyle name="警告文本 2 2_2015.1.3县级预算表" xfId="11865"/>
    <cellStyle name="警告文本 2 3 10" xfId="11866"/>
    <cellStyle name="警告文本 2 3 15" xfId="11867"/>
    <cellStyle name="警告文本 2 3 2" xfId="11868"/>
    <cellStyle name="警告文本 2 3 2 2" xfId="11869"/>
    <cellStyle name="警告文本 2 3 2 3" xfId="11870"/>
    <cellStyle name="警告文本 2 3 2 4" xfId="11871"/>
    <cellStyle name="警告文本 2 3 2 5" xfId="11872"/>
    <cellStyle name="警告文本 2 3 3" xfId="11873"/>
    <cellStyle name="警告文本 2 3 3 10" xfId="11874"/>
    <cellStyle name="警告文本 2 3 3 11" xfId="11875"/>
    <cellStyle name="警告文本 2 3 3 12" xfId="11876"/>
    <cellStyle name="警告文本 2 3 3 13" xfId="11877"/>
    <cellStyle name="警告文本 2 3 3 2" xfId="11878"/>
    <cellStyle name="警告文本 2 3 3 3" xfId="11879"/>
    <cellStyle name="警告文本 2 3 3 4" xfId="11880"/>
    <cellStyle name="警告文本 2 3 3 5" xfId="11881"/>
    <cellStyle name="警告文本 2 3 3 6" xfId="11882"/>
    <cellStyle name="警告文本 2 3 3 7" xfId="11883"/>
    <cellStyle name="警告文本 2 3 3 8" xfId="11884"/>
    <cellStyle name="警告文本 2 3 3 9" xfId="11885"/>
    <cellStyle name="警告文本 2 3 4" xfId="11886"/>
    <cellStyle name="警告文本 2 3 5" xfId="11887"/>
    <cellStyle name="警告文本 2 3 6" xfId="11888"/>
    <cellStyle name="警告文本 2 4 10" xfId="11889"/>
    <cellStyle name="警告文本 2 4 11" xfId="11890"/>
    <cellStyle name="警告文本 2 4 12" xfId="11891"/>
    <cellStyle name="警告文本 2 4 13" xfId="11892"/>
    <cellStyle name="警告文本 2 4 14" xfId="11893"/>
    <cellStyle name="警告文本 2 4 15" xfId="11894"/>
    <cellStyle name="警告文本 2 4 2" xfId="11895"/>
    <cellStyle name="警告文本 2 4 2 2" xfId="11896"/>
    <cellStyle name="警告文本 2 4 2 3" xfId="11897"/>
    <cellStyle name="警告文本 2 4 2 4" xfId="11898"/>
    <cellStyle name="警告文本 2 4 2 5" xfId="11899"/>
    <cellStyle name="警告文本 2 4 3" xfId="11900"/>
    <cellStyle name="警告文本 2 4 3 10" xfId="11901"/>
    <cellStyle name="警告文本 2 4 3 11" xfId="11902"/>
    <cellStyle name="警告文本 2 4 3 12" xfId="11903"/>
    <cellStyle name="警告文本 2 4 3 13" xfId="11904"/>
    <cellStyle name="警告文本 2 4 3 2" xfId="11905"/>
    <cellStyle name="警告文本 2 4 3 3" xfId="11906"/>
    <cellStyle name="警告文本 2 4 3 4" xfId="11907"/>
    <cellStyle name="警告文本 2 4 3 5" xfId="11908"/>
    <cellStyle name="警告文本 2 4 3 6" xfId="11909"/>
    <cellStyle name="警告文本 2 4 3 7" xfId="11910"/>
    <cellStyle name="警告文本 2 4 3 8" xfId="11911"/>
    <cellStyle name="警告文本 2 4 3 9" xfId="11912"/>
    <cellStyle name="警告文本 2 4 4" xfId="11913"/>
    <cellStyle name="警告文本 2 4 5" xfId="11914"/>
    <cellStyle name="警告文本 2 4_2016-2018年财政规划附表(2)" xfId="11915"/>
    <cellStyle name="警告文本 2 5 2" xfId="11916"/>
    <cellStyle name="警告文本 2 5 3" xfId="11917"/>
    <cellStyle name="警告文本 2 5 4" xfId="11918"/>
    <cellStyle name="警告文本 2 5 5" xfId="11919"/>
    <cellStyle name="警告文本 2 6 2" xfId="11920"/>
    <cellStyle name="警告文本 2 6 3" xfId="11921"/>
    <cellStyle name="警告文本 2 6 4" xfId="11922"/>
    <cellStyle name="警告文本 2 6 5" xfId="11923"/>
    <cellStyle name="警告文本 2 9" xfId="11924"/>
    <cellStyle name="警告文本 2_2015.1.3县级预算表" xfId="11925"/>
    <cellStyle name="警告文本 3" xfId="11926"/>
    <cellStyle name="警告文本 3 10" xfId="11927"/>
    <cellStyle name="警告文本 3 11" xfId="11928"/>
    <cellStyle name="警告文本 3 12" xfId="11929"/>
    <cellStyle name="警告文本 3 13" xfId="11930"/>
    <cellStyle name="警告文本 3 14" xfId="11931"/>
    <cellStyle name="警告文本 3 15" xfId="11932"/>
    <cellStyle name="警告文本 3 16" xfId="11933"/>
    <cellStyle name="警告文本 3 17" xfId="11934"/>
    <cellStyle name="警告文本 3 18" xfId="11935"/>
    <cellStyle name="警告文本 3 2 10" xfId="11936"/>
    <cellStyle name="警告文本 3 2 11" xfId="11937"/>
    <cellStyle name="警告文本 3 2 12" xfId="11938"/>
    <cellStyle name="警告文本 3 2 13" xfId="11939"/>
    <cellStyle name="警告文本 3 2 14" xfId="11940"/>
    <cellStyle name="警告文本 3 2 15" xfId="11941"/>
    <cellStyle name="警告文本 3 2 2" xfId="11942"/>
    <cellStyle name="警告文本 3 2 2 11" xfId="11943"/>
    <cellStyle name="警告文本 3 2 2 12" xfId="11944"/>
    <cellStyle name="警告文本 3 2 2 13" xfId="11945"/>
    <cellStyle name="警告文本 3 2 2 14" xfId="11946"/>
    <cellStyle name="警告文本 3 2 2 15" xfId="11947"/>
    <cellStyle name="警告文本 3 2 2 2" xfId="11948"/>
    <cellStyle name="警告文本 3 2 2 2 2" xfId="11949"/>
    <cellStyle name="警告文本 3 2 2 2 3" xfId="11950"/>
    <cellStyle name="警告文本 3 2 2 2 4" xfId="11951"/>
    <cellStyle name="警告文本 3 2 2 2 5" xfId="11952"/>
    <cellStyle name="警告文本 3 2 2 3" xfId="11953"/>
    <cellStyle name="警告文本 3 2 2 3 2" xfId="11954"/>
    <cellStyle name="警告文本 3 2 2 3 3" xfId="11955"/>
    <cellStyle name="警告文本 3 2 2 3 8" xfId="11956"/>
    <cellStyle name="警告文本 3 2 2 3 9" xfId="11957"/>
    <cellStyle name="警告文本 3 2 2 4" xfId="11958"/>
    <cellStyle name="警告文本 3 2 2 5" xfId="11959"/>
    <cellStyle name="警告文本 3 2 2 6" xfId="11960"/>
    <cellStyle name="警告文本 3 2 2 7" xfId="11961"/>
    <cellStyle name="警告文本 3 2 2 8" xfId="11962"/>
    <cellStyle name="警告文本 3 2 2 9" xfId="11963"/>
    <cellStyle name="警告文本 3 2 2_2016-2018年财政规划附表(2)" xfId="11964"/>
    <cellStyle name="警告文本 3 2 3" xfId="11965"/>
    <cellStyle name="警告文本 3 2 3 2" xfId="11966"/>
    <cellStyle name="警告文本 3 2 3 3" xfId="11967"/>
    <cellStyle name="警告文本 3 2 3 4" xfId="11968"/>
    <cellStyle name="警告文本 3 2 3 5" xfId="11969"/>
    <cellStyle name="警告文本 3 2 4" xfId="11970"/>
    <cellStyle name="警告文本 3 2 4 2" xfId="11971"/>
    <cellStyle name="警告文本 3 2 4 3" xfId="11972"/>
    <cellStyle name="警告文本 3 2 4 4" xfId="11973"/>
    <cellStyle name="警告文本 3 2 4 5" xfId="11974"/>
    <cellStyle name="警告文本 3 2 4 6" xfId="11975"/>
    <cellStyle name="警告文本 3 2 5" xfId="11976"/>
    <cellStyle name="警告文本 3 2 6" xfId="11977"/>
    <cellStyle name="警告文本 3 2 7" xfId="11978"/>
    <cellStyle name="警告文本 3 2 8" xfId="11979"/>
    <cellStyle name="警告文本 3 2 9" xfId="11980"/>
    <cellStyle name="警告文本 3 2_2015.1.3县级预算表" xfId="11981"/>
    <cellStyle name="警告文本 3 3 14" xfId="11982"/>
    <cellStyle name="警告文本 3 3 15" xfId="11983"/>
    <cellStyle name="警告文本 3 3 2" xfId="11984"/>
    <cellStyle name="警告文本 3 3 2 2" xfId="11985"/>
    <cellStyle name="警告文本 3 3 2 3" xfId="11986"/>
    <cellStyle name="警告文本 3 3 2 4" xfId="11987"/>
    <cellStyle name="警告文本 3 3 2 5" xfId="11988"/>
    <cellStyle name="警告文本 3 3 3" xfId="11989"/>
    <cellStyle name="警告文本 3 3 3 10" xfId="11990"/>
    <cellStyle name="警告文本 3 3 3 11" xfId="11991"/>
    <cellStyle name="警告文本 3 3 3 12" xfId="11992"/>
    <cellStyle name="警告文本 3 3 3 13" xfId="11993"/>
    <cellStyle name="警告文本 3 3 3 2" xfId="11994"/>
    <cellStyle name="警告文本 3 3 3 3" xfId="11995"/>
    <cellStyle name="警告文本 3 3 3 4" xfId="11996"/>
    <cellStyle name="警告文本 3 3 4" xfId="11997"/>
    <cellStyle name="警告文本 3 3 5" xfId="11998"/>
    <cellStyle name="警告文本 3 4 10" xfId="11999"/>
    <cellStyle name="警告文本 3 4 11" xfId="12000"/>
    <cellStyle name="警告文本 3 4 12" xfId="12001"/>
    <cellStyle name="警告文本 3 4 13" xfId="12002"/>
    <cellStyle name="警告文本 3 4 14" xfId="12003"/>
    <cellStyle name="警告文本 3 4 15" xfId="12004"/>
    <cellStyle name="警告文本 3 4 2" xfId="12005"/>
    <cellStyle name="警告文本 3 4 2 2" xfId="12006"/>
    <cellStyle name="警告文本 3 4 2 3" xfId="12007"/>
    <cellStyle name="警告文本 3 4 2 4" xfId="12008"/>
    <cellStyle name="警告文本 3 4 2 5" xfId="12009"/>
    <cellStyle name="警告文本 3 4 3" xfId="12010"/>
    <cellStyle name="警告文本 3 4 3 10" xfId="12011"/>
    <cellStyle name="警告文本 3 4 3 11" xfId="12012"/>
    <cellStyle name="警告文本 3 4 3 12" xfId="12013"/>
    <cellStyle name="警告文本 3 4 3 13" xfId="12014"/>
    <cellStyle name="警告文本 3 4 3 2" xfId="12015"/>
    <cellStyle name="警告文本 3 4 3 3" xfId="12016"/>
    <cellStyle name="警告文本 3 4 3 4" xfId="12017"/>
    <cellStyle name="警告文本 3 4 3 5" xfId="12018"/>
    <cellStyle name="警告文本 3 4 4" xfId="12019"/>
    <cellStyle name="警告文本 3 4 5" xfId="12020"/>
    <cellStyle name="警告文本 3 4_2016-2018年财政规划附表(2)" xfId="12021"/>
    <cellStyle name="警告文本 3 5" xfId="12022"/>
    <cellStyle name="警告文本 3 5 2" xfId="12023"/>
    <cellStyle name="警告文本 3 5 3" xfId="12024"/>
    <cellStyle name="警告文本 3 5 4" xfId="12025"/>
    <cellStyle name="警告文本 3 5 5" xfId="12026"/>
    <cellStyle name="警告文本 3 6" xfId="12027"/>
    <cellStyle name="警告文本 3 6 10" xfId="12028"/>
    <cellStyle name="警告文本 3 6 11" xfId="12029"/>
    <cellStyle name="警告文本 3 6 12" xfId="12030"/>
    <cellStyle name="警告文本 3 6 13" xfId="12031"/>
    <cellStyle name="警告文本 3 6 2" xfId="12032"/>
    <cellStyle name="警告文本 3 6 3" xfId="12033"/>
    <cellStyle name="警告文本 3 6 4" xfId="12034"/>
    <cellStyle name="警告文本 3 6 5" xfId="12035"/>
    <cellStyle name="警告文本 3 6 6" xfId="12036"/>
    <cellStyle name="警告文本 3 6 7" xfId="12037"/>
    <cellStyle name="警告文本 3 6 8" xfId="12038"/>
    <cellStyle name="警告文本 3 6 9" xfId="12039"/>
    <cellStyle name="警告文本 3 7" xfId="12040"/>
    <cellStyle name="警告文本 3 8" xfId="12041"/>
    <cellStyle name="警告文本 3 9" xfId="12042"/>
    <cellStyle name="警告文本 3_2015.1.3县级预算表" xfId="12043"/>
    <cellStyle name="警告文本 4" xfId="12044"/>
    <cellStyle name="警告文本 4 10" xfId="12045"/>
    <cellStyle name="警告文本 4 11" xfId="12046"/>
    <cellStyle name="警告文本 4 12" xfId="12047"/>
    <cellStyle name="警告文本 4 13" xfId="12048"/>
    <cellStyle name="警告文本 4 14" xfId="12049"/>
    <cellStyle name="警告文本 4 15" xfId="12050"/>
    <cellStyle name="警告文本 4 17" xfId="12051"/>
    <cellStyle name="警告文本 4 18" xfId="12052"/>
    <cellStyle name="警告文本 4 2 2" xfId="12053"/>
    <cellStyle name="警告文本 4 2 2 10" xfId="12054"/>
    <cellStyle name="警告文本 4 2 2 11" xfId="12055"/>
    <cellStyle name="警告文本 4 2 2 12" xfId="12056"/>
    <cellStyle name="警告文本 4 2 2 13" xfId="12057"/>
    <cellStyle name="警告文本 4 2 2 14" xfId="12058"/>
    <cellStyle name="警告文本 4 2 2 15" xfId="12059"/>
    <cellStyle name="警告文本 4 2 2 2" xfId="12060"/>
    <cellStyle name="警告文本 4 2 2 2 2" xfId="12061"/>
    <cellStyle name="警告文本 4 2 2 2 3" xfId="12062"/>
    <cellStyle name="警告文本 4 2 2 2 4" xfId="12063"/>
    <cellStyle name="警告文本 4 2 2 2 5" xfId="12064"/>
    <cellStyle name="警告文本 4 2 2 3" xfId="12065"/>
    <cellStyle name="警告文本 4 2 2 3 2" xfId="12066"/>
    <cellStyle name="警告文本 4 2 2 3 3" xfId="12067"/>
    <cellStyle name="警告文本 4 2 2 3 4" xfId="12068"/>
    <cellStyle name="警告文本 4 2 2 3 5" xfId="12069"/>
    <cellStyle name="警告文本 4 2 2 3 6" xfId="12070"/>
    <cellStyle name="警告文本 4 2 2 3 7" xfId="12071"/>
    <cellStyle name="警告文本 4 2 2 3 8" xfId="12072"/>
    <cellStyle name="警告文本 4 2 2 3 9" xfId="12073"/>
    <cellStyle name="警告文本 4 2 2 4" xfId="12074"/>
    <cellStyle name="警告文本 4 2 2 5" xfId="12075"/>
    <cellStyle name="警告文本 4 2 2_2016-2018年财政规划附表(2)" xfId="12076"/>
    <cellStyle name="警告文本 4 2 3" xfId="12077"/>
    <cellStyle name="警告文本 4 2 3 2" xfId="12078"/>
    <cellStyle name="警告文本 4 2 3 3" xfId="12079"/>
    <cellStyle name="警告文本 4 2 3 4" xfId="12080"/>
    <cellStyle name="警告文本 4 2 3 5" xfId="12081"/>
    <cellStyle name="警告文本 4 2 4" xfId="12082"/>
    <cellStyle name="警告文本 4 2 4 13" xfId="12083"/>
    <cellStyle name="警告文本 4 2 4 2" xfId="12084"/>
    <cellStyle name="警告文本 4 2 4 3" xfId="12085"/>
    <cellStyle name="警告文本 4 2 4 4" xfId="12086"/>
    <cellStyle name="警告文本 4 2 4 5" xfId="12087"/>
    <cellStyle name="警告文本 4 2 4 6" xfId="12088"/>
    <cellStyle name="警告文本 4 2 6" xfId="12089"/>
    <cellStyle name="警告文本 4 2 7" xfId="12090"/>
    <cellStyle name="警告文本 4 2 8" xfId="12091"/>
    <cellStyle name="警告文本 4 2 9" xfId="12092"/>
    <cellStyle name="警告文本 4 2_2015.1.3县级预算表" xfId="12093"/>
    <cellStyle name="警告文本 4 3 11" xfId="12094"/>
    <cellStyle name="注释 4 4 2" xfId="12095"/>
    <cellStyle name="警告文本 4 3 12" xfId="12096"/>
    <cellStyle name="注释 4 4 3" xfId="12097"/>
    <cellStyle name="警告文本 4 3 13" xfId="12098"/>
    <cellStyle name="注释 4 4 4" xfId="12099"/>
    <cellStyle name="警告文本 4 3 14" xfId="12100"/>
    <cellStyle name="注释 4 4 5" xfId="12101"/>
    <cellStyle name="警告文本 4 3 15" xfId="12102"/>
    <cellStyle name="注释 4 4 6" xfId="12103"/>
    <cellStyle name="警告文本 4 3 2" xfId="12104"/>
    <cellStyle name="警告文本 4 3 2 2" xfId="12105"/>
    <cellStyle name="警告文本 4 3 2 3" xfId="12106"/>
    <cellStyle name="警告文本 4 3 2 4" xfId="12107"/>
    <cellStyle name="警告文本 4 3 2 5" xfId="12108"/>
    <cellStyle name="警告文本 4 3 3" xfId="12109"/>
    <cellStyle name="警告文本 4 3 3 10" xfId="12110"/>
    <cellStyle name="警告文本 4 3 3 11" xfId="12111"/>
    <cellStyle name="警告文本 4 3 3 12" xfId="12112"/>
    <cellStyle name="警告文本 4 3 3 13" xfId="12113"/>
    <cellStyle name="警告文本 4 3 3 2" xfId="12114"/>
    <cellStyle name="警告文本 4 3 3 3" xfId="12115"/>
    <cellStyle name="警告文本 4 3 3 4" xfId="12116"/>
    <cellStyle name="警告文本 4 3 3 5" xfId="12117"/>
    <cellStyle name="警告文本 4 3 4" xfId="12118"/>
    <cellStyle name="警告文本 4 3 5" xfId="12119"/>
    <cellStyle name="警告文本 4 4 11" xfId="12120"/>
    <cellStyle name="警告文本 4 4 12" xfId="12121"/>
    <cellStyle name="警告文本 4 4 13" xfId="12122"/>
    <cellStyle name="警告文本 4 4 14" xfId="12123"/>
    <cellStyle name="警告文本 4 4 15" xfId="12124"/>
    <cellStyle name="警告文本 4 4 2" xfId="12125"/>
    <cellStyle name="警告文本 4 4 2 2" xfId="12126"/>
    <cellStyle name="警告文本 4 4 2 3" xfId="12127"/>
    <cellStyle name="警告文本 4 4 2 4" xfId="12128"/>
    <cellStyle name="警告文本 4 4 2 5" xfId="12129"/>
    <cellStyle name="警告文本 4 4 3" xfId="12130"/>
    <cellStyle name="警告文本 4 4 3 10" xfId="12131"/>
    <cellStyle name="警告文本 4 4 3 11" xfId="12132"/>
    <cellStyle name="警告文本 4 4 3 12" xfId="12133"/>
    <cellStyle name="警告文本 4 4 3 13" xfId="12134"/>
    <cellStyle name="警告文本 4 4 3 2" xfId="12135"/>
    <cellStyle name="警告文本 4 4 3 3" xfId="12136"/>
    <cellStyle name="警告文本 4 4 3 4" xfId="12137"/>
    <cellStyle name="警告文本 4 4 3 5" xfId="12138"/>
    <cellStyle name="警告文本 4 4 4" xfId="12139"/>
    <cellStyle name="警告文本 4 4 5" xfId="12140"/>
    <cellStyle name="警告文本 4 5 2" xfId="12141"/>
    <cellStyle name="警告文本 4 5 3" xfId="12142"/>
    <cellStyle name="警告文本 4 5 4" xfId="12143"/>
    <cellStyle name="警告文本 4 5 5" xfId="12144"/>
    <cellStyle name="警告文本 4 6 10" xfId="12145"/>
    <cellStyle name="警告文本 4 6 11" xfId="12146"/>
    <cellStyle name="警告文本 4 6 12" xfId="12147"/>
    <cellStyle name="警告文本 4 6 13" xfId="12148"/>
    <cellStyle name="警告文本 4 6 2" xfId="12149"/>
    <cellStyle name="警告文本 4 6 3" xfId="12150"/>
    <cellStyle name="警告文本 4 6 4" xfId="12151"/>
    <cellStyle name="警告文本 4 6 5" xfId="12152"/>
    <cellStyle name="警告文本 4 6 6" xfId="12153"/>
    <cellStyle name="警告文本 4 6 7" xfId="12154"/>
    <cellStyle name="警告文本 4 6 8" xfId="12155"/>
    <cellStyle name="警告文本 4 6 9" xfId="12156"/>
    <cellStyle name="警告文本 4 9" xfId="12157"/>
    <cellStyle name="警告文本 5" xfId="12158"/>
    <cellStyle name="警告文本 5 2" xfId="12159"/>
    <cellStyle name="警告文本 5 2 10" xfId="12160"/>
    <cellStyle name="警告文本 5 2 11" xfId="12161"/>
    <cellStyle name="警告文本 5 2 12" xfId="12162"/>
    <cellStyle name="警告文本 5 2 13" xfId="12163"/>
    <cellStyle name="警告文本 5 2 14" xfId="12164"/>
    <cellStyle name="警告文本 5 2 15" xfId="12165"/>
    <cellStyle name="警告文本 5 2 2" xfId="12166"/>
    <cellStyle name="警告文本 5 2 2 2" xfId="12167"/>
    <cellStyle name="警告文本 5 2 2 3" xfId="12168"/>
    <cellStyle name="警告文本 5 2 2 4" xfId="12169"/>
    <cellStyle name="警告文本 5 2 2 5" xfId="12170"/>
    <cellStyle name="警告文本 5 2 3" xfId="12171"/>
    <cellStyle name="警告文本 5 2 3 10" xfId="12172"/>
    <cellStyle name="警告文本 5 2 3 11" xfId="12173"/>
    <cellStyle name="警告文本 5 2 3 12" xfId="12174"/>
    <cellStyle name="警告文本 5 2 3 13" xfId="12175"/>
    <cellStyle name="警告文本 5 2 3 2" xfId="12176"/>
    <cellStyle name="警告文本 5 2 3 3" xfId="12177"/>
    <cellStyle name="警告文本 5 2 3 4" xfId="12178"/>
    <cellStyle name="警告文本 5 2 3 5" xfId="12179"/>
    <cellStyle name="警告文本 5 2 3 6" xfId="12180"/>
    <cellStyle name="警告文本 5 2 4" xfId="12181"/>
    <cellStyle name="警告文本 5 2_2016-2018年财政规划附表(2)" xfId="12182"/>
    <cellStyle name="警告文本 5 3" xfId="12183"/>
    <cellStyle name="警告文本 5 3 10" xfId="12184"/>
    <cellStyle name="警告文本 5 3 11" xfId="12185"/>
    <cellStyle name="警告文本 5 3 12" xfId="12186"/>
    <cellStyle name="警告文本 5 3 13" xfId="12187"/>
    <cellStyle name="警告文本 5 3 2" xfId="12188"/>
    <cellStyle name="警告文本 5 3 2 2" xfId="12189"/>
    <cellStyle name="警告文本 5 3 2 3" xfId="12190"/>
    <cellStyle name="警告文本 5 3 2 4" xfId="12191"/>
    <cellStyle name="警告文本 5 3 2 5" xfId="12192"/>
    <cellStyle name="警告文本 5 3 3" xfId="12193"/>
    <cellStyle name="警告文本 5 3 3 10" xfId="12194"/>
    <cellStyle name="警告文本 5 3 3 11" xfId="12195"/>
    <cellStyle name="警告文本 5 3 3 12" xfId="12196"/>
    <cellStyle name="警告文本 5 3 3 13" xfId="12197"/>
    <cellStyle name="警告文本 5 3 3 2" xfId="12198"/>
    <cellStyle name="警告文本 5 3 3 3" xfId="12199"/>
    <cellStyle name="警告文本 5 3 3 4" xfId="12200"/>
    <cellStyle name="警告文本 5 3 3 5" xfId="12201"/>
    <cellStyle name="警告文本 5 3 4" xfId="12202"/>
    <cellStyle name="警告文本 5 3 5" xfId="12203"/>
    <cellStyle name="警告文本 5 3 6" xfId="12204"/>
    <cellStyle name="警告文本 5 3 7" xfId="12205"/>
    <cellStyle name="警告文本 5 4" xfId="12206"/>
    <cellStyle name="警告文本 5 4 2" xfId="12207"/>
    <cellStyle name="警告文本 5 4 3" xfId="12208"/>
    <cellStyle name="警告文本 5 4 4" xfId="12209"/>
    <cellStyle name="警告文本 5 5" xfId="12210"/>
    <cellStyle name="警告文本 5 5 10" xfId="12211"/>
    <cellStyle name="警告文本 5 5 11" xfId="12212"/>
    <cellStyle name="警告文本 5 5 12" xfId="12213"/>
    <cellStyle name="警告文本 5 5 13" xfId="12214"/>
    <cellStyle name="警告文本 5 5 2" xfId="12215"/>
    <cellStyle name="警告文本 5 5 3" xfId="12216"/>
    <cellStyle name="警告文本 5 5 4" xfId="12217"/>
    <cellStyle name="警告文本 5 5 5" xfId="12218"/>
    <cellStyle name="警告文本 5 5 6" xfId="12219"/>
    <cellStyle name="警告文本 5 5 7" xfId="12220"/>
    <cellStyle name="警告文本 5 5 8" xfId="12221"/>
    <cellStyle name="链接单元格 3 2 10" xfId="12222"/>
    <cellStyle name="警告文本 5 6" xfId="12223"/>
    <cellStyle name="警告文本 5 7" xfId="12224"/>
    <cellStyle name="警告文本 5_2015.1.3县级预算表" xfId="12225"/>
    <cellStyle name="警告文本 6" xfId="12226"/>
    <cellStyle name="警告文本 6 10" xfId="12227"/>
    <cellStyle name="警告文本 6 11" xfId="12228"/>
    <cellStyle name="警告文本 6 12" xfId="12229"/>
    <cellStyle name="警告文本 6 13" xfId="12230"/>
    <cellStyle name="警告文本 6 14" xfId="12231"/>
    <cellStyle name="警告文本 6 15" xfId="12232"/>
    <cellStyle name="警告文本 6 2" xfId="12233"/>
    <cellStyle name="警告文本 6 2 2" xfId="12234"/>
    <cellStyle name="警告文本 6 2 3" xfId="12235"/>
    <cellStyle name="警告文本 6 2 4" xfId="12236"/>
    <cellStyle name="警告文本 6 2 5" xfId="12237"/>
    <cellStyle name="警告文本 6 3" xfId="12238"/>
    <cellStyle name="警告文本 6 3 10" xfId="12239"/>
    <cellStyle name="警告文本 6 3 11" xfId="12240"/>
    <cellStyle name="警告文本 6 3 12" xfId="12241"/>
    <cellStyle name="警告文本 6 3 2" xfId="12242"/>
    <cellStyle name="警告文本 6 3 3" xfId="12243"/>
    <cellStyle name="警告文本 6 3 4" xfId="12244"/>
    <cellStyle name="警告文本 6 3 5" xfId="12245"/>
    <cellStyle name="警告文本 6 3 6" xfId="12246"/>
    <cellStyle name="警告文本 6 3 7" xfId="12247"/>
    <cellStyle name="警告文本 6 4" xfId="12248"/>
    <cellStyle name="警告文本 6 5" xfId="12249"/>
    <cellStyle name="警告文本 6 6" xfId="12250"/>
    <cellStyle name="警告文本 6 7" xfId="12251"/>
    <cellStyle name="警告文本 6 8" xfId="12252"/>
    <cellStyle name="警告文本 6 9" xfId="12253"/>
    <cellStyle name="警告文本 7" xfId="12254"/>
    <cellStyle name="警告文本 7 10" xfId="12255"/>
    <cellStyle name="警告文本 7 11" xfId="12256"/>
    <cellStyle name="警告文本 7 12" xfId="12257"/>
    <cellStyle name="警告文本 7 13" xfId="12258"/>
    <cellStyle name="警告文本 7 14" xfId="12259"/>
    <cellStyle name="警告文本 7 15" xfId="12260"/>
    <cellStyle name="警告文本 7 2" xfId="12261"/>
    <cellStyle name="警告文本 7 2 2" xfId="12262"/>
    <cellStyle name="警告文本 7 2 3" xfId="12263"/>
    <cellStyle name="警告文本 7 2 4" xfId="12264"/>
    <cellStyle name="警告文本 7 2 5" xfId="12265"/>
    <cellStyle name="警告文本 7 3" xfId="12266"/>
    <cellStyle name="警告文本 7 3 10" xfId="12267"/>
    <cellStyle name="警告文本 7 3 11" xfId="12268"/>
    <cellStyle name="警告文本 7 3 12" xfId="12269"/>
    <cellStyle name="警告文本 7 3 13" xfId="12270"/>
    <cellStyle name="警告文本 7 3 2" xfId="12271"/>
    <cellStyle name="警告文本 7 3 3" xfId="12272"/>
    <cellStyle name="警告文本 7 3 4" xfId="12273"/>
    <cellStyle name="警告文本 7 3 5" xfId="12274"/>
    <cellStyle name="警告文本 7 3 6" xfId="12275"/>
    <cellStyle name="警告文本 7 3 7" xfId="12276"/>
    <cellStyle name="警告文本 7 3 8" xfId="12277"/>
    <cellStyle name="警告文本 7 4" xfId="12278"/>
    <cellStyle name="警告文本 7 5" xfId="12279"/>
    <cellStyle name="警告文本 7 6" xfId="12280"/>
    <cellStyle name="警告文本 7 7" xfId="12281"/>
    <cellStyle name="警告文本 7 8" xfId="12282"/>
    <cellStyle name="警告文本 7 9" xfId="12283"/>
    <cellStyle name="警告文本 7_2016-2018年财政规划附表(2)" xfId="12284"/>
    <cellStyle name="警告文本 8" xfId="12285"/>
    <cellStyle name="警告文本 8 10" xfId="12286"/>
    <cellStyle name="警告文本 8 11" xfId="12287"/>
    <cellStyle name="警告文本 8 12" xfId="12288"/>
    <cellStyle name="警告文本 8 13" xfId="12289"/>
    <cellStyle name="警告文本 8 2" xfId="12290"/>
    <cellStyle name="警告文本 8 3" xfId="12291"/>
    <cellStyle name="警告文本 8 4" xfId="12292"/>
    <cellStyle name="警告文本 8 5" xfId="12293"/>
    <cellStyle name="警告文本 8 6" xfId="12294"/>
    <cellStyle name="警告文本 8 7" xfId="12295"/>
    <cellStyle name="警告文本 8 8" xfId="12296"/>
    <cellStyle name="警告文本 8 9" xfId="12297"/>
    <cellStyle name="警告文本 9" xfId="12298"/>
    <cellStyle name="链接单元格 10" xfId="12299"/>
    <cellStyle name="链接单元格 11" xfId="12300"/>
    <cellStyle name="链接单元格 12" xfId="12301"/>
    <cellStyle name="链接单元格 2" xfId="12302"/>
    <cellStyle name="链接单元格 2 17" xfId="12303"/>
    <cellStyle name="链接单元格 2 18" xfId="12304"/>
    <cellStyle name="链接单元格 2 2 2" xfId="12305"/>
    <cellStyle name="链接单元格 2 2 2 2" xfId="12306"/>
    <cellStyle name="链接单元格 2 2 2 2 2" xfId="12307"/>
    <cellStyle name="链接单元格 2 2 2 2 3" xfId="12308"/>
    <cellStyle name="链接单元格 2 2 2 2 4" xfId="12309"/>
    <cellStyle name="链接单元格 2 2 2 2 5" xfId="12310"/>
    <cellStyle name="链接单元格 2 2 2 3" xfId="12311"/>
    <cellStyle name="链接单元格 2 2 2 3 10" xfId="12312"/>
    <cellStyle name="链接单元格 2 2 2 3 11" xfId="12313"/>
    <cellStyle name="链接单元格 2 2 2 3 12" xfId="12314"/>
    <cellStyle name="链接单元格 2 2 2 3 13" xfId="12315"/>
    <cellStyle name="链接单元格 2 2 2 3 2" xfId="12316"/>
    <cellStyle name="链接单元格 2 2 2 3 3" xfId="12317"/>
    <cellStyle name="链接单元格 2 2 2 3 4" xfId="12318"/>
    <cellStyle name="链接单元格 2 2 2 3 5" xfId="12319"/>
    <cellStyle name="链接单元格 2 2 2 3 6" xfId="12320"/>
    <cellStyle name="链接单元格 2 2 2 4" xfId="12321"/>
    <cellStyle name="链接单元格 2 2 2 5" xfId="12322"/>
    <cellStyle name="链接单元格 2 2 2 6" xfId="12323"/>
    <cellStyle name="链接单元格 2 2 2 7" xfId="12324"/>
    <cellStyle name="链接单元格 2 2 2 8" xfId="12325"/>
    <cellStyle name="链接单元格 2 2 2 9" xfId="12326"/>
    <cellStyle name="链接单元格 2 2 3" xfId="12327"/>
    <cellStyle name="链接单元格 2 2 3 2" xfId="12328"/>
    <cellStyle name="链接单元格 2 2 3 3" xfId="12329"/>
    <cellStyle name="链接单元格 2 2 3 4" xfId="12330"/>
    <cellStyle name="链接单元格 2 2 4" xfId="12331"/>
    <cellStyle name="链接单元格 2 2 4 10" xfId="12332"/>
    <cellStyle name="链接单元格 2 2 4 2" xfId="12333"/>
    <cellStyle name="链接单元格 2 2 4 3" xfId="12334"/>
    <cellStyle name="链接单元格 2 2 4 4" xfId="12335"/>
    <cellStyle name="链接单元格 2 2 4 5" xfId="12336"/>
    <cellStyle name="链接单元格 2 2 4 6" xfId="12337"/>
    <cellStyle name="链接单元格 2 2 4 7" xfId="12338"/>
    <cellStyle name="链接单元格 2 2 4 8" xfId="12339"/>
    <cellStyle name="链接单元格 2 2 4 9" xfId="12340"/>
    <cellStyle name="链接单元格 2 2 9" xfId="12341"/>
    <cellStyle name="链接单元格 2 2_2015.1.3县级预算表" xfId="12342"/>
    <cellStyle name="链接单元格 2 3 10" xfId="12343"/>
    <cellStyle name="链接单元格 2 3 11" xfId="12344"/>
    <cellStyle name="链接单元格 2 3 2" xfId="12345"/>
    <cellStyle name="链接单元格 2 3 3" xfId="12346"/>
    <cellStyle name="链接单元格 2 3 3 10" xfId="12347"/>
    <cellStyle name="链接单元格 2 3 3 2" xfId="12348"/>
    <cellStyle name="链接单元格 2 3 3 3" xfId="12349"/>
    <cellStyle name="链接单元格 2 3 3 4" xfId="12350"/>
    <cellStyle name="链接单元格 2 3 3 6" xfId="12351"/>
    <cellStyle name="链接单元格 2 3 3 7" xfId="12352"/>
    <cellStyle name="链接单元格 2 3 3 9" xfId="12353"/>
    <cellStyle name="链接单元格 2 3 4" xfId="12354"/>
    <cellStyle name="链接单元格 2 3_2016-2018年财政规划附表(2)" xfId="12355"/>
    <cellStyle name="链接单元格 2 4 10" xfId="12356"/>
    <cellStyle name="链接单元格 2 4 11" xfId="12357"/>
    <cellStyle name="链接单元格 2 4 2" xfId="12358"/>
    <cellStyle name="链接单元格 2 4 2 2" xfId="12359"/>
    <cellStyle name="链接单元格 2 4 2 3" xfId="12360"/>
    <cellStyle name="链接单元格 2 4 2 4" xfId="12361"/>
    <cellStyle name="链接单元格 2 4 2 5" xfId="12362"/>
    <cellStyle name="链接单元格 2 4 3" xfId="12363"/>
    <cellStyle name="链接单元格 2 4 3 10" xfId="12364"/>
    <cellStyle name="链接单元格 2 4 3 2" xfId="12365"/>
    <cellStyle name="链接单元格 2 4 3 3" xfId="12366"/>
    <cellStyle name="链接单元格 2 4 3 4" xfId="12367"/>
    <cellStyle name="链接单元格 2 4 3 5" xfId="12368"/>
    <cellStyle name="链接单元格 2 4 3 6" xfId="12369"/>
    <cellStyle name="链接单元格 2 4 3 7" xfId="12370"/>
    <cellStyle name="链接单元格 2 4 3 8" xfId="12371"/>
    <cellStyle name="链接单元格 2 4 3 9" xfId="12372"/>
    <cellStyle name="链接单元格 2 4 4" xfId="12373"/>
    <cellStyle name="链接单元格 2 4 5" xfId="12374"/>
    <cellStyle name="链接单元格 2 4 6" xfId="12375"/>
    <cellStyle name="链接单元格 2 4 7" xfId="12376"/>
    <cellStyle name="链接单元格 2 4 8" xfId="12377"/>
    <cellStyle name="链接单元格 2 4 9" xfId="12378"/>
    <cellStyle name="链接单元格 2 5 3" xfId="12379"/>
    <cellStyle name="链接单元格 2 5 4" xfId="12380"/>
    <cellStyle name="链接单元格 2 5 5" xfId="12381"/>
    <cellStyle name="链接单元格 2 6" xfId="12382"/>
    <cellStyle name="链接单元格 2 6 8" xfId="12383"/>
    <cellStyle name="链接单元格 2 6 9" xfId="12384"/>
    <cellStyle name="链接单元格 2_2015.1.3县级预算表" xfId="12385"/>
    <cellStyle name="链接单元格 4 2 4 8" xfId="12386"/>
    <cellStyle name="链接单元格 3 10" xfId="12387"/>
    <cellStyle name="链接单元格 3 11" xfId="12388"/>
    <cellStyle name="链接单元格 3 12" xfId="12389"/>
    <cellStyle name="链接单元格 3 13" xfId="12390"/>
    <cellStyle name="链接单元格 3 14" xfId="12391"/>
    <cellStyle name="链接单元格 3 15" xfId="12392"/>
    <cellStyle name="链接单元格 3 16" xfId="12393"/>
    <cellStyle name="链接单元格 3 17" xfId="12394"/>
    <cellStyle name="链接单元格 3 18" xfId="12395"/>
    <cellStyle name="链接单元格 3 2 2" xfId="12396"/>
    <cellStyle name="链接单元格 3 2 2 2" xfId="12397"/>
    <cellStyle name="链接单元格 3 2 2 2 2" xfId="12398"/>
    <cellStyle name="链接单元格 3 2 2 2 3" xfId="12399"/>
    <cellStyle name="链接单元格 3 2 2 2 4" xfId="12400"/>
    <cellStyle name="链接单元格 3 2 2 2 5" xfId="12401"/>
    <cellStyle name="链接单元格 3 2 2 3" xfId="12402"/>
    <cellStyle name="链接单元格 3 2 2 3 4" xfId="12403"/>
    <cellStyle name="链接单元格 3 2 2 3 5" xfId="12404"/>
    <cellStyle name="链接单元格 3 2 2 3 6" xfId="12405"/>
    <cellStyle name="链接单元格 3 2 2 3 7" xfId="12406"/>
    <cellStyle name="链接单元格 3 2 2 3 8" xfId="12407"/>
    <cellStyle name="链接单元格 3 2 2 3 9" xfId="12408"/>
    <cellStyle name="链接单元格 3 2 2 4" xfId="12409"/>
    <cellStyle name="链接单元格 3 2 2 5" xfId="12410"/>
    <cellStyle name="链接单元格 3 2 2 6" xfId="12411"/>
    <cellStyle name="链接单元格 3 2 2 7" xfId="12412"/>
    <cellStyle name="链接单元格 3 2 2 8" xfId="12413"/>
    <cellStyle name="链接单元格 3 2 2 9" xfId="12414"/>
    <cellStyle name="链接单元格 3 2 2_2016-2018年财政规划附表(2)" xfId="12415"/>
    <cellStyle name="链接单元格 3 2 3" xfId="12416"/>
    <cellStyle name="链接单元格 3 2 3 2" xfId="12417"/>
    <cellStyle name="链接单元格 3 2 4" xfId="12418"/>
    <cellStyle name="链接单元格 3 2 4 10" xfId="12419"/>
    <cellStyle name="链接单元格 3 2 4 11" xfId="12420"/>
    <cellStyle name="链接单元格 3 2 4 12" xfId="12421"/>
    <cellStyle name="链接单元格 3 2 4 13" xfId="12422"/>
    <cellStyle name="链接单元格 3 2 4 2" xfId="12423"/>
    <cellStyle name="链接单元格 3 2 4 3" xfId="12424"/>
    <cellStyle name="链接单元格 3 2 4 4" xfId="12425"/>
    <cellStyle name="链接单元格 3 2 4 5" xfId="12426"/>
    <cellStyle name="链接单元格 3 2 4 6" xfId="12427"/>
    <cellStyle name="链接单元格 3 2 4 7" xfId="12428"/>
    <cellStyle name="链接单元格 3 2 4 8" xfId="12429"/>
    <cellStyle name="链接单元格 3 2 4 9" xfId="12430"/>
    <cellStyle name="链接单元格 3 2_2015.1.3县级预算表" xfId="12431"/>
    <cellStyle name="链接单元格 3 3 10" xfId="12432"/>
    <cellStyle name="链接单元格 3 3 11" xfId="12433"/>
    <cellStyle name="链接单元格 3 3 12" xfId="12434"/>
    <cellStyle name="链接单元格 3 3 13" xfId="12435"/>
    <cellStyle name="链接单元格 3 3 14" xfId="12436"/>
    <cellStyle name="链接单元格 3 3 15" xfId="12437"/>
    <cellStyle name="链接单元格 3 3 2" xfId="12438"/>
    <cellStyle name="链接单元格 3 3 2 4" xfId="12439"/>
    <cellStyle name="链接单元格 3 3 2 5" xfId="12440"/>
    <cellStyle name="链接单元格 3 3 3" xfId="12441"/>
    <cellStyle name="链接单元格 3 3 3 10" xfId="12442"/>
    <cellStyle name="链接单元格 3 3 3 11" xfId="12443"/>
    <cellStyle name="链接单元格 3 3 3 12" xfId="12444"/>
    <cellStyle name="链接单元格 3 3 3 13" xfId="12445"/>
    <cellStyle name="链接单元格 3 3 3 2" xfId="12446"/>
    <cellStyle name="链接单元格 3 3 3 3" xfId="12447"/>
    <cellStyle name="链接单元格 3 3 3 4" xfId="12448"/>
    <cellStyle name="链接单元格 3 3 3 5" xfId="12449"/>
    <cellStyle name="链接单元格 3 3 3 6" xfId="12450"/>
    <cellStyle name="链接单元格 3 3 3 7" xfId="12451"/>
    <cellStyle name="链接单元格 3 3 3 8" xfId="12452"/>
    <cellStyle name="链接单元格 3 3 3 9" xfId="12453"/>
    <cellStyle name="链接单元格 3 3 4" xfId="12454"/>
    <cellStyle name="链接单元格 3 3 5" xfId="12455"/>
    <cellStyle name="链接单元格 3 3 6" xfId="12456"/>
    <cellStyle name="链接单元格 3 3 7" xfId="12457"/>
    <cellStyle name="链接单元格 3 3 8" xfId="12458"/>
    <cellStyle name="链接单元格 3 3 9" xfId="12459"/>
    <cellStyle name="链接单元格 3 3_2016-2018年财政规划附表(2)" xfId="12460"/>
    <cellStyle name="链接单元格 3 4 10" xfId="12461"/>
    <cellStyle name="链接单元格 3 4 11" xfId="12462"/>
    <cellStyle name="链接单元格 3 4 2 2" xfId="12463"/>
    <cellStyle name="链接单元格 3 4 2 3" xfId="12464"/>
    <cellStyle name="链接单元格 3 4 2 4" xfId="12465"/>
    <cellStyle name="链接单元格 3 4 2 5" xfId="12466"/>
    <cellStyle name="链接单元格 3 4 3 13" xfId="12467"/>
    <cellStyle name="注释 5 5 9" xfId="12468"/>
    <cellStyle name="链接单元格 3 4 6" xfId="12469"/>
    <cellStyle name="链接单元格 3 4 7" xfId="12470"/>
    <cellStyle name="链接单元格 3 4 8" xfId="12471"/>
    <cellStyle name="链接单元格 3 4 9" xfId="12472"/>
    <cellStyle name="链接单元格 3 4_2016-2018年财政规划附表(2)" xfId="12473"/>
    <cellStyle name="链接单元格 3 6" xfId="12474"/>
    <cellStyle name="链接单元格 3 6 11" xfId="12475"/>
    <cellStyle name="链接单元格 3 6 12" xfId="12476"/>
    <cellStyle name="链接单元格 3 6 13" xfId="12477"/>
    <cellStyle name="链接单元格 3 6 6" xfId="12478"/>
    <cellStyle name="链接单元格 3 6 7" xfId="12479"/>
    <cellStyle name="链接单元格 3 6 8" xfId="12480"/>
    <cellStyle name="链接单元格 3 6 9" xfId="12481"/>
    <cellStyle name="链接单元格 3 7" xfId="12482"/>
    <cellStyle name="链接单元格 3 8" xfId="12483"/>
    <cellStyle name="链接单元格 3 9" xfId="12484"/>
    <cellStyle name="链接单元格 4" xfId="12485"/>
    <cellStyle name="链接单元格 4 10" xfId="12486"/>
    <cellStyle name="输入 2 3 3 8" xfId="12487"/>
    <cellStyle name="链接单元格 4 15" xfId="12488"/>
    <cellStyle name="链接单元格 4 16" xfId="12489"/>
    <cellStyle name="链接单元格 4 17" xfId="12490"/>
    <cellStyle name="链接单元格 4 18" xfId="12491"/>
    <cellStyle name="链接单元格 4 2" xfId="12492"/>
    <cellStyle name="注释 4 3 3 9" xfId="12493"/>
    <cellStyle name="链接单元格 4 2 16" xfId="12494"/>
    <cellStyle name="链接单元格 4 2 2" xfId="12495"/>
    <cellStyle name="链接单元格 4 2 2 2" xfId="12496"/>
    <cellStyle name="链接单元格 4 2 2 2 3" xfId="12497"/>
    <cellStyle name="链接单元格 4 2 2 2 4" xfId="12498"/>
    <cellStyle name="链接单元格 4 2 2 2 5" xfId="12499"/>
    <cellStyle name="链接单元格 4 2 2 3" xfId="12500"/>
    <cellStyle name="链接单元格 4 2 2 3 10" xfId="12501"/>
    <cellStyle name="链接单元格 4 2 2 3 11" xfId="12502"/>
    <cellStyle name="链接单元格 4 2 2 3 12" xfId="12503"/>
    <cellStyle name="链接单元格 4 2 2 3 13" xfId="12504"/>
    <cellStyle name="链接单元格 4 2 2 3 6" xfId="12505"/>
    <cellStyle name="链接单元格 4 2 2 3 7" xfId="12506"/>
    <cellStyle name="链接单元格 4 2 2 3 8" xfId="12507"/>
    <cellStyle name="链接单元格 4 2 2 3 9" xfId="12508"/>
    <cellStyle name="链接单元格 4 2 2 4" xfId="12509"/>
    <cellStyle name="链接单元格 4 2 2 5" xfId="12510"/>
    <cellStyle name="链接单元格 4 2 2 6" xfId="12511"/>
    <cellStyle name="链接单元格 4 2 2 7" xfId="12512"/>
    <cellStyle name="链接单元格 4 2 2 8" xfId="12513"/>
    <cellStyle name="链接单元格 4 2 2 9" xfId="12514"/>
    <cellStyle name="链接单元格 4 2 3" xfId="12515"/>
    <cellStyle name="链接单元格 4 2 3 5" xfId="12516"/>
    <cellStyle name="链接单元格 4 2 4" xfId="12517"/>
    <cellStyle name="链接单元格 4 2 4 10" xfId="12518"/>
    <cellStyle name="链接单元格 4 2 4 11" xfId="12519"/>
    <cellStyle name="链接单元格 4 2 4 13" xfId="12520"/>
    <cellStyle name="链接单元格 4 2 4 2" xfId="12521"/>
    <cellStyle name="链接单元格 4 2 4 3" xfId="12522"/>
    <cellStyle name="链接单元格 4 2 4 4" xfId="12523"/>
    <cellStyle name="链接单元格 4 2 4 5" xfId="12524"/>
    <cellStyle name="链接单元格 4 2 4 6" xfId="12525"/>
    <cellStyle name="链接单元格 4 2 4 7" xfId="12526"/>
    <cellStyle name="链接单元格 4 2 4 9" xfId="12527"/>
    <cellStyle name="链接单元格 4 2_2015.1.3县级预算表" xfId="12528"/>
    <cellStyle name="链接单元格 4 3" xfId="12529"/>
    <cellStyle name="链接单元格 4 3 2 4" xfId="12530"/>
    <cellStyle name="链接单元格 4 3 2 5" xfId="12531"/>
    <cellStyle name="链接单元格 4 3 3 10" xfId="12532"/>
    <cellStyle name="链接单元格 4 3 3 11" xfId="12533"/>
    <cellStyle name="链接单元格 4 3 3 12" xfId="12534"/>
    <cellStyle name="链接单元格 4 3 3 13" xfId="12535"/>
    <cellStyle name="链接单元格 4 3 3 2" xfId="12536"/>
    <cellStyle name="链接单元格 4 3 3 3" xfId="12537"/>
    <cellStyle name="链接单元格 4 3 3 4" xfId="12538"/>
    <cellStyle name="链接单元格 4 3 3 5" xfId="12539"/>
    <cellStyle name="链接单元格 4 3 3 6" xfId="12540"/>
    <cellStyle name="链接单元格 4 3 3 7" xfId="12541"/>
    <cellStyle name="链接单元格 4 3 3 8" xfId="12542"/>
    <cellStyle name="链接单元格 4 3 3 9" xfId="12543"/>
    <cellStyle name="链接单元格 4 3 8" xfId="12544"/>
    <cellStyle name="链接单元格 4 3 9" xfId="12545"/>
    <cellStyle name="链接单元格 4 3_2016-2018年财政规划附表(2)" xfId="12546"/>
    <cellStyle name="链接单元格 4 4" xfId="12547"/>
    <cellStyle name="链接单元格 4 4 10" xfId="12548"/>
    <cellStyle name="链接单元格 4 4 11" xfId="12549"/>
    <cellStyle name="链接单元格 4 4 12" xfId="12550"/>
    <cellStyle name="链接单元格 4 4 13" xfId="12551"/>
    <cellStyle name="链接单元格 4 4 14" xfId="12552"/>
    <cellStyle name="链接单元格 4 4 15" xfId="12553"/>
    <cellStyle name="链接单元格 4 4 2 2" xfId="12554"/>
    <cellStyle name="链接单元格 4 4 2 3" xfId="12555"/>
    <cellStyle name="链接单元格 4 4 2 4" xfId="12556"/>
    <cellStyle name="链接单元格 4 4 2 5" xfId="12557"/>
    <cellStyle name="链接单元格 4 4 3 10" xfId="12558"/>
    <cellStyle name="链接单元格 4 4 3 11" xfId="12559"/>
    <cellStyle name="链接单元格 4 4 3 12" xfId="12560"/>
    <cellStyle name="链接单元格 4 4 3 13" xfId="12561"/>
    <cellStyle name="链接单元格 4 4 3 2" xfId="12562"/>
    <cellStyle name="链接单元格 4 4 3 3" xfId="12563"/>
    <cellStyle name="链接单元格 4 4 3 4" xfId="12564"/>
    <cellStyle name="链接单元格 4 4 3 5" xfId="12565"/>
    <cellStyle name="链接单元格 4 4 3 6" xfId="12566"/>
    <cellStyle name="链接单元格 4 4 3 7" xfId="12567"/>
    <cellStyle name="链接单元格 4 4 3 8" xfId="12568"/>
    <cellStyle name="链接单元格 4 4 3 9" xfId="12569"/>
    <cellStyle name="链接单元格 4 4 6" xfId="12570"/>
    <cellStyle name="链接单元格 4 4 7" xfId="12571"/>
    <cellStyle name="链接单元格 4 4 8" xfId="12572"/>
    <cellStyle name="链接单元格 4 4 9" xfId="12573"/>
    <cellStyle name="链接单元格 4 4_2016-2018年财政规划附表(2)" xfId="12574"/>
    <cellStyle name="链接单元格 4 5" xfId="12575"/>
    <cellStyle name="链接单元格 4 6" xfId="12576"/>
    <cellStyle name="链接单元格 4 6 10" xfId="12577"/>
    <cellStyle name="链接单元格 4 6 11" xfId="12578"/>
    <cellStyle name="链接单元格 4 6 12" xfId="12579"/>
    <cellStyle name="链接单元格 4 6 13" xfId="12580"/>
    <cellStyle name="链接单元格 4 6 6" xfId="12581"/>
    <cellStyle name="链接单元格 4 6 7" xfId="12582"/>
    <cellStyle name="链接单元格 4 6 8" xfId="12583"/>
    <cellStyle name="链接单元格 4 6 9" xfId="12584"/>
    <cellStyle name="链接单元格 4 7" xfId="12585"/>
    <cellStyle name="链接单元格 4 8" xfId="12586"/>
    <cellStyle name="链接单元格 4 9" xfId="12587"/>
    <cellStyle name="链接单元格 5" xfId="12588"/>
    <cellStyle name="链接单元格 5 11" xfId="12589"/>
    <cellStyle name="链接单元格 5 12" xfId="12590"/>
    <cellStyle name="链接单元格 5 13" xfId="12591"/>
    <cellStyle name="链接单元格 5 14" xfId="12592"/>
    <cellStyle name="链接单元格 5 15" xfId="12593"/>
    <cellStyle name="链接单元格 5 16" xfId="12594"/>
    <cellStyle name="链接单元格 5 17" xfId="12595"/>
    <cellStyle name="链接单元格 5 2 10" xfId="12596"/>
    <cellStyle name="链接单元格 5 2 11" xfId="12597"/>
    <cellStyle name="链接单元格 5 2 2" xfId="12598"/>
    <cellStyle name="链接单元格 5 2 2 2" xfId="12599"/>
    <cellStyle name="链接单元格 5 2 2 3" xfId="12600"/>
    <cellStyle name="链接单元格 5 2 2 4" xfId="12601"/>
    <cellStyle name="输出 5 4 2" xfId="12602"/>
    <cellStyle name="链接单元格 5 2 3" xfId="12603"/>
    <cellStyle name="链接单元格 5 2 3 2" xfId="12604"/>
    <cellStyle name="输入 2 2 16" xfId="12605"/>
    <cellStyle name="链接单元格 5 2 3 3" xfId="12606"/>
    <cellStyle name="链接单元格 5 2 3 4" xfId="12607"/>
    <cellStyle name="输出 5 5 2" xfId="12608"/>
    <cellStyle name="链接单元格 5 2 3 5" xfId="12609"/>
    <cellStyle name="输出 5 5 3" xfId="12610"/>
    <cellStyle name="链接单元格 5 2 4" xfId="12611"/>
    <cellStyle name="链接单元格 5 2 5" xfId="12612"/>
    <cellStyle name="链接单元格 5 2 6" xfId="12613"/>
    <cellStyle name="链接单元格 5 2 7" xfId="12614"/>
    <cellStyle name="链接单元格 5 2 8" xfId="12615"/>
    <cellStyle name="链接单元格 5 2 9" xfId="12616"/>
    <cellStyle name="链接单元格 5 2_2016-2018年财政规划附表(2)" xfId="12617"/>
    <cellStyle name="适中 3 2 13" xfId="12618"/>
    <cellStyle name="链接单元格 5 3 10" xfId="12619"/>
    <cellStyle name="链接单元格 5 3 11" xfId="12620"/>
    <cellStyle name="链接单元格 5 3 12" xfId="12621"/>
    <cellStyle name="链接单元格 5 3 13" xfId="12622"/>
    <cellStyle name="链接单元格 5 3 15" xfId="12623"/>
    <cellStyle name="链接单元格 5 3 2 5" xfId="12624"/>
    <cellStyle name="链接单元格 5 3 3 10" xfId="12625"/>
    <cellStyle name="链接单元格 5 3 3 11" xfId="12626"/>
    <cellStyle name="链接单元格 5 3 3 12" xfId="12627"/>
    <cellStyle name="链接单元格 5 3 3 13" xfId="12628"/>
    <cellStyle name="链接单元格 5 3 4" xfId="12629"/>
    <cellStyle name="链接单元格 5 3 5" xfId="12630"/>
    <cellStyle name="链接单元格 5 3 6" xfId="12631"/>
    <cellStyle name="链接单元格 5 3 7" xfId="12632"/>
    <cellStyle name="链接单元格 5 3 9" xfId="12633"/>
    <cellStyle name="链接单元格 5 3_2016-2018年财政规划附表(2)" xfId="12634"/>
    <cellStyle name="链接单元格 5 5 10" xfId="12635"/>
    <cellStyle name="链接单元格 5 5 11" xfId="12636"/>
    <cellStyle name="链接单元格 5 5 12" xfId="12637"/>
    <cellStyle name="链接单元格 5 5 13" xfId="12638"/>
    <cellStyle name="链接单元格 5 5 6" xfId="12639"/>
    <cellStyle name="链接单元格 5 5 7" xfId="12640"/>
    <cellStyle name="链接单元格 5 5 8" xfId="12641"/>
    <cellStyle name="链接单元格 5 5 9" xfId="12642"/>
    <cellStyle name="链接单元格 5 6" xfId="12643"/>
    <cellStyle name="链接单元格 5 7" xfId="12644"/>
    <cellStyle name="链接单元格 5 8" xfId="12645"/>
    <cellStyle name="链接单元格 5 9" xfId="12646"/>
    <cellStyle name="链接单元格 5_2015.1.3县级预算表" xfId="12647"/>
    <cellStyle name="链接单元格 6" xfId="12648"/>
    <cellStyle name="链接单元格 6 10" xfId="12649"/>
    <cellStyle name="链接单元格 6 11" xfId="12650"/>
    <cellStyle name="链接单元格 6 12" xfId="12651"/>
    <cellStyle name="链接单元格 6 13" xfId="12652"/>
    <cellStyle name="链接单元格 6 14" xfId="12653"/>
    <cellStyle name="链接单元格 6 15" xfId="12654"/>
    <cellStyle name="链接单元格 6 2" xfId="12655"/>
    <cellStyle name="链接单元格 6 2 2" xfId="12656"/>
    <cellStyle name="链接单元格 6 2 3" xfId="12657"/>
    <cellStyle name="链接单元格 6 2 4" xfId="12658"/>
    <cellStyle name="链接单元格 6 2 5" xfId="12659"/>
    <cellStyle name="链接单元格 6 3" xfId="12660"/>
    <cellStyle name="链接单元格 6 3 10" xfId="12661"/>
    <cellStyle name="链接单元格 6 3 11" xfId="12662"/>
    <cellStyle name="链接单元格 6 3 12" xfId="12663"/>
    <cellStyle name="链接单元格 6 3 13" xfId="12664"/>
    <cellStyle name="链接单元格 6 3 4" xfId="12665"/>
    <cellStyle name="链接单元格 6 3 5" xfId="12666"/>
    <cellStyle name="链接单元格 6 3 6" xfId="12667"/>
    <cellStyle name="链接单元格 6 3 7" xfId="12668"/>
    <cellStyle name="链接单元格 6 3 8" xfId="12669"/>
    <cellStyle name="链接单元格 6 3 9" xfId="12670"/>
    <cellStyle name="链接单元格 6 4" xfId="12671"/>
    <cellStyle name="链接单元格 6 5" xfId="12672"/>
    <cellStyle name="链接单元格 6 6" xfId="12673"/>
    <cellStyle name="链接单元格 6 7" xfId="12674"/>
    <cellStyle name="链接单元格 6 8" xfId="12675"/>
    <cellStyle name="链接单元格 6 9" xfId="12676"/>
    <cellStyle name="链接单元格 6_2016-2018年财政规划附表(2)" xfId="12677"/>
    <cellStyle name="链接单元格 7" xfId="12678"/>
    <cellStyle name="链接单元格 7 2" xfId="12679"/>
    <cellStyle name="链接单元格 7 2 2" xfId="12680"/>
    <cellStyle name="链接单元格 7 2 3" xfId="12681"/>
    <cellStyle name="链接单元格 7 2 4" xfId="12682"/>
    <cellStyle name="链接单元格 7 2 5" xfId="12683"/>
    <cellStyle name="链接单元格 7 3" xfId="12684"/>
    <cellStyle name="链接单元格 7 3 10" xfId="12685"/>
    <cellStyle name="链接单元格 7 3 11" xfId="12686"/>
    <cellStyle name="链接单元格 7 3 12" xfId="12687"/>
    <cellStyle name="链接单元格 7 3 2" xfId="12688"/>
    <cellStyle name="链接单元格 7 3 3" xfId="12689"/>
    <cellStyle name="链接单元格 7 3 4" xfId="12690"/>
    <cellStyle name="链接单元格 7 3 5" xfId="12691"/>
    <cellStyle name="链接单元格 7 3 6" xfId="12692"/>
    <cellStyle name="链接单元格 7 3 7" xfId="12693"/>
    <cellStyle name="链接单元格 7 3 8" xfId="12694"/>
    <cellStyle name="链接单元格 7 3 9" xfId="12695"/>
    <cellStyle name="链接单元格 7 4" xfId="12696"/>
    <cellStyle name="链接单元格 7 5" xfId="12697"/>
    <cellStyle name="链接单元格 7 6" xfId="12698"/>
    <cellStyle name="链接单元格 7 7" xfId="12699"/>
    <cellStyle name="链接单元格 7 8" xfId="12700"/>
    <cellStyle name="链接单元格 7 9" xfId="12701"/>
    <cellStyle name="链接单元格 7_2016-2018年财政规划附表(2)" xfId="12702"/>
    <cellStyle name="链接单元格 8" xfId="12703"/>
    <cellStyle name="链接单元格 8 10" xfId="12704"/>
    <cellStyle name="链接单元格 8 11" xfId="12705"/>
    <cellStyle name="链接单元格 8 12" xfId="12706"/>
    <cellStyle name="链接单元格 8 13" xfId="12707"/>
    <cellStyle name="链接单元格 8 2" xfId="12708"/>
    <cellStyle name="链接单元格 8 3" xfId="12709"/>
    <cellStyle name="链接单元格 8 4" xfId="12710"/>
    <cellStyle name="链接单元格 8 5" xfId="12711"/>
    <cellStyle name="链接单元格 8 6" xfId="12712"/>
    <cellStyle name="链接单元格 8 7" xfId="12713"/>
    <cellStyle name="链接单元格 8 8" xfId="12714"/>
    <cellStyle name="链接单元格 8 9" xfId="12715"/>
    <cellStyle name="适中 10" xfId="12716"/>
    <cellStyle name="适中 11" xfId="12717"/>
    <cellStyle name="适中 12" xfId="12718"/>
    <cellStyle name="适中 2 15" xfId="12719"/>
    <cellStyle name="输入 3 2 2 13" xfId="12720"/>
    <cellStyle name="适中 2 16" xfId="12721"/>
    <cellStyle name="输入 3 2 2 14" xfId="12722"/>
    <cellStyle name="适中 2 17" xfId="12723"/>
    <cellStyle name="输入 3 2 2 15" xfId="12724"/>
    <cellStyle name="适中 2 18" xfId="12725"/>
    <cellStyle name="适中 2 2" xfId="12726"/>
    <cellStyle name="适中 2 2 10" xfId="12727"/>
    <cellStyle name="适中 2 2 11" xfId="12728"/>
    <cellStyle name="适中 2 2 12" xfId="12729"/>
    <cellStyle name="适中 2 2 13" xfId="12730"/>
    <cellStyle name="适中 2 2 14" xfId="12731"/>
    <cellStyle name="适中 2 2 15" xfId="12732"/>
    <cellStyle name="适中 2 2 2 10" xfId="12733"/>
    <cellStyle name="适中 2 2 2 11" xfId="12734"/>
    <cellStyle name="适中 2 2 2 12" xfId="12735"/>
    <cellStyle name="适中 2 2 2 13" xfId="12736"/>
    <cellStyle name="适中 2 2 2 14" xfId="12737"/>
    <cellStyle name="适中 2 2 2 15" xfId="12738"/>
    <cellStyle name="适中 2 2 2 2" xfId="12739"/>
    <cellStyle name="适中 2 2 2 3" xfId="12740"/>
    <cellStyle name="适中 2 2 2 3 10" xfId="12741"/>
    <cellStyle name="适中 6 8" xfId="12742"/>
    <cellStyle name="适中 2 2 2 3 11" xfId="12743"/>
    <cellStyle name="适中 6 9" xfId="12744"/>
    <cellStyle name="适中 2 2 2 3 12" xfId="12745"/>
    <cellStyle name="适中 2 2 2 3 13" xfId="12746"/>
    <cellStyle name="适中 2 2 2 3 7" xfId="12747"/>
    <cellStyle name="适中 2 2 2 3 8" xfId="12748"/>
    <cellStyle name="适中 2 2 2 3 9" xfId="12749"/>
    <cellStyle name="适中 2 2 2 4" xfId="12750"/>
    <cellStyle name="适中 2 2 2 5" xfId="12751"/>
    <cellStyle name="适中 2 2 2 6" xfId="12752"/>
    <cellStyle name="适中 2 2 2 7" xfId="12753"/>
    <cellStyle name="适中 2 2 2 8" xfId="12754"/>
    <cellStyle name="适中 2 2 2 9" xfId="12755"/>
    <cellStyle name="适中 2 2 3" xfId="12756"/>
    <cellStyle name="适中 2 2 3 4" xfId="12757"/>
    <cellStyle name="适中 2 2 4" xfId="12758"/>
    <cellStyle name="适中 2 2 4 10" xfId="12759"/>
    <cellStyle name="适中 2 2 4 11" xfId="12760"/>
    <cellStyle name="适中 2 2 4 12" xfId="12761"/>
    <cellStyle name="适中 2 2 4 2" xfId="12762"/>
    <cellStyle name="适中 2 2 4 3" xfId="12763"/>
    <cellStyle name="适中 2 2 4 4" xfId="12764"/>
    <cellStyle name="适中 2 2 4 5" xfId="12765"/>
    <cellStyle name="适中 2 2 4 6" xfId="12766"/>
    <cellStyle name="适中 2 2 4 7" xfId="12767"/>
    <cellStyle name="适中 2 2 4 8" xfId="12768"/>
    <cellStyle name="适中 2 2 4 9" xfId="12769"/>
    <cellStyle name="适中 2 2 5" xfId="12770"/>
    <cellStyle name="适中 2 2 6" xfId="12771"/>
    <cellStyle name="适中 2 2 7" xfId="12772"/>
    <cellStyle name="适中 2 2 8" xfId="12773"/>
    <cellStyle name="适中 2 2_2015.1.3县级预算表" xfId="12774"/>
    <cellStyle name="适中 2 3" xfId="12775"/>
    <cellStyle name="适中 2 3 10" xfId="12776"/>
    <cellStyle name="适中 2 3 11" xfId="12777"/>
    <cellStyle name="适中 2 3 12" xfId="12778"/>
    <cellStyle name="适中 2 3 13" xfId="12779"/>
    <cellStyle name="适中 2 3 14" xfId="12780"/>
    <cellStyle name="适中 2 3 15" xfId="12781"/>
    <cellStyle name="适中 2 3 2" xfId="12782"/>
    <cellStyle name="适中 2 3 2 2" xfId="12783"/>
    <cellStyle name="适中 2 3 2 3" xfId="12784"/>
    <cellStyle name="适中 2 3 2 4" xfId="12785"/>
    <cellStyle name="适中 2 3 2 5" xfId="12786"/>
    <cellStyle name="适中 2 3 3 10" xfId="12787"/>
    <cellStyle name="适中 5 5 7" xfId="12788"/>
    <cellStyle name="适中 2 3 3 11" xfId="12789"/>
    <cellStyle name="适中 5 5 8" xfId="12790"/>
    <cellStyle name="适中 2 3 3 12" xfId="12791"/>
    <cellStyle name="适中 5 5 9" xfId="12792"/>
    <cellStyle name="适中 2 3 3 13" xfId="12793"/>
    <cellStyle name="适中 2 3 3 2" xfId="12794"/>
    <cellStyle name="适中 2 3 3 3" xfId="12795"/>
    <cellStyle name="适中 2 3 3 4" xfId="12796"/>
    <cellStyle name="适中 2 3 3 5" xfId="12797"/>
    <cellStyle name="适中 2 3 3 6" xfId="12798"/>
    <cellStyle name="适中 2 3 3 7" xfId="12799"/>
    <cellStyle name="适中 2 3 3 8" xfId="12800"/>
    <cellStyle name="适中 2 3 3 9" xfId="12801"/>
    <cellStyle name="适中 2 3_2016-2018年财政规划附表(2)" xfId="12802"/>
    <cellStyle name="适中 2 4" xfId="12803"/>
    <cellStyle name="适中 2 4 13" xfId="12804"/>
    <cellStyle name="适中 4 3 3" xfId="12805"/>
    <cellStyle name="适中 2 4 14" xfId="12806"/>
    <cellStyle name="适中 4 3 4" xfId="12807"/>
    <cellStyle name="适中 2 4 15" xfId="12808"/>
    <cellStyle name="适中 4 3 5" xfId="12809"/>
    <cellStyle name="适中 2 4 2" xfId="12810"/>
    <cellStyle name="适中 2 4 2 2" xfId="12811"/>
    <cellStyle name="适中 2 4 2 3" xfId="12812"/>
    <cellStyle name="适中 2 4 2 4" xfId="12813"/>
    <cellStyle name="适中 2 4 2 5" xfId="12814"/>
    <cellStyle name="适中 2 4 3" xfId="12815"/>
    <cellStyle name="适中 2 4 3 10" xfId="12816"/>
    <cellStyle name="适中 2 4 3 11" xfId="12817"/>
    <cellStyle name="适中 2 4 3 12" xfId="12818"/>
    <cellStyle name="适中 2 4 3 13" xfId="12819"/>
    <cellStyle name="适中 2 4 3 2" xfId="12820"/>
    <cellStyle name="适中 2 4 3 3" xfId="12821"/>
    <cellStyle name="适中 2 4 3 4" xfId="12822"/>
    <cellStyle name="适中 2 4 3 5" xfId="12823"/>
    <cellStyle name="适中 2 4 3 6" xfId="12824"/>
    <cellStyle name="适中 2 4 3 7" xfId="12825"/>
    <cellStyle name="适中 2 4 3 8" xfId="12826"/>
    <cellStyle name="适中 2 4 3 9" xfId="12827"/>
    <cellStyle name="适中 2 4 4" xfId="12828"/>
    <cellStyle name="适中 2 4 5" xfId="12829"/>
    <cellStyle name="适中 2 4 6" xfId="12830"/>
    <cellStyle name="适中 2 4 7" xfId="12831"/>
    <cellStyle name="适中 4 10" xfId="12832"/>
    <cellStyle name="适中 2 4 8" xfId="12833"/>
    <cellStyle name="适中 4 11" xfId="12834"/>
    <cellStyle name="适中 2 4 9" xfId="12835"/>
    <cellStyle name="适中 4 12" xfId="12836"/>
    <cellStyle name="输入 3 2 4 10" xfId="12837"/>
    <cellStyle name="适中 2 4_2016-2018年财政规划附表(2)" xfId="12838"/>
    <cellStyle name="适中 2 5" xfId="12839"/>
    <cellStyle name="适中 2 5 2" xfId="12840"/>
    <cellStyle name="适中 2 5 3" xfId="12841"/>
    <cellStyle name="适中 2 5 4" xfId="12842"/>
    <cellStyle name="适中 2 5 5" xfId="12843"/>
    <cellStyle name="适中 2 6" xfId="12844"/>
    <cellStyle name="适中 2 6 10" xfId="12845"/>
    <cellStyle name="适中 2 6 11" xfId="12846"/>
    <cellStyle name="适中 2 6 5" xfId="12847"/>
    <cellStyle name="适中 2 6 6" xfId="12848"/>
    <cellStyle name="适中 2 6 7" xfId="12849"/>
    <cellStyle name="适中 2 6 8" xfId="12850"/>
    <cellStyle name="适中 2 6 9" xfId="12851"/>
    <cellStyle name="适中 2 7" xfId="12852"/>
    <cellStyle name="适中 2 8" xfId="12853"/>
    <cellStyle name="适中 2 9" xfId="12854"/>
    <cellStyle name="适中 2_2015.1.3县级预算表" xfId="12855"/>
    <cellStyle name="输出 8" xfId="12856"/>
    <cellStyle name="适中 3 10" xfId="12857"/>
    <cellStyle name="适中 3 11" xfId="12858"/>
    <cellStyle name="适中 3 12" xfId="12859"/>
    <cellStyle name="适中 3 13" xfId="12860"/>
    <cellStyle name="适中 3 14" xfId="12861"/>
    <cellStyle name="适中 3 15" xfId="12862"/>
    <cellStyle name="适中 3 16" xfId="12863"/>
    <cellStyle name="适中 3 17" xfId="12864"/>
    <cellStyle name="适中 3 18" xfId="12865"/>
    <cellStyle name="适中 3 2" xfId="12866"/>
    <cellStyle name="适中 3 2 10" xfId="12867"/>
    <cellStyle name="适中 3 2 11" xfId="12868"/>
    <cellStyle name="适中 3 2 12" xfId="12869"/>
    <cellStyle name="适中 3 2 14" xfId="12870"/>
    <cellStyle name="适中 3 2 15" xfId="12871"/>
    <cellStyle name="输出 4 4 3 2" xfId="12872"/>
    <cellStyle name="适中 3 2 16" xfId="12873"/>
    <cellStyle name="输出 4 4 3 3" xfId="12874"/>
    <cellStyle name="适中 3 2 2 10" xfId="12875"/>
    <cellStyle name="适中 3 2 2 11" xfId="12876"/>
    <cellStyle name="适中 3 2 2 12" xfId="12877"/>
    <cellStyle name="适中 3 2 2 13" xfId="12878"/>
    <cellStyle name="适中 3 2 2 14" xfId="12879"/>
    <cellStyle name="适中 3 2 2 15" xfId="12880"/>
    <cellStyle name="适中 3 2 2 2" xfId="12881"/>
    <cellStyle name="适中 3 2 2 2 2" xfId="12882"/>
    <cellStyle name="适中 3 2 2 2 3" xfId="12883"/>
    <cellStyle name="适中 3 2 2 2 4" xfId="12884"/>
    <cellStyle name="适中 3 2 2 2 5" xfId="12885"/>
    <cellStyle name="适中 3 2 2 3" xfId="12886"/>
    <cellStyle name="适中 3 2 2 3 2" xfId="12887"/>
    <cellStyle name="适中 3 2 2 3 3" xfId="12888"/>
    <cellStyle name="适中 3 2 2 3 4" xfId="12889"/>
    <cellStyle name="适中 3 2 2 3 5" xfId="12890"/>
    <cellStyle name="适中 3 2 2 3 6" xfId="12891"/>
    <cellStyle name="适中 3 2 2 3 7" xfId="12892"/>
    <cellStyle name="适中 3 2 2 3 8" xfId="12893"/>
    <cellStyle name="适中 3 2 2 3 9" xfId="12894"/>
    <cellStyle name="适中 3 2 2 4" xfId="12895"/>
    <cellStyle name="适中 3 2 2 5" xfId="12896"/>
    <cellStyle name="适中 3 2 2 6" xfId="12897"/>
    <cellStyle name="适中 3 2 2 7" xfId="12898"/>
    <cellStyle name="适中 3 2 2 8" xfId="12899"/>
    <cellStyle name="适中 3 2 2 9" xfId="12900"/>
    <cellStyle name="适中 3 2 2_2016-2018年财政规划附表(2)" xfId="12901"/>
    <cellStyle name="适中 3 2 3 2" xfId="12902"/>
    <cellStyle name="输入 5 2 15" xfId="12903"/>
    <cellStyle name="适中 3 2 3 3" xfId="12904"/>
    <cellStyle name="适中 3 2 3 4" xfId="12905"/>
    <cellStyle name="适中 3 2 3 5" xfId="12906"/>
    <cellStyle name="适中 3 2 4 10" xfId="12907"/>
    <cellStyle name="适中 3 2 4 11" xfId="12908"/>
    <cellStyle name="适中 3 2 4 12" xfId="12909"/>
    <cellStyle name="适中 3 2 4 13" xfId="12910"/>
    <cellStyle name="适中 3 2 4 2" xfId="12911"/>
    <cellStyle name="适中 3 2 4 3" xfId="12912"/>
    <cellStyle name="适中 3 2 4 4" xfId="12913"/>
    <cellStyle name="适中 3 2 4 5" xfId="12914"/>
    <cellStyle name="适中 3 2 4 6" xfId="12915"/>
    <cellStyle name="适中 3 2 4 7" xfId="12916"/>
    <cellStyle name="适中 3 2 4 8" xfId="12917"/>
    <cellStyle name="适中 3 2 4 9" xfId="12918"/>
    <cellStyle name="适中 3 2 8" xfId="12919"/>
    <cellStyle name="适中 3 2 9" xfId="12920"/>
    <cellStyle name="适中 3 3" xfId="12921"/>
    <cellStyle name="适中 3 3 10" xfId="12922"/>
    <cellStyle name="适中 3 3 11" xfId="12923"/>
    <cellStyle name="适中 3 3 12" xfId="12924"/>
    <cellStyle name="适中 3 3 13" xfId="12925"/>
    <cellStyle name="适中 3 3 14" xfId="12926"/>
    <cellStyle name="适中 3 3 2" xfId="12927"/>
    <cellStyle name="适中 3 3 2 3" xfId="12928"/>
    <cellStyle name="适中 3 3 2 4" xfId="12929"/>
    <cellStyle name="适中 3 3 2 5" xfId="12930"/>
    <cellStyle name="适中 3 3 3" xfId="12931"/>
    <cellStyle name="适中 3 3 3 10" xfId="12932"/>
    <cellStyle name="适中 3 3 3 11" xfId="12933"/>
    <cellStyle name="适中 3 3 3 12" xfId="12934"/>
    <cellStyle name="适中 3 3 3 13" xfId="12935"/>
    <cellStyle name="适中 3 3 3 2" xfId="12936"/>
    <cellStyle name="适中 3 3 3 3" xfId="12937"/>
    <cellStyle name="适中 3 3 3 4" xfId="12938"/>
    <cellStyle name="适中 3 3 3 5" xfId="12939"/>
    <cellStyle name="适中 3 3 3 6" xfId="12940"/>
    <cellStyle name="适中 3 3 3 7" xfId="12941"/>
    <cellStyle name="适中 3 3 3 8" xfId="12942"/>
    <cellStyle name="适中 3 3 3 9" xfId="12943"/>
    <cellStyle name="适中 3 3 4" xfId="12944"/>
    <cellStyle name="适中 3 3 5" xfId="12945"/>
    <cellStyle name="适中 3 3 6" xfId="12946"/>
    <cellStyle name="适中 3 3 7" xfId="12947"/>
    <cellStyle name="适中 3 3 8" xfId="12948"/>
    <cellStyle name="适中 3 3 9" xfId="12949"/>
    <cellStyle name="适中 3 4" xfId="12950"/>
    <cellStyle name="适中 3 4 10" xfId="12951"/>
    <cellStyle name="输出 2 2 2 4" xfId="12952"/>
    <cellStyle name="适中 3 4 11" xfId="12953"/>
    <cellStyle name="输出 2 2 2 5" xfId="12954"/>
    <cellStyle name="适中 3 4 12" xfId="12955"/>
    <cellStyle name="输出 2 2 2 6" xfId="12956"/>
    <cellStyle name="适中 3 4 13" xfId="12957"/>
    <cellStyle name="输出 2 2 2 7" xfId="12958"/>
    <cellStyle name="适中 3 4 14" xfId="12959"/>
    <cellStyle name="输出 2 2 2 8" xfId="12960"/>
    <cellStyle name="适中 3 4 15" xfId="12961"/>
    <cellStyle name="输出 2 2 2 9" xfId="12962"/>
    <cellStyle name="适中 3 4 2" xfId="12963"/>
    <cellStyle name="适中 3 4 2 2" xfId="12964"/>
    <cellStyle name="适中 3 4 2 3" xfId="12965"/>
    <cellStyle name="适中 3 4 2 4" xfId="12966"/>
    <cellStyle name="适中 3 4_2016-2018年财政规划附表(2)" xfId="12967"/>
    <cellStyle name="适中 3 4 2 5" xfId="12968"/>
    <cellStyle name="适中 3 4 3" xfId="12969"/>
    <cellStyle name="适中 3 4 3 10" xfId="12970"/>
    <cellStyle name="适中 3 4 3 11" xfId="12971"/>
    <cellStyle name="适中 3 4 3 12" xfId="12972"/>
    <cellStyle name="适中 3 4 3 13" xfId="12973"/>
    <cellStyle name="适中 3 4 3 2" xfId="12974"/>
    <cellStyle name="适中 3 4 3 3" xfId="12975"/>
    <cellStyle name="适中 3 4 3 4" xfId="12976"/>
    <cellStyle name="适中 3 4 3 5" xfId="12977"/>
    <cellStyle name="适中 3 4 3 6" xfId="12978"/>
    <cellStyle name="适中 3 4 3 7" xfId="12979"/>
    <cellStyle name="适中 3 4 3 8" xfId="12980"/>
    <cellStyle name="适中 3 4 3 9" xfId="12981"/>
    <cellStyle name="适中 3 4 4" xfId="12982"/>
    <cellStyle name="适中 3 4 5" xfId="12983"/>
    <cellStyle name="适中 3 4 6" xfId="12984"/>
    <cellStyle name="适中 3 4 7" xfId="12985"/>
    <cellStyle name="适中 3 4 8" xfId="12986"/>
    <cellStyle name="适中 3 4 9" xfId="12987"/>
    <cellStyle name="适中 3 5" xfId="12988"/>
    <cellStyle name="适中 3 5 2" xfId="12989"/>
    <cellStyle name="适中 3 5 3" xfId="12990"/>
    <cellStyle name="适中 3 5 4" xfId="12991"/>
    <cellStyle name="适中 3 5 5" xfId="12992"/>
    <cellStyle name="适中 3 6" xfId="12993"/>
    <cellStyle name="适中 3 6 10" xfId="12994"/>
    <cellStyle name="适中 3 6 4" xfId="12995"/>
    <cellStyle name="适中 3 6 5" xfId="12996"/>
    <cellStyle name="适中 3 6 6" xfId="12997"/>
    <cellStyle name="适中 3 6 7" xfId="12998"/>
    <cellStyle name="适中 3 6 8" xfId="12999"/>
    <cellStyle name="适中 3 6 9" xfId="13000"/>
    <cellStyle name="适中 3 7" xfId="13001"/>
    <cellStyle name="适中 3 8" xfId="13002"/>
    <cellStyle name="适中 3 9" xfId="13003"/>
    <cellStyle name="适中 4 13" xfId="13004"/>
    <cellStyle name="输入 3 2 4 11" xfId="13005"/>
    <cellStyle name="适中 4 14" xfId="13006"/>
    <cellStyle name="输入 3 2 4 12" xfId="13007"/>
    <cellStyle name="适中 4 15" xfId="13008"/>
    <cellStyle name="输入 3 2 4 13" xfId="13009"/>
    <cellStyle name="适中 4 16" xfId="13010"/>
    <cellStyle name="适中 4 17" xfId="13011"/>
    <cellStyle name="适中 4 18" xfId="13012"/>
    <cellStyle name="适中 4 2 10" xfId="13013"/>
    <cellStyle name="适中 4 2 11" xfId="13014"/>
    <cellStyle name="适中 4 2 12" xfId="13015"/>
    <cellStyle name="适中 4 2 13" xfId="13016"/>
    <cellStyle name="适中 4 2 14" xfId="13017"/>
    <cellStyle name="适中 4 2 15" xfId="13018"/>
    <cellStyle name="适中 4 2 16" xfId="13019"/>
    <cellStyle name="适中 4 2 2 10" xfId="13020"/>
    <cellStyle name="适中 4 2 2 11" xfId="13021"/>
    <cellStyle name="适中 4 2 2 12" xfId="13022"/>
    <cellStyle name="适中 4 2 2 13" xfId="13023"/>
    <cellStyle name="适中 4 2 2 14" xfId="13024"/>
    <cellStyle name="适中 4 2 2 15" xfId="13025"/>
    <cellStyle name="适中 4 2 2 2" xfId="13026"/>
    <cellStyle name="适中 4 2 2 2 2" xfId="13027"/>
    <cellStyle name="适中 4 2 2 3" xfId="13028"/>
    <cellStyle name="适中 4 2 2 3 13" xfId="13029"/>
    <cellStyle name="适中 4 2 2 3 2" xfId="13030"/>
    <cellStyle name="输入 5 5 11" xfId="13031"/>
    <cellStyle name="适中 4 2 2 3 3" xfId="13032"/>
    <cellStyle name="输入 5 5 12" xfId="13033"/>
    <cellStyle name="适中 4 2 2 3 4" xfId="13034"/>
    <cellStyle name="输入 5 5 13" xfId="13035"/>
    <cellStyle name="适中 4 2 2 3 5" xfId="13036"/>
    <cellStyle name="适中 4 2 2 3 6" xfId="13037"/>
    <cellStyle name="适中 4 2 2 3 7" xfId="13038"/>
    <cellStyle name="适中 4 2 2 3 8" xfId="13039"/>
    <cellStyle name="适中 4 2 2 3 9" xfId="13040"/>
    <cellStyle name="适中 4 2 2 4" xfId="13041"/>
    <cellStyle name="适中 4 2 2 5" xfId="13042"/>
    <cellStyle name="适中 4 2 2 6" xfId="13043"/>
    <cellStyle name="适中 4 2 2 7" xfId="13044"/>
    <cellStyle name="适中 4 2 2 8" xfId="13045"/>
    <cellStyle name="适中 4 2 2 9" xfId="13046"/>
    <cellStyle name="适中 4 2 2_2016-2018年财政规划附表(2)" xfId="13047"/>
    <cellStyle name="适中 4 2 3 2" xfId="13048"/>
    <cellStyle name="适中 4 2 3 3" xfId="13049"/>
    <cellStyle name="适中 4 2 4 10" xfId="13050"/>
    <cellStyle name="适中 4 2 4 11" xfId="13051"/>
    <cellStyle name="适中 4 2 4 12" xfId="13052"/>
    <cellStyle name="适中 4 2 4 13" xfId="13053"/>
    <cellStyle name="适中 4 2 4 2" xfId="13054"/>
    <cellStyle name="适中 4 2 4 3" xfId="13055"/>
    <cellStyle name="适中 4 2 7" xfId="13056"/>
    <cellStyle name="适中 4 2 8" xfId="13057"/>
    <cellStyle name="适中 4 2 9" xfId="13058"/>
    <cellStyle name="适中 4 2_2015.1.3县级预算表" xfId="13059"/>
    <cellStyle name="适中 4 3 10" xfId="13060"/>
    <cellStyle name="适中 4 3 11" xfId="13061"/>
    <cellStyle name="适中 4 3 12" xfId="13062"/>
    <cellStyle name="适中 4 3 13" xfId="13063"/>
    <cellStyle name="适中 4 3 14" xfId="13064"/>
    <cellStyle name="适中 4 3 15" xfId="13065"/>
    <cellStyle name="适中 4 3 2 2" xfId="13066"/>
    <cellStyle name="适中 4 3 2 3" xfId="13067"/>
    <cellStyle name="适中 4 3 2 4" xfId="13068"/>
    <cellStyle name="适中 4 3 2 5" xfId="13069"/>
    <cellStyle name="适中 4 3 3 10" xfId="13070"/>
    <cellStyle name="适中 4 3 3 11" xfId="13071"/>
    <cellStyle name="适中 4 3 3 12" xfId="13072"/>
    <cellStyle name="适中 4 3 3 13" xfId="13073"/>
    <cellStyle name="适中 4 3 3 2" xfId="13074"/>
    <cellStyle name="适中 4 3 3 3" xfId="13075"/>
    <cellStyle name="适中 4 3 6" xfId="13076"/>
    <cellStyle name="适中 4 3 7" xfId="13077"/>
    <cellStyle name="适中 4 3 8" xfId="13078"/>
    <cellStyle name="适中 4 3 9" xfId="13079"/>
    <cellStyle name="适中 4 3_2016-2018年财政规划附表(2)" xfId="13080"/>
    <cellStyle name="注释 5 14" xfId="13081"/>
    <cellStyle name="适中 4 4 13" xfId="13082"/>
    <cellStyle name="适中 4 4 14" xfId="13083"/>
    <cellStyle name="适中 4 4 15" xfId="13084"/>
    <cellStyle name="适中 4 4 2 2" xfId="13085"/>
    <cellStyle name="适中 4 4 2 3" xfId="13086"/>
    <cellStyle name="适中 4 4 2 4" xfId="13087"/>
    <cellStyle name="适中 4 4 2 5" xfId="13088"/>
    <cellStyle name="适中 4 4 3 10" xfId="13089"/>
    <cellStyle name="适中 4 4 3 11" xfId="13090"/>
    <cellStyle name="适中 4 4 3 12" xfId="13091"/>
    <cellStyle name="适中 4 4 3 13" xfId="13092"/>
    <cellStyle name="适中 4 4 3 2" xfId="13093"/>
    <cellStyle name="适中 4 4 3 3" xfId="13094"/>
    <cellStyle name="适中 4 4 7" xfId="13095"/>
    <cellStyle name="适中 4 4 8" xfId="13096"/>
    <cellStyle name="适中 4 4 9" xfId="13097"/>
    <cellStyle name="适中 4 4_2016-2018年财政规划附表(2)" xfId="13098"/>
    <cellStyle name="适中 4 5 2" xfId="13099"/>
    <cellStyle name="适中 4 5 3" xfId="13100"/>
    <cellStyle name="适中 4 5 4" xfId="13101"/>
    <cellStyle name="适中 4 5 5" xfId="13102"/>
    <cellStyle name="适中 4 6 10" xfId="13103"/>
    <cellStyle name="适中 4 6 11" xfId="13104"/>
    <cellStyle name="适中 4 6 12" xfId="13105"/>
    <cellStyle name="适中 4 6 13" xfId="13106"/>
    <cellStyle name="适中 4 6 2" xfId="13107"/>
    <cellStyle name="适中 4 6 3" xfId="13108"/>
    <cellStyle name="适中 4 6 4" xfId="13109"/>
    <cellStyle name="适中 4 6 5" xfId="13110"/>
    <cellStyle name="适中 4 6 6" xfId="13111"/>
    <cellStyle name="适中 4 6 7" xfId="13112"/>
    <cellStyle name="适中 4 6 8" xfId="13113"/>
    <cellStyle name="适中 4 6 9" xfId="13114"/>
    <cellStyle name="适中 4 8" xfId="13115"/>
    <cellStyle name="适中 4 9" xfId="13116"/>
    <cellStyle name="适中 4_2015.1.3县级预算表" xfId="13117"/>
    <cellStyle name="适中 5" xfId="13118"/>
    <cellStyle name="适中 5 10" xfId="13119"/>
    <cellStyle name="适中 5 11" xfId="13120"/>
    <cellStyle name="适中 5 12" xfId="13121"/>
    <cellStyle name="适中 5 13" xfId="13122"/>
    <cellStyle name="适中 5 14" xfId="13123"/>
    <cellStyle name="适中 5 15" xfId="13124"/>
    <cellStyle name="适中 5 16" xfId="13125"/>
    <cellStyle name="适中 5 17" xfId="13126"/>
    <cellStyle name="适中 5 2" xfId="13127"/>
    <cellStyle name="适中 5 2 10" xfId="13128"/>
    <cellStyle name="适中 5 2 2 4" xfId="13129"/>
    <cellStyle name="适中 5 2 2 5" xfId="13130"/>
    <cellStyle name="适中 5 2 3 10" xfId="13131"/>
    <cellStyle name="适中 5 2 3 11" xfId="13132"/>
    <cellStyle name="适中 5 2 3 12" xfId="13133"/>
    <cellStyle name="适中 5 2 3 13" xfId="13134"/>
    <cellStyle name="适中 5 2 3 2" xfId="13135"/>
    <cellStyle name="适中 5 2 3 3" xfId="13136"/>
    <cellStyle name="适中 5 2 3 4" xfId="13137"/>
    <cellStyle name="适中 5 2 3 5" xfId="13138"/>
    <cellStyle name="适中 5 2 3 6" xfId="13139"/>
    <cellStyle name="适中 5 2 3 7" xfId="13140"/>
    <cellStyle name="适中 5 2 3 8" xfId="13141"/>
    <cellStyle name="适中 5 2 3 9" xfId="13142"/>
    <cellStyle name="适中 5 2 7" xfId="13143"/>
    <cellStyle name="适中 5 2 8" xfId="13144"/>
    <cellStyle name="适中 5 2 9" xfId="13145"/>
    <cellStyle name="适中 5 2_2016-2018年财政规划附表(2)" xfId="13146"/>
    <cellStyle name="适中 5 3" xfId="13147"/>
    <cellStyle name="适中 5 3 15" xfId="13148"/>
    <cellStyle name="注释 4 5 2" xfId="13149"/>
    <cellStyle name="适中 5 3 2 2" xfId="13150"/>
    <cellStyle name="适中 5 3 2 3" xfId="13151"/>
    <cellStyle name="适中 5 3 2 4" xfId="13152"/>
    <cellStyle name="适中 5 3 2 5" xfId="13153"/>
    <cellStyle name="适中 5 3 3" xfId="13154"/>
    <cellStyle name="适中 5 3 3 10" xfId="13155"/>
    <cellStyle name="适中 5 3 3 11" xfId="13156"/>
    <cellStyle name="适中 5 3 3 12" xfId="13157"/>
    <cellStyle name="适中 5 3 3 13" xfId="13158"/>
    <cellStyle name="适中 5 3 3 2" xfId="13159"/>
    <cellStyle name="输出 2 6 12" xfId="13160"/>
    <cellStyle name="Normal" xfId="13161"/>
    <cellStyle name="适中 5 3 3 3" xfId="13162"/>
    <cellStyle name="输出 2 6 13" xfId="13163"/>
    <cellStyle name="适中 5 3 3 4" xfId="13164"/>
    <cellStyle name="适中 5 3 3 5" xfId="13165"/>
    <cellStyle name="适中 5 3 3 6" xfId="13166"/>
    <cellStyle name="适中 5 3 3 7" xfId="13167"/>
    <cellStyle name="适中 5 3 3 8" xfId="13168"/>
    <cellStyle name="适中 5 3 3 9" xfId="13169"/>
    <cellStyle name="适中 5 3 4" xfId="13170"/>
    <cellStyle name="适中 5 3 5" xfId="13171"/>
    <cellStyle name="适中 5 3 6" xfId="13172"/>
    <cellStyle name="适中 5 3 7" xfId="13173"/>
    <cellStyle name="适中 5 3 8" xfId="13174"/>
    <cellStyle name="适中 5 3 9" xfId="13175"/>
    <cellStyle name="适中 5 4" xfId="13176"/>
    <cellStyle name="适中 5 5" xfId="13177"/>
    <cellStyle name="适中 5 5 12" xfId="13178"/>
    <cellStyle name="输入 5 5 6" xfId="13179"/>
    <cellStyle name="适中 5 5 13" xfId="13180"/>
    <cellStyle name="输入 5 5 7" xfId="13181"/>
    <cellStyle name="适中 5 5 2" xfId="13182"/>
    <cellStyle name="适中 5 5 3" xfId="13183"/>
    <cellStyle name="适中 5 5 4" xfId="13184"/>
    <cellStyle name="适中 5 5 5" xfId="13185"/>
    <cellStyle name="适中 5 5 6" xfId="13186"/>
    <cellStyle name="适中 5 6" xfId="13187"/>
    <cellStyle name="适中 5 7" xfId="13188"/>
    <cellStyle name="适中 5 8" xfId="13189"/>
    <cellStyle name="适中 5 9" xfId="13190"/>
    <cellStyle name="适中 6" xfId="13191"/>
    <cellStyle name="适中 6 10" xfId="13192"/>
    <cellStyle name="适中 6 11" xfId="13193"/>
    <cellStyle name="适中 6 12" xfId="13194"/>
    <cellStyle name="适中 6 13" xfId="13195"/>
    <cellStyle name="适中 6 14" xfId="13196"/>
    <cellStyle name="适中 6 15" xfId="13197"/>
    <cellStyle name="适中 6 2" xfId="13198"/>
    <cellStyle name="适中 6 3" xfId="13199"/>
    <cellStyle name="适中 6 3 4" xfId="13200"/>
    <cellStyle name="适中 6 3 5" xfId="13201"/>
    <cellStyle name="适中 6 3 6" xfId="13202"/>
    <cellStyle name="适中 6 3 7" xfId="13203"/>
    <cellStyle name="适中 6 3 8" xfId="13204"/>
    <cellStyle name="适中 6 3 9" xfId="13205"/>
    <cellStyle name="适中 6 4" xfId="13206"/>
    <cellStyle name="适中 6 5" xfId="13207"/>
    <cellStyle name="适中 6 6" xfId="13208"/>
    <cellStyle name="适中 6 7" xfId="13209"/>
    <cellStyle name="适中 7" xfId="13210"/>
    <cellStyle name="适中 7 10" xfId="13211"/>
    <cellStyle name="适中 7 11" xfId="13212"/>
    <cellStyle name="适中 7 12" xfId="13213"/>
    <cellStyle name="适中 7 13" xfId="13214"/>
    <cellStyle name="适中 7 14" xfId="13215"/>
    <cellStyle name="适中 7 15" xfId="13216"/>
    <cellStyle name="适中 7 2" xfId="13217"/>
    <cellStyle name="适中 7 2 3" xfId="13218"/>
    <cellStyle name="适中 7 2 4" xfId="13219"/>
    <cellStyle name="适中 7 2 5" xfId="13220"/>
    <cellStyle name="适中 7 3" xfId="13221"/>
    <cellStyle name="适中 7 3 10" xfId="13222"/>
    <cellStyle name="适中 7 4" xfId="13223"/>
    <cellStyle name="适中 7 5" xfId="13224"/>
    <cellStyle name="适中 7 6" xfId="13225"/>
    <cellStyle name="适中 7 7" xfId="13226"/>
    <cellStyle name="适中 7 8" xfId="13227"/>
    <cellStyle name="适中 7 9" xfId="13228"/>
    <cellStyle name="适中 8" xfId="13229"/>
    <cellStyle name="适中 8 10" xfId="13230"/>
    <cellStyle name="适中 8 11" xfId="13231"/>
    <cellStyle name="适中 8 13" xfId="13232"/>
    <cellStyle name="适中 8 3" xfId="13233"/>
    <cellStyle name="适中 8 4" xfId="13234"/>
    <cellStyle name="适中 8 5" xfId="13235"/>
    <cellStyle name="适中 8 6" xfId="13236"/>
    <cellStyle name="适中 8 7" xfId="13237"/>
    <cellStyle name="适中 8 8" xfId="13238"/>
    <cellStyle name="适中 8 9" xfId="13239"/>
    <cellStyle name="适中 9" xfId="13240"/>
    <cellStyle name="输出 10" xfId="13241"/>
    <cellStyle name="输出 11" xfId="13242"/>
    <cellStyle name="输出 12" xfId="13243"/>
    <cellStyle name="输出 2" xfId="13244"/>
    <cellStyle name="输出 2 10" xfId="13245"/>
    <cellStyle name="输出 2 11" xfId="13246"/>
    <cellStyle name="输出 2 12" xfId="13247"/>
    <cellStyle name="输出 2 17" xfId="13248"/>
    <cellStyle name="输入 7 3 10" xfId="13249"/>
    <cellStyle name="注释 4 10" xfId="13250"/>
    <cellStyle name="输出 2 18" xfId="13251"/>
    <cellStyle name="输入 7 3 11" xfId="13252"/>
    <cellStyle name="注释 4 11" xfId="13253"/>
    <cellStyle name="输出 2 2" xfId="13254"/>
    <cellStyle name="输出 2 2 10" xfId="13255"/>
    <cellStyle name="输出 2 2 11" xfId="13256"/>
    <cellStyle name="输出 2 2 12" xfId="13257"/>
    <cellStyle name="输出 2 2 13" xfId="13258"/>
    <cellStyle name="输出 2 2 14" xfId="13259"/>
    <cellStyle name="输出 2 2 15" xfId="13260"/>
    <cellStyle name="输出 2 2 16" xfId="13261"/>
    <cellStyle name="输出 2 2 2 13" xfId="13262"/>
    <cellStyle name="输出 2 2 2 14" xfId="13263"/>
    <cellStyle name="输出 2 2 2 15" xfId="13264"/>
    <cellStyle name="输出 2 2 2 2" xfId="13265"/>
    <cellStyle name="输出 2 2 2 3" xfId="13266"/>
    <cellStyle name="输出 2 2 2 3 4" xfId="13267"/>
    <cellStyle name="输出 2 2 2 3 5" xfId="13268"/>
    <cellStyle name="输出 2 2 2 3 6" xfId="13269"/>
    <cellStyle name="输出 2 2 2 3 7" xfId="13270"/>
    <cellStyle name="输出 2 2 2 3 8" xfId="13271"/>
    <cellStyle name="输出 2 2 2 3 9" xfId="13272"/>
    <cellStyle name="输出 2 2 2_2016-2018年财政规划附表(2)" xfId="13273"/>
    <cellStyle name="输出 2 2 3 2" xfId="13274"/>
    <cellStyle name="输出 2 2 3 3" xfId="13275"/>
    <cellStyle name="输出 2 2 3 4" xfId="13276"/>
    <cellStyle name="输出 2 2 3 5" xfId="13277"/>
    <cellStyle name="输出 2 2 4" xfId="13278"/>
    <cellStyle name="输出 2 2 4 10" xfId="13279"/>
    <cellStyle name="输出 2 2 4 11" xfId="13280"/>
    <cellStyle name="输出 2 2 4 12" xfId="13281"/>
    <cellStyle name="输出 2 2 4 13" xfId="13282"/>
    <cellStyle name="输出 2 2 4 2" xfId="13283"/>
    <cellStyle name="输出 2 2 4 3" xfId="13284"/>
    <cellStyle name="输出 2 2 4 4" xfId="13285"/>
    <cellStyle name="输出 2 2 4 5" xfId="13286"/>
    <cellStyle name="输出 2 2 4 6" xfId="13287"/>
    <cellStyle name="输出 2 2 4 7" xfId="13288"/>
    <cellStyle name="输出 2 2 4 8" xfId="13289"/>
    <cellStyle name="输出 2 2 4 9" xfId="13290"/>
    <cellStyle name="输出 2 2 6" xfId="13291"/>
    <cellStyle name="输出 2 2 7" xfId="13292"/>
    <cellStyle name="输出 2 2 8" xfId="13293"/>
    <cellStyle name="输出 2 2 9" xfId="13294"/>
    <cellStyle name="输出 2 2_2015.1.3县级预算表" xfId="13295"/>
    <cellStyle name="输出 2 3" xfId="13296"/>
    <cellStyle name="输出 2 3 10" xfId="13297"/>
    <cellStyle name="输出 2 3 11" xfId="13298"/>
    <cellStyle name="输出 2 3 12" xfId="13299"/>
    <cellStyle name="输出 2 3 13" xfId="13300"/>
    <cellStyle name="输出 2 3 14" xfId="13301"/>
    <cellStyle name="输出 2 3 15" xfId="13302"/>
    <cellStyle name="输出 2 3 2" xfId="13303"/>
    <cellStyle name="输出 2 3 2 2" xfId="13304"/>
    <cellStyle name="输出 2 3 2 3" xfId="13305"/>
    <cellStyle name="输出 2 3 2 4" xfId="13306"/>
    <cellStyle name="输出 2 3 2 5" xfId="13307"/>
    <cellStyle name="输出 2 3 3" xfId="13308"/>
    <cellStyle name="输出 2 3 3 10" xfId="13309"/>
    <cellStyle name="输出 2 3 3 11" xfId="13310"/>
    <cellStyle name="输出 2 3 3 12" xfId="13311"/>
    <cellStyle name="输出 2 3 3 13" xfId="13312"/>
    <cellStyle name="输出 2 3 3 2" xfId="13313"/>
    <cellStyle name="输出 2 3 3 3" xfId="13314"/>
    <cellStyle name="输出 2 3 3 4" xfId="13315"/>
    <cellStyle name="输出 2 3 3 5" xfId="13316"/>
    <cellStyle name="输出 2 3 3 6" xfId="13317"/>
    <cellStyle name="输出 2 3 3 7" xfId="13318"/>
    <cellStyle name="输出 2 3 3 8" xfId="13319"/>
    <cellStyle name="输出 2 3 3 9" xfId="13320"/>
    <cellStyle name="输出 2 3_2016-2018年财政规划附表(2)" xfId="13321"/>
    <cellStyle name="输出 2 4" xfId="13322"/>
    <cellStyle name="输出 2 4 10" xfId="13323"/>
    <cellStyle name="输出 2 4 11" xfId="13324"/>
    <cellStyle name="输出 2 4 12" xfId="13325"/>
    <cellStyle name="输出 2 4 13" xfId="13326"/>
    <cellStyle name="输出 2 4 14" xfId="13327"/>
    <cellStyle name="输出 2 4 15" xfId="13328"/>
    <cellStyle name="输出 2 4 2" xfId="13329"/>
    <cellStyle name="输出 2 4 2 3" xfId="13330"/>
    <cellStyle name="输出 2 4 3" xfId="13331"/>
    <cellStyle name="输出 2 4 3 10" xfId="13332"/>
    <cellStyle name="输出 2 4 3 7" xfId="13333"/>
    <cellStyle name="输出 2 4 3 8" xfId="13334"/>
    <cellStyle name="输出 2 4 3 9" xfId="13335"/>
    <cellStyle name="输出 2 5 2" xfId="13336"/>
    <cellStyle name="输出 2 5 3" xfId="13337"/>
    <cellStyle name="输出 2 6" xfId="13338"/>
    <cellStyle name="输出 2 6 10" xfId="13339"/>
    <cellStyle name="输出 2 6 11" xfId="13340"/>
    <cellStyle name="输出 2 6 2" xfId="13341"/>
    <cellStyle name="输出 2 6 3" xfId="13342"/>
    <cellStyle name="输出 2 7" xfId="13343"/>
    <cellStyle name="输出 2 8" xfId="13344"/>
    <cellStyle name="输出 2_2015.1.3县级预算表" xfId="13345"/>
    <cellStyle name="输出 3" xfId="13346"/>
    <cellStyle name="输出 3 10" xfId="13347"/>
    <cellStyle name="输出 3 15" xfId="13348"/>
    <cellStyle name="输出 3 16" xfId="13349"/>
    <cellStyle name="输出 3 17" xfId="13350"/>
    <cellStyle name="输入 5 3 3 10" xfId="13351"/>
    <cellStyle name="注释 5 10" xfId="13352"/>
    <cellStyle name="输出 3 18" xfId="13353"/>
    <cellStyle name="输入 5 3 3 11" xfId="13354"/>
    <cellStyle name="注释 5 11" xfId="13355"/>
    <cellStyle name="输出 3 2 10" xfId="13356"/>
    <cellStyle name="输出 3 2 11" xfId="13357"/>
    <cellStyle name="输出 3 2 12" xfId="13358"/>
    <cellStyle name="输出 3 2 13" xfId="13359"/>
    <cellStyle name="输出 3 2 14" xfId="13360"/>
    <cellStyle name="输出 3 2 15" xfId="13361"/>
    <cellStyle name="输出 3 2 16" xfId="13362"/>
    <cellStyle name="输出 3 2 2" xfId="13363"/>
    <cellStyle name="输出 3 2 2 2" xfId="13364"/>
    <cellStyle name="输出 3 2 2 2 2" xfId="13365"/>
    <cellStyle name="输出 3 2 2 2 3" xfId="13366"/>
    <cellStyle name="输出 3 2 2 2 4" xfId="13367"/>
    <cellStyle name="输出 3 2 2 2 5" xfId="13368"/>
    <cellStyle name="输出 3 2 2 3" xfId="13369"/>
    <cellStyle name="输出 3 2 2 3 10" xfId="13370"/>
    <cellStyle name="输出 3 2 2 3 11" xfId="13371"/>
    <cellStyle name="输出 3 2 2 3 12" xfId="13372"/>
    <cellStyle name="输出 3 2 2 3 13" xfId="13373"/>
    <cellStyle name="输出 3 2 2 3 2" xfId="13374"/>
    <cellStyle name="输出 3 2 2 3 3" xfId="13375"/>
    <cellStyle name="输出 3 2 2 3 4" xfId="13376"/>
    <cellStyle name="输出 3 2 2 3 5" xfId="13377"/>
    <cellStyle name="输出 3 2 2 3 6" xfId="13378"/>
    <cellStyle name="输出 3 2 2 3 7" xfId="13379"/>
    <cellStyle name="输出 3 2 2 3 8" xfId="13380"/>
    <cellStyle name="输出 3 2 2 3 9" xfId="13381"/>
    <cellStyle name="输出 3 2 2 4" xfId="13382"/>
    <cellStyle name="输出 3 2 2 5" xfId="13383"/>
    <cellStyle name="输出 3 2 2 6" xfId="13384"/>
    <cellStyle name="输出 3 2 2 7" xfId="13385"/>
    <cellStyle name="输出 3 2 2 8" xfId="13386"/>
    <cellStyle name="输出 3 2 2 9" xfId="13387"/>
    <cellStyle name="输出 3 2 2_2016-2018年财政规划附表(2)" xfId="13388"/>
    <cellStyle name="输出 3 2 3" xfId="13389"/>
    <cellStyle name="输出 3 2 3 2" xfId="13390"/>
    <cellStyle name="输出 3 2 3 3" xfId="13391"/>
    <cellStyle name="输出 3 2 3 4" xfId="13392"/>
    <cellStyle name="输出 3 2 3 5" xfId="13393"/>
    <cellStyle name="输出 3 2 4" xfId="13394"/>
    <cellStyle name="输出 3 2 4 2" xfId="13395"/>
    <cellStyle name="输出 3 2 4 3" xfId="13396"/>
    <cellStyle name="输出 3 2 4 4" xfId="13397"/>
    <cellStyle name="输出 3 2 4 5" xfId="13398"/>
    <cellStyle name="输出 3 2 4 6" xfId="13399"/>
    <cellStyle name="输出 3 2 4 7" xfId="13400"/>
    <cellStyle name="输出 3 2 4 8" xfId="13401"/>
    <cellStyle name="输出 3 2 4 9" xfId="13402"/>
    <cellStyle name="输出 3 2 5" xfId="13403"/>
    <cellStyle name="输出 3 2 6" xfId="13404"/>
    <cellStyle name="输出 3 2 7" xfId="13405"/>
    <cellStyle name="输出 3 2 8" xfId="13406"/>
    <cellStyle name="输出 3 2 9" xfId="13407"/>
    <cellStyle name="输出 3 2_2015.1.3县级预算表" xfId="13408"/>
    <cellStyle name="输出 3 3" xfId="13409"/>
    <cellStyle name="输出 3 3 10" xfId="13410"/>
    <cellStyle name="输出 3 3 11" xfId="13411"/>
    <cellStyle name="输出 3 3 12" xfId="13412"/>
    <cellStyle name="输出 3 3 13" xfId="13413"/>
    <cellStyle name="输出 3 3 14" xfId="13414"/>
    <cellStyle name="输出 3 3 15" xfId="13415"/>
    <cellStyle name="输出 3 3 2" xfId="13416"/>
    <cellStyle name="输出 3 3 2 2" xfId="13417"/>
    <cellStyle name="注释 4 3 11" xfId="13418"/>
    <cellStyle name="输出 3 3 2 3" xfId="13419"/>
    <cellStyle name="注释 4 3 12" xfId="13420"/>
    <cellStyle name="输出 3 3 2 4" xfId="13421"/>
    <cellStyle name="注释 4 3 13" xfId="13422"/>
    <cellStyle name="输出 3 3 2 5" xfId="13423"/>
    <cellStyle name="注释 4 3 14" xfId="13424"/>
    <cellStyle name="输出 3 3 3" xfId="13425"/>
    <cellStyle name="输出 3 3 3 10" xfId="13426"/>
    <cellStyle name="输出 3 3 3 11" xfId="13427"/>
    <cellStyle name="输出 3 3 3 12" xfId="13428"/>
    <cellStyle name="输出 3 3 3 13" xfId="13429"/>
    <cellStyle name="输出 3 3 3 2" xfId="13430"/>
    <cellStyle name="输出 3 3_2016-2018年财政规划附表(2)" xfId="13431"/>
    <cellStyle name="输出 3 4" xfId="13432"/>
    <cellStyle name="输出 3 4 10" xfId="13433"/>
    <cellStyle name="输出 3 4 11" xfId="13434"/>
    <cellStyle name="输出 3 4 12" xfId="13435"/>
    <cellStyle name="输出 3 4 13" xfId="13436"/>
    <cellStyle name="输出 3 4 14" xfId="13437"/>
    <cellStyle name="输出 3 4 15" xfId="13438"/>
    <cellStyle name="输出 3 4 3 10" xfId="13439"/>
    <cellStyle name="输出 3 4 3 11" xfId="13440"/>
    <cellStyle name="输出 3 4_2016-2018年财政规划附表(2)" xfId="13441"/>
    <cellStyle name="输出 3 5" xfId="13442"/>
    <cellStyle name="输出 3 5 2" xfId="13443"/>
    <cellStyle name="输出 3 5 3" xfId="13444"/>
    <cellStyle name="输出 3 6" xfId="13445"/>
    <cellStyle name="输出 3 6 10" xfId="13446"/>
    <cellStyle name="输出 3 6 12" xfId="13447"/>
    <cellStyle name="输出 3 6 13" xfId="13448"/>
    <cellStyle name="输出 3 7" xfId="13449"/>
    <cellStyle name="输出 3 8" xfId="13450"/>
    <cellStyle name="输出 3 9" xfId="13451"/>
    <cellStyle name="输出 3_2015.1.3县级预算表" xfId="13452"/>
    <cellStyle name="输出 4" xfId="13453"/>
    <cellStyle name="输出 4 12" xfId="13454"/>
    <cellStyle name="输出 4 13" xfId="13455"/>
    <cellStyle name="输出 4 14" xfId="13456"/>
    <cellStyle name="输出 4 15" xfId="13457"/>
    <cellStyle name="输出 4 16" xfId="13458"/>
    <cellStyle name="输出 4 17" xfId="13459"/>
    <cellStyle name="注释 6 10" xfId="13460"/>
    <cellStyle name="输出 4 18" xfId="13461"/>
    <cellStyle name="注释 6 11" xfId="13462"/>
    <cellStyle name="输出 4 2" xfId="13463"/>
    <cellStyle name="输出 4 2 11" xfId="13464"/>
    <cellStyle name="输出 4 2 12" xfId="13465"/>
    <cellStyle name="输出 4 2 13" xfId="13466"/>
    <cellStyle name="输出 4 2 14" xfId="13467"/>
    <cellStyle name="输出 4 2 15" xfId="13468"/>
    <cellStyle name="输出 4 2 16" xfId="13469"/>
    <cellStyle name="输出 4 2 2" xfId="13470"/>
    <cellStyle name="输出 4 2 2 10" xfId="13471"/>
    <cellStyle name="输出 4 2 2 11" xfId="13472"/>
    <cellStyle name="输出 4 2 2 12" xfId="13473"/>
    <cellStyle name="输出 4 2 2 13" xfId="13474"/>
    <cellStyle name="输出 4 2 2 14" xfId="13475"/>
    <cellStyle name="输出 4 2 2 15" xfId="13476"/>
    <cellStyle name="输出 4 2 2 2 2" xfId="13477"/>
    <cellStyle name="输出 4 2 2 2 3" xfId="13478"/>
    <cellStyle name="输出 4 2 2 3 10" xfId="13479"/>
    <cellStyle name="输出 4 2 2 3 11" xfId="13480"/>
    <cellStyle name="输出 4 2 2 3 12" xfId="13481"/>
    <cellStyle name="输出 4 2 2 3 13" xfId="13482"/>
    <cellStyle name="输出 4 2 2 3 2" xfId="13483"/>
    <cellStyle name="输出 4 2 2 3 7" xfId="13484"/>
    <cellStyle name="输出 4 2 2 3 8" xfId="13485"/>
    <cellStyle name="输出 4 2 2 3 9" xfId="13486"/>
    <cellStyle name="输出 4 2 2 6" xfId="13487"/>
    <cellStyle name="输出 4 2 2 7" xfId="13488"/>
    <cellStyle name="输出 4 2 2 8" xfId="13489"/>
    <cellStyle name="输出 4 2 2 9" xfId="13490"/>
    <cellStyle name="输入 5 3_2016-2018年财政规划附表(2)" xfId="13491"/>
    <cellStyle name="输出 4 2 2_2016-2018年财政规划附表(2)" xfId="13492"/>
    <cellStyle name="输出 4 2 3" xfId="13493"/>
    <cellStyle name="输出 4 2 3 2" xfId="13494"/>
    <cellStyle name="输出 4 2 3 3" xfId="13495"/>
    <cellStyle name="输出 4 2 3 4" xfId="13496"/>
    <cellStyle name="输出 4 2 3 5" xfId="13497"/>
    <cellStyle name="输出 4 2 4" xfId="13498"/>
    <cellStyle name="输出 4 2 4 2" xfId="13499"/>
    <cellStyle name="输出 4 2 4 3" xfId="13500"/>
    <cellStyle name="输出 4 2 4 4" xfId="13501"/>
    <cellStyle name="输出 4 2 4 5" xfId="13502"/>
    <cellStyle name="输出 4 2 4 6" xfId="13503"/>
    <cellStyle name="输出 4 2 4 7" xfId="13504"/>
    <cellStyle name="输出 4 2 4 8" xfId="13505"/>
    <cellStyle name="输出 4 2 4 9" xfId="13506"/>
    <cellStyle name="输出 4 2 5" xfId="13507"/>
    <cellStyle name="输出 4 2_2015.1.3县级预算表" xfId="13508"/>
    <cellStyle name="输出 4 3" xfId="13509"/>
    <cellStyle name="输出 4 3 10" xfId="13510"/>
    <cellStyle name="输出 4 3 11" xfId="13511"/>
    <cellStyle name="输出 4 3 12" xfId="13512"/>
    <cellStyle name="输出 4 3 13" xfId="13513"/>
    <cellStyle name="输出 4 3 14" xfId="13514"/>
    <cellStyle name="输出 4 3 15" xfId="13515"/>
    <cellStyle name="输出 4 3 2" xfId="13516"/>
    <cellStyle name="输出 4 3 3" xfId="13517"/>
    <cellStyle name="输出 4 3 3 10" xfId="13518"/>
    <cellStyle name="输出 4 3 3 11" xfId="13519"/>
    <cellStyle name="输出 4 3 3 12" xfId="13520"/>
    <cellStyle name="输出 4 3 3 13" xfId="13521"/>
    <cellStyle name="输出 4 3 3 2" xfId="13522"/>
    <cellStyle name="输出 4 3 3 3" xfId="13523"/>
    <cellStyle name="输出 4 3 3 4" xfId="13524"/>
    <cellStyle name="输出 4 3 3 5" xfId="13525"/>
    <cellStyle name="输出 4 3_2016-2018年财政规划附表(2)" xfId="13526"/>
    <cellStyle name="输出 4 4" xfId="13527"/>
    <cellStyle name="输出 4 4 10" xfId="13528"/>
    <cellStyle name="输出 4 4 11" xfId="13529"/>
    <cellStyle name="输出 4 4 12" xfId="13530"/>
    <cellStyle name="输出 4 4 13" xfId="13531"/>
    <cellStyle name="输出 4 4 14" xfId="13532"/>
    <cellStyle name="输出 4 4 15" xfId="13533"/>
    <cellStyle name="输出 4 4 2" xfId="13534"/>
    <cellStyle name="输出 4 4 3" xfId="13535"/>
    <cellStyle name="输出 4 4 3 4" xfId="13536"/>
    <cellStyle name="输出 4 4 3 5" xfId="13537"/>
    <cellStyle name="输出 4 4_2016-2018年财政规划附表(2)" xfId="13538"/>
    <cellStyle name="输出 4 5" xfId="13539"/>
    <cellStyle name="输出 4 5 2" xfId="13540"/>
    <cellStyle name="输出 4 5 3" xfId="13541"/>
    <cellStyle name="输出 4 6" xfId="13542"/>
    <cellStyle name="输出 4 6 10" xfId="13543"/>
    <cellStyle name="输出 4 6 11" xfId="13544"/>
    <cellStyle name="输出 4 7" xfId="13545"/>
    <cellStyle name="输出 4 8" xfId="13546"/>
    <cellStyle name="输出 4 9" xfId="13547"/>
    <cellStyle name="输出 4_2015.1.3县级预算表" xfId="13548"/>
    <cellStyle name="输出 5" xfId="13549"/>
    <cellStyle name="输出 5 13" xfId="13550"/>
    <cellStyle name="输出 5 14" xfId="13551"/>
    <cellStyle name="输出 5 15" xfId="13552"/>
    <cellStyle name="输出 5 16" xfId="13553"/>
    <cellStyle name="输出 5 2 10" xfId="13554"/>
    <cellStyle name="输出 5 2 11" xfId="13555"/>
    <cellStyle name="输出 5 2 12" xfId="13556"/>
    <cellStyle name="输出 5 2 13" xfId="13557"/>
    <cellStyle name="输出 5 2 14" xfId="13558"/>
    <cellStyle name="输出 5 2 15" xfId="13559"/>
    <cellStyle name="输出 5 2 2 2" xfId="13560"/>
    <cellStyle name="输出 5 2 2 3" xfId="13561"/>
    <cellStyle name="输出 5 2 2 4" xfId="13562"/>
    <cellStyle name="输出 5 2 2 5" xfId="13563"/>
    <cellStyle name="输出 5 2 3" xfId="13564"/>
    <cellStyle name="输出 5 2 3 10" xfId="13565"/>
    <cellStyle name="输出 5 2 3 11" xfId="13566"/>
    <cellStyle name="输出 5 2 3 12" xfId="13567"/>
    <cellStyle name="输出 5 2 3 2" xfId="13568"/>
    <cellStyle name="输出 5 2 3 3" xfId="13569"/>
    <cellStyle name="输出 5 2 3 4" xfId="13570"/>
    <cellStyle name="输出 5 2 3 5" xfId="13571"/>
    <cellStyle name="输出 5 2 3 6" xfId="13572"/>
    <cellStyle name="输出 5 2 3 7" xfId="13573"/>
    <cellStyle name="输出 5 2 3 8" xfId="13574"/>
    <cellStyle name="输出 5 2 3 9" xfId="13575"/>
    <cellStyle name="输出 5 2 4" xfId="13576"/>
    <cellStyle name="输出 5 2 5" xfId="13577"/>
    <cellStyle name="输出 5 2 6" xfId="13578"/>
    <cellStyle name="输出 5 2 7" xfId="13579"/>
    <cellStyle name="输出 5 2 8" xfId="13580"/>
    <cellStyle name="输出 5 2 9" xfId="13581"/>
    <cellStyle name="输出 5 2_2016-2018年财政规划附表(2)" xfId="13582"/>
    <cellStyle name="输出 5 3 10" xfId="13583"/>
    <cellStyle name="输出 5 3 11" xfId="13584"/>
    <cellStyle name="输出 5 3 2 2" xfId="13585"/>
    <cellStyle name="输出 5 3 2 3" xfId="13586"/>
    <cellStyle name="输出 5 3 2 4" xfId="13587"/>
    <cellStyle name="输出 5 3 2 5" xfId="13588"/>
    <cellStyle name="输出 5 3 3 10" xfId="13589"/>
    <cellStyle name="输出 5 3 3 11" xfId="13590"/>
    <cellStyle name="输出 5 3 3 13" xfId="13591"/>
    <cellStyle name="输出 5 3 3 2" xfId="13592"/>
    <cellStyle name="输出 5 3 3 3" xfId="13593"/>
    <cellStyle name="输出 5 3 3 4" xfId="13594"/>
    <cellStyle name="输出 5 3 3 5" xfId="13595"/>
    <cellStyle name="输出 5 3_2016-2018年财政规划附表(2)" xfId="13596"/>
    <cellStyle name="输出 5 4" xfId="13597"/>
    <cellStyle name="输出 5 5" xfId="13598"/>
    <cellStyle name="输出 5 5 10" xfId="13599"/>
    <cellStyle name="输出 5 5 11" xfId="13600"/>
    <cellStyle name="输出 5 6" xfId="13601"/>
    <cellStyle name="输出 5 7" xfId="13602"/>
    <cellStyle name="输出 5 8" xfId="13603"/>
    <cellStyle name="输出 5 9" xfId="13604"/>
    <cellStyle name="输出 6" xfId="13605"/>
    <cellStyle name="输出 6 12" xfId="13606"/>
    <cellStyle name="输出 6 13" xfId="13607"/>
    <cellStyle name="输出 6 14" xfId="13608"/>
    <cellStyle name="输出 6 15" xfId="13609"/>
    <cellStyle name="输出 6 3 10" xfId="13610"/>
    <cellStyle name="输出 6 3 11" xfId="13611"/>
    <cellStyle name="输出 6 3 12" xfId="13612"/>
    <cellStyle name="输出 6 3 13" xfId="13613"/>
    <cellStyle name="输出 6 3 2" xfId="13614"/>
    <cellStyle name="输出 6 3 3" xfId="13615"/>
    <cellStyle name="输出 6 8" xfId="13616"/>
    <cellStyle name="输出 6 9" xfId="13617"/>
    <cellStyle name="输出 6_2016-2018年财政规划附表(2)" xfId="13618"/>
    <cellStyle name="输出 7" xfId="13619"/>
    <cellStyle name="输出 7 10" xfId="13620"/>
    <cellStyle name="输出 7 11" xfId="13621"/>
    <cellStyle name="输出 7 12" xfId="13622"/>
    <cellStyle name="输出 7 2" xfId="13623"/>
    <cellStyle name="输出 7 3" xfId="13624"/>
    <cellStyle name="输出 7 3 10" xfId="13625"/>
    <cellStyle name="输出 7 3 11" xfId="13626"/>
    <cellStyle name="输出 7 3 12" xfId="13627"/>
    <cellStyle name="输出 7 3 13" xfId="13628"/>
    <cellStyle name="输出 7 3 2" xfId="13629"/>
    <cellStyle name="输出 7 3 3" xfId="13630"/>
    <cellStyle name="输出 7 4" xfId="13631"/>
    <cellStyle name="输出 7 5" xfId="13632"/>
    <cellStyle name="输出 7 6" xfId="13633"/>
    <cellStyle name="输出 7 7" xfId="13634"/>
    <cellStyle name="输出 7 8" xfId="13635"/>
    <cellStyle name="输出 7 9" xfId="13636"/>
    <cellStyle name="输出 7_2016-2018年财政规划附表(2)" xfId="13637"/>
    <cellStyle name="输出 8 10" xfId="13638"/>
    <cellStyle name="输出 8 11" xfId="13639"/>
    <cellStyle name="输出 8 12" xfId="13640"/>
    <cellStyle name="输出 8 13" xfId="13641"/>
    <cellStyle name="输出 8 2" xfId="13642"/>
    <cellStyle name="输出 8 3" xfId="13643"/>
    <cellStyle name="输出 8 4" xfId="13644"/>
    <cellStyle name="输出 8 5" xfId="13645"/>
    <cellStyle name="输出 8 6" xfId="13646"/>
    <cellStyle name="输出 8 7" xfId="13647"/>
    <cellStyle name="输出 8 8" xfId="13648"/>
    <cellStyle name="输出 8 9" xfId="13649"/>
    <cellStyle name="输出 9" xfId="13650"/>
    <cellStyle name="输入 2 16" xfId="13651"/>
    <cellStyle name="输入 2 17" xfId="13652"/>
    <cellStyle name="输入 2 18" xfId="13653"/>
    <cellStyle name="输入 2 2 10" xfId="13654"/>
    <cellStyle name="注释 7 3 9" xfId="13655"/>
    <cellStyle name="输入 2 2 11" xfId="13656"/>
    <cellStyle name="输入 2 2 12" xfId="13657"/>
    <cellStyle name="输入 2 2 13" xfId="13658"/>
    <cellStyle name="输入 2 2 14" xfId="13659"/>
    <cellStyle name="输入 2 2 15" xfId="13660"/>
    <cellStyle name="输入 2 2 2 15" xfId="13661"/>
    <cellStyle name="输入 2 2 2 2 2" xfId="13662"/>
    <cellStyle name="输入 2 2 2 2 3" xfId="13663"/>
    <cellStyle name="输入 2 2 2 2 4" xfId="13664"/>
    <cellStyle name="输入 2 2 2 2 5" xfId="13665"/>
    <cellStyle name="输入 2 2 2 3" xfId="13666"/>
    <cellStyle name="输入 2 2 2 3 10" xfId="13667"/>
    <cellStyle name="输入 2 2 2 3 11" xfId="13668"/>
    <cellStyle name="输入 2 2 2 3 12" xfId="13669"/>
    <cellStyle name="输入 2 2 2 3 13" xfId="13670"/>
    <cellStyle name="输入 2 2 2 3 2" xfId="13671"/>
    <cellStyle name="输入 2 2 2 3 3" xfId="13672"/>
    <cellStyle name="输入 2 2 2 3 4" xfId="13673"/>
    <cellStyle name="输入 2 2 2 3 5" xfId="13674"/>
    <cellStyle name="输入 2 2 2 3 6" xfId="13675"/>
    <cellStyle name="输入 2 2 2 3 7" xfId="13676"/>
    <cellStyle name="输入 2 2 2 3 8" xfId="13677"/>
    <cellStyle name="输入 2 2 2 3 9" xfId="13678"/>
    <cellStyle name="输入 2 2 2 4" xfId="13679"/>
    <cellStyle name="输入 2 2 2 5" xfId="13680"/>
    <cellStyle name="输入 2 2 2 6" xfId="13681"/>
    <cellStyle name="输入 2 2 2 7" xfId="13682"/>
    <cellStyle name="输入 2 2 2 8" xfId="13683"/>
    <cellStyle name="输入 2 2 2 9" xfId="13684"/>
    <cellStyle name="输入 2 2 4 2" xfId="13685"/>
    <cellStyle name="输入 2 2 4 3" xfId="13686"/>
    <cellStyle name="输入 2 2 4 8" xfId="13687"/>
    <cellStyle name="输入 2 2 4 9" xfId="13688"/>
    <cellStyle name="输入 2 2 6" xfId="13689"/>
    <cellStyle name="输入 2 2 7" xfId="13690"/>
    <cellStyle name="输入 2 2 8" xfId="13691"/>
    <cellStyle name="输入 2 2 9" xfId="13692"/>
    <cellStyle name="输入 2 2_2015.1.3县级预算表" xfId="13693"/>
    <cellStyle name="输入 2 3 14" xfId="13694"/>
    <cellStyle name="输入 2 3 15" xfId="13695"/>
    <cellStyle name="输入 2 3 2 3" xfId="13696"/>
    <cellStyle name="输入 2 3 3 10" xfId="13697"/>
    <cellStyle name="输入 2 3 3 11" xfId="13698"/>
    <cellStyle name="输入 2 3 3 12" xfId="13699"/>
    <cellStyle name="输入 2 3 3 13" xfId="13700"/>
    <cellStyle name="输入 2 4 10" xfId="13701"/>
    <cellStyle name="输入 2 4 11" xfId="13702"/>
    <cellStyle name="输入 2 4 12" xfId="13703"/>
    <cellStyle name="输入 2 4 13" xfId="13704"/>
    <cellStyle name="输入 2 4 14" xfId="13705"/>
    <cellStyle name="输入 2 4 15" xfId="13706"/>
    <cellStyle name="输入 2 4 2" xfId="13707"/>
    <cellStyle name="输入 2 4 2 2" xfId="13708"/>
    <cellStyle name="输入 2 4 2 3" xfId="13709"/>
    <cellStyle name="输入 2 4 3" xfId="13710"/>
    <cellStyle name="输入 2 4 3 10" xfId="13711"/>
    <cellStyle name="输入 2 4 3 11" xfId="13712"/>
    <cellStyle name="输入 2 4 3 12" xfId="13713"/>
    <cellStyle name="输入 2 4 3 13" xfId="13714"/>
    <cellStyle name="输入 2 4 3 2" xfId="13715"/>
    <cellStyle name="输入 2 4 3 3" xfId="13716"/>
    <cellStyle name="输入 2 4 4" xfId="13717"/>
    <cellStyle name="输入 2 4 5" xfId="13718"/>
    <cellStyle name="输入 2 4 6" xfId="13719"/>
    <cellStyle name="输入 2 4 7" xfId="13720"/>
    <cellStyle name="输入 2 4 8" xfId="13721"/>
    <cellStyle name="输入 2 4 9" xfId="13722"/>
    <cellStyle name="输入 2 4_2016-2018年财政规划附表(2)" xfId="13723"/>
    <cellStyle name="输入 2 5 2" xfId="13724"/>
    <cellStyle name="输入 2 5 3" xfId="13725"/>
    <cellStyle name="输入 2 5 4" xfId="13726"/>
    <cellStyle name="输入 2 5 5" xfId="13727"/>
    <cellStyle name="输入 2 6 10" xfId="13728"/>
    <cellStyle name="输入 2 6 2" xfId="13729"/>
    <cellStyle name="输入 2 6 3" xfId="13730"/>
    <cellStyle name="输入 2 6 4" xfId="13731"/>
    <cellStyle name="输入 2 6 5" xfId="13732"/>
    <cellStyle name="输入 2 6 6" xfId="13733"/>
    <cellStyle name="输入 2 6 7" xfId="13734"/>
    <cellStyle name="输入 2 6 8" xfId="13735"/>
    <cellStyle name="输入 2 6 9" xfId="13736"/>
    <cellStyle name="输入 3 16" xfId="13737"/>
    <cellStyle name="输入 3 2 10" xfId="13738"/>
    <cellStyle name="输入 3 2 11" xfId="13739"/>
    <cellStyle name="输入 3 2 12" xfId="13740"/>
    <cellStyle name="输入 3 2 13" xfId="13741"/>
    <cellStyle name="输入 3 2 14" xfId="13742"/>
    <cellStyle name="输入 3 2 15" xfId="13743"/>
    <cellStyle name="输入 3 2 16" xfId="13744"/>
    <cellStyle name="输入 3 2 2 2 3" xfId="13745"/>
    <cellStyle name="输入 3 2 2 2 5" xfId="13746"/>
    <cellStyle name="输入 3 2 2 3" xfId="13747"/>
    <cellStyle name="输入 3 2 2 3 7" xfId="13748"/>
    <cellStyle name="输入 3 2 2 3 8" xfId="13749"/>
    <cellStyle name="输入 3 2 2 3 9" xfId="13750"/>
    <cellStyle name="输入 3 2 2 4" xfId="13751"/>
    <cellStyle name="输入 3 2 2 5" xfId="13752"/>
    <cellStyle name="输入 3 2 2 6" xfId="13753"/>
    <cellStyle name="输入 3 2 2 7" xfId="13754"/>
    <cellStyle name="输入 3 2 2 8" xfId="13755"/>
    <cellStyle name="输入 3 2 2 9" xfId="13756"/>
    <cellStyle name="输入 3 2 2_2016-2018年财政规划附表(2)" xfId="13757"/>
    <cellStyle name="输入 3 2 4 2" xfId="13758"/>
    <cellStyle name="输入 3 2 4 3" xfId="13759"/>
    <cellStyle name="输入 3 2 4 4" xfId="13760"/>
    <cellStyle name="输入 3 2 4 5" xfId="13761"/>
    <cellStyle name="输入 3 2_2015.1.3县级预算表" xfId="13762"/>
    <cellStyle name="输入 3 3 14" xfId="13763"/>
    <cellStyle name="输入 3 3 15" xfId="13764"/>
    <cellStyle name="输入 3 3 3 10" xfId="13765"/>
    <cellStyle name="输入 3 3 3 11" xfId="13766"/>
    <cellStyle name="输入 3 3 3 12" xfId="13767"/>
    <cellStyle name="输入 3 3 3 13" xfId="13768"/>
    <cellStyle name="输入 3 3 3 9" xfId="13769"/>
    <cellStyle name="输入 3 3_2016-2018年财政规划附表(2)" xfId="13770"/>
    <cellStyle name="输入 3 4 10" xfId="13771"/>
    <cellStyle name="输入 3 4 11" xfId="13772"/>
    <cellStyle name="输入 3 4 12" xfId="13773"/>
    <cellStyle name="输入 3 4 13" xfId="13774"/>
    <cellStyle name="输入 3 4 14" xfId="13775"/>
    <cellStyle name="输入 3 4 15" xfId="13776"/>
    <cellStyle name="输入 3 4 2" xfId="13777"/>
    <cellStyle name="输入 3 4 2 2" xfId="13778"/>
    <cellStyle name="输入 3 4 2 3" xfId="13779"/>
    <cellStyle name="输入 3 4 3" xfId="13780"/>
    <cellStyle name="输入 3 4 3 12" xfId="13781"/>
    <cellStyle name="输入 3 4 3 13" xfId="13782"/>
    <cellStyle name="输入 3 4 3 2" xfId="13783"/>
    <cellStyle name="输入 3 4 3 3" xfId="13784"/>
    <cellStyle name="输入 3 4 4" xfId="13785"/>
    <cellStyle name="输入 3 4 5" xfId="13786"/>
    <cellStyle name="输入 3 4 6" xfId="13787"/>
    <cellStyle name="输入 3 4 7" xfId="13788"/>
    <cellStyle name="输入 3 4 8" xfId="13789"/>
    <cellStyle name="输入 3 4 9" xfId="13790"/>
    <cellStyle name="输入 3 5 2" xfId="13791"/>
    <cellStyle name="输入 3 5 3" xfId="13792"/>
    <cellStyle name="输入 3 5 4" xfId="13793"/>
    <cellStyle name="输入 3 5 5" xfId="13794"/>
    <cellStyle name="输入 3 6 10" xfId="13795"/>
    <cellStyle name="输入 3 6 11" xfId="13796"/>
    <cellStyle name="输入 3 6 12" xfId="13797"/>
    <cellStyle name="输入 3 6 13" xfId="13798"/>
    <cellStyle name="输入 3 6 2" xfId="13799"/>
    <cellStyle name="输入 3 6 3" xfId="13800"/>
    <cellStyle name="输入 3 6 4" xfId="13801"/>
    <cellStyle name="输入 3 6 5" xfId="13802"/>
    <cellStyle name="输入 3 6 7" xfId="13803"/>
    <cellStyle name="输入 3 6 8" xfId="13804"/>
    <cellStyle name="输入 3 6 9" xfId="13805"/>
    <cellStyle name="输入 4" xfId="13806"/>
    <cellStyle name="输入 4 10" xfId="13807"/>
    <cellStyle name="输入 4 11" xfId="13808"/>
    <cellStyle name="输入 4 12" xfId="13809"/>
    <cellStyle name="输入 4 13" xfId="13810"/>
    <cellStyle name="输入 4 14" xfId="13811"/>
    <cellStyle name="输入 4 15" xfId="13812"/>
    <cellStyle name="输入 4 16" xfId="13813"/>
    <cellStyle name="输入 4 17" xfId="13814"/>
    <cellStyle name="输入 4 18" xfId="13815"/>
    <cellStyle name="输入 4 2" xfId="13816"/>
    <cellStyle name="输入 4 2 10" xfId="13817"/>
    <cellStyle name="输入 4 2 11" xfId="13818"/>
    <cellStyle name="输入 4 2 12" xfId="13819"/>
    <cellStyle name="输入 4 2 13" xfId="13820"/>
    <cellStyle name="输入 4 2 14" xfId="13821"/>
    <cellStyle name="输入 4 2 15" xfId="13822"/>
    <cellStyle name="输入 4 2 16" xfId="13823"/>
    <cellStyle name="输入 4 2 2" xfId="13824"/>
    <cellStyle name="输入 4 2 2 13" xfId="13825"/>
    <cellStyle name="输入 4 2 2 14" xfId="13826"/>
    <cellStyle name="输入 4 2 2 15" xfId="13827"/>
    <cellStyle name="输入 4 2 2 2" xfId="13828"/>
    <cellStyle name="注释 7 14" xfId="13829"/>
    <cellStyle name="输入 4 2 2 2 2" xfId="13830"/>
    <cellStyle name="输入 4 2 2 2 3" xfId="13831"/>
    <cellStyle name="输入 4 2 2 2 4" xfId="13832"/>
    <cellStyle name="输入 4 2 2 2 5" xfId="13833"/>
    <cellStyle name="输入 4 2 2 3" xfId="13834"/>
    <cellStyle name="注释 7 15" xfId="13835"/>
    <cellStyle name="输入 4 2 2 3 10" xfId="13836"/>
    <cellStyle name="输入 4 2 2 3 11" xfId="13837"/>
    <cellStyle name="输入 4 2 2 3 12" xfId="13838"/>
    <cellStyle name="输入 4 2 2 3 13" xfId="13839"/>
    <cellStyle name="输入 4 2 2 3 2" xfId="13840"/>
    <cellStyle name="输入 4 2 2 3 3" xfId="13841"/>
    <cellStyle name="输入 4 2 2 3 4" xfId="13842"/>
    <cellStyle name="输入 4 2 2 3 5" xfId="13843"/>
    <cellStyle name="输入 4 2 2 3 6" xfId="13844"/>
    <cellStyle name="输入 4 2 2 3 7" xfId="13845"/>
    <cellStyle name="输入 4 2 2 3 8" xfId="13846"/>
    <cellStyle name="输入 4 2 2 3 9" xfId="13847"/>
    <cellStyle name="输入 4 2 2 4" xfId="13848"/>
    <cellStyle name="输入 4 2 2 5" xfId="13849"/>
    <cellStyle name="输入 4 2 2 6" xfId="13850"/>
    <cellStyle name="输入 4 2 2 7" xfId="13851"/>
    <cellStyle name="输入 4 2 2 8" xfId="13852"/>
    <cellStyle name="输入 4 2 2 9" xfId="13853"/>
    <cellStyle name="输入 4 2 2_2016-2018年财政规划附表(2)" xfId="13854"/>
    <cellStyle name="输入 4 2 3" xfId="13855"/>
    <cellStyle name="输入 4 2 3 2" xfId="13856"/>
    <cellStyle name="输入 4 2 4" xfId="13857"/>
    <cellStyle name="输入 4 2 4 10" xfId="13858"/>
    <cellStyle name="输入 4 2 4 11" xfId="13859"/>
    <cellStyle name="输入 4 2 4 12" xfId="13860"/>
    <cellStyle name="输入 4 2 4 13" xfId="13861"/>
    <cellStyle name="输入 4 2 5" xfId="13862"/>
    <cellStyle name="输入 4 2 6" xfId="13863"/>
    <cellStyle name="输入 4 2 7" xfId="13864"/>
    <cellStyle name="输入 4 2 8" xfId="13865"/>
    <cellStyle name="输入 4 2 9" xfId="13866"/>
    <cellStyle name="输入 4 3" xfId="13867"/>
    <cellStyle name="输入 4 3 10" xfId="13868"/>
    <cellStyle name="输入 4 3 11" xfId="13869"/>
    <cellStyle name="输入 4 3 12" xfId="13870"/>
    <cellStyle name="输入 4 3 13" xfId="13871"/>
    <cellStyle name="输入 4 3 15" xfId="13872"/>
    <cellStyle name="输入 4 3 2" xfId="13873"/>
    <cellStyle name="输入 4 3 3" xfId="13874"/>
    <cellStyle name="输入 4 3 3 2" xfId="13875"/>
    <cellStyle name="输入 4 3 4" xfId="13876"/>
    <cellStyle name="输入 4 3 5" xfId="13877"/>
    <cellStyle name="输入 4 3 6" xfId="13878"/>
    <cellStyle name="输入 4 3 7" xfId="13879"/>
    <cellStyle name="输入 4 3 8" xfId="13880"/>
    <cellStyle name="输入 4 3 9" xfId="13881"/>
    <cellStyle name="输入 4 4 10" xfId="13882"/>
    <cellStyle name="输入 4 4 11" xfId="13883"/>
    <cellStyle name="输入 4 4 12" xfId="13884"/>
    <cellStyle name="输入 4 4 13" xfId="13885"/>
    <cellStyle name="输入 4 4 14" xfId="13886"/>
    <cellStyle name="输入 4 4 15" xfId="13887"/>
    <cellStyle name="输入 4 4 2" xfId="13888"/>
    <cellStyle name="输入 4 4 2 2" xfId="13889"/>
    <cellStyle name="输入 4 4 2 3" xfId="13890"/>
    <cellStyle name="输入 4 4 3" xfId="13891"/>
    <cellStyle name="输入 4 4 3 10" xfId="13892"/>
    <cellStyle name="输入 4 4 3 2" xfId="13893"/>
    <cellStyle name="输入 4 4 3 3" xfId="13894"/>
    <cellStyle name="输入 4 4 4" xfId="13895"/>
    <cellStyle name="输入 4 4 5" xfId="13896"/>
    <cellStyle name="输入 4 4 6" xfId="13897"/>
    <cellStyle name="输入 4 4 7" xfId="13898"/>
    <cellStyle name="输入 4 4 8" xfId="13899"/>
    <cellStyle name="输入 4 4 9" xfId="13900"/>
    <cellStyle name="输入 4 4_2016-2018年财政规划附表(2)" xfId="13901"/>
    <cellStyle name="输入 4 5 2" xfId="13902"/>
    <cellStyle name="输入 4 5 3" xfId="13903"/>
    <cellStyle name="输入 4 5 4" xfId="13904"/>
    <cellStyle name="输入 4 5 5" xfId="13905"/>
    <cellStyle name="输入 4 6 10" xfId="13906"/>
    <cellStyle name="输入 4 6 11" xfId="13907"/>
    <cellStyle name="输入 4 6 12" xfId="13908"/>
    <cellStyle name="输入 4 6 13" xfId="13909"/>
    <cellStyle name="输入 4 6 2" xfId="13910"/>
    <cellStyle name="输入 4 6 3" xfId="13911"/>
    <cellStyle name="输入 4 6 4" xfId="13912"/>
    <cellStyle name="输入 4 6 5" xfId="13913"/>
    <cellStyle name="输入 4 6 6" xfId="13914"/>
    <cellStyle name="输入 4 6 7" xfId="13915"/>
    <cellStyle name="输入 4 6 8" xfId="13916"/>
    <cellStyle name="输入 4 6 9" xfId="13917"/>
    <cellStyle name="输入 4 8" xfId="13918"/>
    <cellStyle name="输入 4 9" xfId="13919"/>
    <cellStyle name="输入 5" xfId="13920"/>
    <cellStyle name="输入 5 10" xfId="13921"/>
    <cellStyle name="输入 5 11" xfId="13922"/>
    <cellStyle name="输入 5 12" xfId="13923"/>
    <cellStyle name="输入 5 13" xfId="13924"/>
    <cellStyle name="输入 5 14" xfId="13925"/>
    <cellStyle name="输入 5 2" xfId="13926"/>
    <cellStyle name="输入 5 2 10" xfId="13927"/>
    <cellStyle name="输入 6 15" xfId="13928"/>
    <cellStyle name="输入 5 2 11" xfId="13929"/>
    <cellStyle name="输入 5 2 12" xfId="13930"/>
    <cellStyle name="输入 5 2 13" xfId="13931"/>
    <cellStyle name="输入 5 2 14" xfId="13932"/>
    <cellStyle name="输入 5 2 2" xfId="13933"/>
    <cellStyle name="输入 6 3" xfId="13934"/>
    <cellStyle name="输入 5 2 2 2" xfId="13935"/>
    <cellStyle name="输入 6 3 2" xfId="13936"/>
    <cellStyle name="输入 5 2 2 3" xfId="13937"/>
    <cellStyle name="输入 6 3 3" xfId="13938"/>
    <cellStyle name="输入 5 2 2 4" xfId="13939"/>
    <cellStyle name="输入 6 3 4" xfId="13940"/>
    <cellStyle name="输入 5 2 2 5" xfId="13941"/>
    <cellStyle name="输入 6 3 5" xfId="13942"/>
    <cellStyle name="输入 5 2 3" xfId="13943"/>
    <cellStyle name="输入 6 4" xfId="13944"/>
    <cellStyle name="输入 5 2 3 10" xfId="13945"/>
    <cellStyle name="输入 5 2 3 11" xfId="13946"/>
    <cellStyle name="输入 5 2 3 12" xfId="13947"/>
    <cellStyle name="输入 5 2 3 13" xfId="13948"/>
    <cellStyle name="输入 5 2 3 2" xfId="13949"/>
    <cellStyle name="输入 5 2 3 3" xfId="13950"/>
    <cellStyle name="输入 5 2 3 4" xfId="13951"/>
    <cellStyle name="输入 5 2 3 5" xfId="13952"/>
    <cellStyle name="输入 5 2 3 6" xfId="13953"/>
    <cellStyle name="输入 5 2 3 7" xfId="13954"/>
    <cellStyle name="输入 5 2 3 8" xfId="13955"/>
    <cellStyle name="输入 5 2 3 9" xfId="13956"/>
    <cellStyle name="输入 5 2 4" xfId="13957"/>
    <cellStyle name="输入 6 5" xfId="13958"/>
    <cellStyle name="输入 5 2 5" xfId="13959"/>
    <cellStyle name="输入 6 6" xfId="13960"/>
    <cellStyle name="输入 5 2 6" xfId="13961"/>
    <cellStyle name="输入 6 7" xfId="13962"/>
    <cellStyle name="输入 5 2 7" xfId="13963"/>
    <cellStyle name="输入 6 8" xfId="13964"/>
    <cellStyle name="输入 5 2 8" xfId="13965"/>
    <cellStyle name="输入 6 9" xfId="13966"/>
    <cellStyle name="输入 5 2 9" xfId="13967"/>
    <cellStyle name="输入 5 2_2016-2018年财政规划附表(2)" xfId="13968"/>
    <cellStyle name="输入 5 3" xfId="13969"/>
    <cellStyle name="输入 5 3 10" xfId="13970"/>
    <cellStyle name="输入 7 15" xfId="13971"/>
    <cellStyle name="输入 5 3 11" xfId="13972"/>
    <cellStyle name="输入 5 3 12" xfId="13973"/>
    <cellStyle name="输入 5 3 13" xfId="13974"/>
    <cellStyle name="输入 5 3 14" xfId="13975"/>
    <cellStyle name="输入 5 3 15" xfId="13976"/>
    <cellStyle name="输入 5 3 2" xfId="13977"/>
    <cellStyle name="输入 7 3" xfId="13978"/>
    <cellStyle name="注释 4" xfId="13979"/>
    <cellStyle name="输入 5 3 2 2" xfId="13980"/>
    <cellStyle name="输入 7 3 2" xfId="13981"/>
    <cellStyle name="注释 4 2" xfId="13982"/>
    <cellStyle name="输入 5 3 2 3" xfId="13983"/>
    <cellStyle name="输入 7 3 3" xfId="13984"/>
    <cellStyle name="注释 4 3" xfId="13985"/>
    <cellStyle name="输入 5 3 2 4" xfId="13986"/>
    <cellStyle name="输入 7 3 4" xfId="13987"/>
    <cellStyle name="注释 4 4" xfId="13988"/>
    <cellStyle name="输入 5 3 2 5" xfId="13989"/>
    <cellStyle name="输入 7 3 5" xfId="13990"/>
    <cellStyle name="注释 4 5" xfId="13991"/>
    <cellStyle name="输入 5 3 3" xfId="13992"/>
    <cellStyle name="输入 7 4" xfId="13993"/>
    <cellStyle name="注释 5" xfId="13994"/>
    <cellStyle name="输入 5 3 3 12" xfId="13995"/>
    <cellStyle name="注释 5 12" xfId="13996"/>
    <cellStyle name="输入 5 3 3 13" xfId="13997"/>
    <cellStyle name="注释 5 13" xfId="13998"/>
    <cellStyle name="输入 5 3 3 2" xfId="13999"/>
    <cellStyle name="注释 5 2" xfId="14000"/>
    <cellStyle name="输入 5 3 3 3" xfId="14001"/>
    <cellStyle name="注释 5 3" xfId="14002"/>
    <cellStyle name="输入 5 3 3 4" xfId="14003"/>
    <cellStyle name="注释 5 4" xfId="14004"/>
    <cellStyle name="输入 5 3 3 5" xfId="14005"/>
    <cellStyle name="注释 5 5" xfId="14006"/>
    <cellStyle name="输入 5 3 3 6" xfId="14007"/>
    <cellStyle name="注释 2 2 2 3 2" xfId="14008"/>
    <cellStyle name="注释 5 6" xfId="14009"/>
    <cellStyle name="输入 5 3 3 7" xfId="14010"/>
    <cellStyle name="注释 2 2 2 3 3" xfId="14011"/>
    <cellStyle name="注释 5 7" xfId="14012"/>
    <cellStyle name="输入 5 3 3 8" xfId="14013"/>
    <cellStyle name="注释 2 2 2 3 4" xfId="14014"/>
    <cellStyle name="注释 5 8" xfId="14015"/>
    <cellStyle name="输入 5 3 3 9" xfId="14016"/>
    <cellStyle name="注释 2 2 2 3 5" xfId="14017"/>
    <cellStyle name="注释 5 9" xfId="14018"/>
    <cellStyle name="输入 5 3 4" xfId="14019"/>
    <cellStyle name="输入 7 5" xfId="14020"/>
    <cellStyle name="注释 6" xfId="14021"/>
    <cellStyle name="输入 5 3 5" xfId="14022"/>
    <cellStyle name="输入 7 6" xfId="14023"/>
    <cellStyle name="注释 7" xfId="14024"/>
    <cellStyle name="输入 5 3 6" xfId="14025"/>
    <cellStyle name="输入 7 7" xfId="14026"/>
    <cellStyle name="注释 8" xfId="14027"/>
    <cellStyle name="输入 5 3 7" xfId="14028"/>
    <cellStyle name="输入 7 8" xfId="14029"/>
    <cellStyle name="注释 9" xfId="14030"/>
    <cellStyle name="输入 5 3 8" xfId="14031"/>
    <cellStyle name="输入 7 9" xfId="14032"/>
    <cellStyle name="输入 5 3 9" xfId="14033"/>
    <cellStyle name="输入 5 4" xfId="14034"/>
    <cellStyle name="输入 5 4 2" xfId="14035"/>
    <cellStyle name="输入 8 3" xfId="14036"/>
    <cellStyle name="输入 5 4 3" xfId="14037"/>
    <cellStyle name="输入 8 4" xfId="14038"/>
    <cellStyle name="输入 5 4 4" xfId="14039"/>
    <cellStyle name="输入 8 5" xfId="14040"/>
    <cellStyle name="输入 5 4 5" xfId="14041"/>
    <cellStyle name="输入 8 6" xfId="14042"/>
    <cellStyle name="输入 5 5" xfId="14043"/>
    <cellStyle name="输入 5 5 10" xfId="14044"/>
    <cellStyle name="输入 5 5 8" xfId="14045"/>
    <cellStyle name="输入 5 5 9" xfId="14046"/>
    <cellStyle name="输入 5 6" xfId="14047"/>
    <cellStyle name="输入 5 7" xfId="14048"/>
    <cellStyle name="输入 5 8" xfId="14049"/>
    <cellStyle name="输入 5 9" xfId="14050"/>
    <cellStyle name="输入 5_2015.1.3县级预算表" xfId="14051"/>
    <cellStyle name="输入 6" xfId="14052"/>
    <cellStyle name="输入 6 13" xfId="14053"/>
    <cellStyle name="输入 6 14" xfId="14054"/>
    <cellStyle name="输入 6 2" xfId="14055"/>
    <cellStyle name="输入 6 2 2" xfId="14056"/>
    <cellStyle name="输入 6 2 3" xfId="14057"/>
    <cellStyle name="输入 6 2 4" xfId="14058"/>
    <cellStyle name="输入 6 2 5" xfId="14059"/>
    <cellStyle name="输入 6 3 10" xfId="14060"/>
    <cellStyle name="输入 6 3 11" xfId="14061"/>
    <cellStyle name="输入 6 3 12" xfId="14062"/>
    <cellStyle name="输入 6 3 13" xfId="14063"/>
    <cellStyle name="输入 6 3 6" xfId="14064"/>
    <cellStyle name="输入 6 3 7" xfId="14065"/>
    <cellStyle name="输入 6 3 8" xfId="14066"/>
    <cellStyle name="输入 6 3 9" xfId="14067"/>
    <cellStyle name="输入 6_2016-2018年财政规划附表(2)" xfId="14068"/>
    <cellStyle name="输入 7" xfId="14069"/>
    <cellStyle name="输入 7 10" xfId="14070"/>
    <cellStyle name="输入 7 11" xfId="14071"/>
    <cellStyle name="输入 7 12" xfId="14072"/>
    <cellStyle name="输入 7 13" xfId="14073"/>
    <cellStyle name="输入 7 14" xfId="14074"/>
    <cellStyle name="输入 7 2" xfId="14075"/>
    <cellStyle name="注释 3" xfId="14076"/>
    <cellStyle name="输入 7 2 2" xfId="14077"/>
    <cellStyle name="注释 3 2" xfId="14078"/>
    <cellStyle name="输入 7 2 3" xfId="14079"/>
    <cellStyle name="注释 3 3" xfId="14080"/>
    <cellStyle name="输入 7 2 4" xfId="14081"/>
    <cellStyle name="注释 3 4" xfId="14082"/>
    <cellStyle name="输入 7 2 5" xfId="14083"/>
    <cellStyle name="注释 3 5" xfId="14084"/>
    <cellStyle name="输入 7 3 12" xfId="14085"/>
    <cellStyle name="注释 4 12" xfId="14086"/>
    <cellStyle name="输入 7 3 13" xfId="14087"/>
    <cellStyle name="注释 4 13" xfId="14088"/>
    <cellStyle name="输入 7 3 6" xfId="14089"/>
    <cellStyle name="注释 2 2 2 2 2" xfId="14090"/>
    <cellStyle name="注释 4 6" xfId="14091"/>
    <cellStyle name="输入 7 3 7" xfId="14092"/>
    <cellStyle name="注释 2 2 2 2 3" xfId="14093"/>
    <cellStyle name="注释 4 7" xfId="14094"/>
    <cellStyle name="输入 7 3 8" xfId="14095"/>
    <cellStyle name="注释 2 2 2 2 4" xfId="14096"/>
    <cellStyle name="注释 4 8" xfId="14097"/>
    <cellStyle name="输入 7 3 9" xfId="14098"/>
    <cellStyle name="注释 2 2 2 2 5" xfId="14099"/>
    <cellStyle name="注释 4 9" xfId="14100"/>
    <cellStyle name="输入 7_2016-2018年财政规划附表(2)" xfId="14101"/>
    <cellStyle name="输入 8" xfId="14102"/>
    <cellStyle name="输入 8 10" xfId="14103"/>
    <cellStyle name="输入 8 11" xfId="14104"/>
    <cellStyle name="输入 8 12" xfId="14105"/>
    <cellStyle name="输入 8 13" xfId="14106"/>
    <cellStyle name="输入 8 2" xfId="14107"/>
    <cellStyle name="输入 8 7" xfId="14108"/>
    <cellStyle name="输入 8 8" xfId="14109"/>
    <cellStyle name="输入 8 9" xfId="14110"/>
    <cellStyle name="输入 9" xfId="14111"/>
    <cellStyle name="注释 10" xfId="14112"/>
    <cellStyle name="注释 11" xfId="14113"/>
    <cellStyle name="注释 12" xfId="14114"/>
    <cellStyle name="注释 2" xfId="14115"/>
    <cellStyle name="注释 2 10" xfId="14116"/>
    <cellStyle name="注释 2 11" xfId="14117"/>
    <cellStyle name="注释 2 12" xfId="14118"/>
    <cellStyle name="注释 2 13" xfId="14119"/>
    <cellStyle name="注释 2 14" xfId="14120"/>
    <cellStyle name="注释 2 15" xfId="14121"/>
    <cellStyle name="注释 2 16" xfId="14122"/>
    <cellStyle name="注释 2 17" xfId="14123"/>
    <cellStyle name="注释 2 18" xfId="14124"/>
    <cellStyle name="注释 2 2" xfId="14125"/>
    <cellStyle name="注释 2 2 10" xfId="14126"/>
    <cellStyle name="注释 2 2 11" xfId="14127"/>
    <cellStyle name="注释 2 2 12" xfId="14128"/>
    <cellStyle name="注释 2 2 13" xfId="14129"/>
    <cellStyle name="注释 2 2 14" xfId="14130"/>
    <cellStyle name="注释 2 2 15" xfId="14131"/>
    <cellStyle name="注释 2 2 16" xfId="14132"/>
    <cellStyle name="注释 2 2 2 2" xfId="14133"/>
    <cellStyle name="注释 2 2 2 3" xfId="14134"/>
    <cellStyle name="注释 2 2 2 3 6" xfId="14135"/>
    <cellStyle name="注释 2 2 2 3 7" xfId="14136"/>
    <cellStyle name="注释 2 2 2 3 8" xfId="14137"/>
    <cellStyle name="注释 2 2 2 3 9" xfId="14138"/>
    <cellStyle name="注释 2 2 2 4" xfId="14139"/>
    <cellStyle name="注释 2 2 2 5" xfId="14140"/>
    <cellStyle name="注释 2 2 2 6" xfId="14141"/>
    <cellStyle name="注释 4 2 2 2 2" xfId="14142"/>
    <cellStyle name="注释 2 2 2 7" xfId="14143"/>
    <cellStyle name="注释 4 2 2 2 3" xfId="14144"/>
    <cellStyle name="注释 2 2 2 8" xfId="14145"/>
    <cellStyle name="注释 4 2 2 2 4" xfId="14146"/>
    <cellStyle name="注释 2 2 2 9" xfId="14147"/>
    <cellStyle name="注释 4 2 2 2 5" xfId="14148"/>
    <cellStyle name="注释 2 2 3 2" xfId="14149"/>
    <cellStyle name="注释 2 2 3 3" xfId="14150"/>
    <cellStyle name="注释 2 2 3 4" xfId="14151"/>
    <cellStyle name="注释 2 2 3 5" xfId="14152"/>
    <cellStyle name="注释 2 2 4 2" xfId="14153"/>
    <cellStyle name="注释 2 2 4 3" xfId="14154"/>
    <cellStyle name="注释 2 2 4 4" xfId="14155"/>
    <cellStyle name="注释 2 2 4 5" xfId="14156"/>
    <cellStyle name="注释 2 2 4 6" xfId="14157"/>
    <cellStyle name="注释 2 2 4 7" xfId="14158"/>
    <cellStyle name="注释 2 2 4 8" xfId="14159"/>
    <cellStyle name="注释 2 2 4 9" xfId="14160"/>
    <cellStyle name="注释 2 2 8" xfId="14161"/>
    <cellStyle name="注释 2 2 9" xfId="14162"/>
    <cellStyle name="注释 2 3" xfId="14163"/>
    <cellStyle name="注释 2 3 10" xfId="14164"/>
    <cellStyle name="注释 2 3 11" xfId="14165"/>
    <cellStyle name="注释 2 3 12" xfId="14166"/>
    <cellStyle name="注释 2 3 13" xfId="14167"/>
    <cellStyle name="注释 2 3 14" xfId="14168"/>
    <cellStyle name="注释 2 3 15" xfId="14169"/>
    <cellStyle name="注释 2 3 2" xfId="14170"/>
    <cellStyle name="注释 2 3 2 2" xfId="14171"/>
    <cellStyle name="注释 2 3 2 3" xfId="14172"/>
    <cellStyle name="注释 2 3 3" xfId="14173"/>
    <cellStyle name="注释 2 3 3 10" xfId="14174"/>
    <cellStyle name="注释 2 3 3 11" xfId="14175"/>
    <cellStyle name="注释 2 3 3 12" xfId="14176"/>
    <cellStyle name="注释 2 3 3 2" xfId="14177"/>
    <cellStyle name="注释 2 3 3 3" xfId="14178"/>
    <cellStyle name="注释 2 3 3 4" xfId="14179"/>
    <cellStyle name="注释 2 3 3 5" xfId="14180"/>
    <cellStyle name="注释 2 3 3 6" xfId="14181"/>
    <cellStyle name="注释 2 3 3 7" xfId="14182"/>
    <cellStyle name="注释 2 3 3 8" xfId="14183"/>
    <cellStyle name="注释 2 3 3 9" xfId="14184"/>
    <cellStyle name="注释 2 3 4" xfId="14185"/>
    <cellStyle name="注释 2 3 5" xfId="14186"/>
    <cellStyle name="注释 2 3 6" xfId="14187"/>
    <cellStyle name="注释 2 3 7" xfId="14188"/>
    <cellStyle name="注释 2 3 8" xfId="14189"/>
    <cellStyle name="注释 2 4" xfId="14190"/>
    <cellStyle name="注释 2 4 10" xfId="14191"/>
    <cellStyle name="注释 2 4 11" xfId="14192"/>
    <cellStyle name="注释 2 4 12" xfId="14193"/>
    <cellStyle name="注释 2 4 13" xfId="14194"/>
    <cellStyle name="注释 2 4 2" xfId="14195"/>
    <cellStyle name="注释 2 4 2 2" xfId="14196"/>
    <cellStyle name="注释 2 4 2 3" xfId="14197"/>
    <cellStyle name="注释 2 4 2 4" xfId="14198"/>
    <cellStyle name="注释 2 4 2 5" xfId="14199"/>
    <cellStyle name="注释 2 4 3" xfId="14200"/>
    <cellStyle name="注释 2 4 3 10" xfId="14201"/>
    <cellStyle name="注释 2 4 3 2" xfId="14202"/>
    <cellStyle name="注释 2 4 3 3" xfId="14203"/>
    <cellStyle name="注释 2 4 3 4" xfId="14204"/>
    <cellStyle name="注释 2 4 3 5" xfId="14205"/>
    <cellStyle name="注释 2 4 3 6" xfId="14206"/>
    <cellStyle name="注释 2 4 3 7" xfId="14207"/>
    <cellStyle name="注释 2 4 3 8" xfId="14208"/>
    <cellStyle name="注释 2 4 3 9" xfId="14209"/>
    <cellStyle name="注释 2 4 4" xfId="14210"/>
    <cellStyle name="注释 2 4 5" xfId="14211"/>
    <cellStyle name="注释 2 4 6" xfId="14212"/>
    <cellStyle name="注释 2 4 7" xfId="14213"/>
    <cellStyle name="注释 2 4 8" xfId="14214"/>
    <cellStyle name="注释 2 4 9" xfId="14215"/>
    <cellStyle name="注释 2 5" xfId="14216"/>
    <cellStyle name="注释 2 5 2" xfId="14217"/>
    <cellStyle name="注释 2 6" xfId="14218"/>
    <cellStyle name="注释 2 6 2" xfId="14219"/>
    <cellStyle name="注释 2 7" xfId="14220"/>
    <cellStyle name="注释 2 8" xfId="14221"/>
    <cellStyle name="注释 2 9" xfId="14222"/>
    <cellStyle name="注释 3 10" xfId="14223"/>
    <cellStyle name="注释 3 11" xfId="14224"/>
    <cellStyle name="注释 3 12" xfId="14225"/>
    <cellStyle name="注释 3 13" xfId="14226"/>
    <cellStyle name="注释 3 14" xfId="14227"/>
    <cellStyle name="注释 3 15" xfId="14228"/>
    <cellStyle name="注释 3 16" xfId="14229"/>
    <cellStyle name="注释 3 17" xfId="14230"/>
    <cellStyle name="注释 3 18" xfId="14231"/>
    <cellStyle name="注释 3 2 10" xfId="14232"/>
    <cellStyle name="注释 3 2 11" xfId="14233"/>
    <cellStyle name="注释 3 2 12" xfId="14234"/>
    <cellStyle name="注释 3 2 13" xfId="14235"/>
    <cellStyle name="注释 3 2 14" xfId="14236"/>
    <cellStyle name="注释 3 2 15" xfId="14237"/>
    <cellStyle name="注释 3 2 16" xfId="14238"/>
    <cellStyle name="注释 3 2 2 10" xfId="14239"/>
    <cellStyle name="注释 3 2 2 11" xfId="14240"/>
    <cellStyle name="注释 3 2 2 12" xfId="14241"/>
    <cellStyle name="注释 3 2 2 13" xfId="14242"/>
    <cellStyle name="注释 3 2 2 14" xfId="14243"/>
    <cellStyle name="注释 3 2 2 15" xfId="14244"/>
    <cellStyle name="注释 3 2 2 2 5" xfId="14245"/>
    <cellStyle name="注释 3 2 2 3 10" xfId="14246"/>
    <cellStyle name="注释 3 2 2 3 11" xfId="14247"/>
    <cellStyle name="注释 3 2 2 3 12" xfId="14248"/>
    <cellStyle name="注释 3 2 2 3 13" xfId="14249"/>
    <cellStyle name="注释 3 2 2 3 2" xfId="14250"/>
    <cellStyle name="注释 3 2 2 3 3" xfId="14251"/>
    <cellStyle name="注释 3 2 2 3 4" xfId="14252"/>
    <cellStyle name="注释 3 2 2 3 5" xfId="14253"/>
    <cellStyle name="注释 3 2 2 3 6" xfId="14254"/>
    <cellStyle name="注释 3 2 2 3 7" xfId="14255"/>
    <cellStyle name="常规_2007年云南省向人大报送政府收支预算表格式编制过程表 2 2 2" xfId="14256"/>
    <cellStyle name="注释 3 2 2 3 8" xfId="14257"/>
    <cellStyle name="注释 3 2 2 3 9" xfId="14258"/>
    <cellStyle name="注释 3 2 2 8" xfId="14259"/>
    <cellStyle name="注释 3 2 2 9" xfId="14260"/>
    <cellStyle name="注释 3 2 3 2" xfId="14261"/>
    <cellStyle name="注释 3 2 3 3" xfId="14262"/>
    <cellStyle name="注释 3 2 3 4" xfId="14263"/>
    <cellStyle name="注释 3 2 3 5" xfId="14264"/>
    <cellStyle name="注释 3 2 4 11" xfId="14265"/>
    <cellStyle name="注释 3 2 4 12" xfId="14266"/>
    <cellStyle name="注释 3 2 4 13" xfId="14267"/>
    <cellStyle name="注释 3 2 4 2" xfId="14268"/>
    <cellStyle name="注释 3 2 4 3" xfId="14269"/>
    <cellStyle name="注释 3 2 4 4" xfId="14270"/>
    <cellStyle name="注释 3 2 4 5" xfId="14271"/>
    <cellStyle name="注释 3 2 8" xfId="14272"/>
    <cellStyle name="注释 3 2 9" xfId="14273"/>
    <cellStyle name="注释 3 3 2" xfId="14274"/>
    <cellStyle name="注释 3 3 2 2" xfId="14275"/>
    <cellStyle name="注释 3 3 2 3" xfId="14276"/>
    <cellStyle name="注释 3 3 2 4" xfId="14277"/>
    <cellStyle name="注释 3 3 2 5" xfId="14278"/>
    <cellStyle name="注释 3 3 3" xfId="14279"/>
    <cellStyle name="注释 3 3 3 10" xfId="14280"/>
    <cellStyle name="注释 3 3 3 11" xfId="14281"/>
    <cellStyle name="注释 3 3 3 12" xfId="14282"/>
    <cellStyle name="注释 3 3 3 13" xfId="14283"/>
    <cellStyle name="注释 3 3 3 2" xfId="14284"/>
    <cellStyle name="注释 3 3 3 3" xfId="14285"/>
    <cellStyle name="注释 3 3 3 4" xfId="14286"/>
    <cellStyle name="注释 3 3 3 5" xfId="14287"/>
    <cellStyle name="注释 3 3 3 6" xfId="14288"/>
    <cellStyle name="注释 3 3 3 7" xfId="14289"/>
    <cellStyle name="注释 3 3 3 8" xfId="14290"/>
    <cellStyle name="注释 3 3 3 9" xfId="14291"/>
    <cellStyle name="注释 3 3 4" xfId="14292"/>
    <cellStyle name="注释 3 3 5" xfId="14293"/>
    <cellStyle name="注释 3 3 6" xfId="14294"/>
    <cellStyle name="注释 3 3 7" xfId="14295"/>
    <cellStyle name="注释 3 3 8" xfId="14296"/>
    <cellStyle name="注释 3 3 9" xfId="14297"/>
    <cellStyle name="注释 3 4 10" xfId="14298"/>
    <cellStyle name="注释 3 4 11" xfId="14299"/>
    <cellStyle name="注释 3 4 12" xfId="14300"/>
    <cellStyle name="注释 3 4 13" xfId="14301"/>
    <cellStyle name="注释 3 4 14" xfId="14302"/>
    <cellStyle name="注释 3 4 15" xfId="14303"/>
    <cellStyle name="注释 3 4 2" xfId="14304"/>
    <cellStyle name="注释 3 4 2 2" xfId="14305"/>
    <cellStyle name="注释 3 4 2 3" xfId="14306"/>
    <cellStyle name="注释 3 4 2 4" xfId="14307"/>
    <cellStyle name="注释 3 4 2 5" xfId="14308"/>
    <cellStyle name="注释 3 4 3 2" xfId="14309"/>
    <cellStyle name="注释 3 4 3 3" xfId="14310"/>
    <cellStyle name="注释 3 4 3 4" xfId="14311"/>
    <cellStyle name="注释 3 4 3 5" xfId="14312"/>
    <cellStyle name="注释 3 4 3 6" xfId="14313"/>
    <cellStyle name="注释 3 4 3 7" xfId="14314"/>
    <cellStyle name="注释 3 4 3 8" xfId="14315"/>
    <cellStyle name="注释 3 4 3 9" xfId="14316"/>
    <cellStyle name="注释 3 4 7" xfId="14317"/>
    <cellStyle name="注释 3 4 8" xfId="14318"/>
    <cellStyle name="注释 3 4 9" xfId="14319"/>
    <cellStyle name="注释 3 5 2" xfId="14320"/>
    <cellStyle name="注释 3 6 2" xfId="14321"/>
    <cellStyle name="注释 4 14" xfId="14322"/>
    <cellStyle name="注释 4 15" xfId="14323"/>
    <cellStyle name="注释 4 16" xfId="14324"/>
    <cellStyle name="注释 4 17" xfId="14325"/>
    <cellStyle name="注释 4 18" xfId="14326"/>
    <cellStyle name="注释 4 2 12" xfId="14327"/>
    <cellStyle name="注释 4 2 13" xfId="14328"/>
    <cellStyle name="注释 4 2 14" xfId="14329"/>
    <cellStyle name="注释 4 2 15" xfId="14330"/>
    <cellStyle name="注释 4 2 16" xfId="14331"/>
    <cellStyle name="注释 4 2 2" xfId="14332"/>
    <cellStyle name="注释 4 2 2 10" xfId="14333"/>
    <cellStyle name="注释 4 2 2 11" xfId="14334"/>
    <cellStyle name="注释 4 2 2 12" xfId="14335"/>
    <cellStyle name="注释 4 2 2 13" xfId="14336"/>
    <cellStyle name="注释 4 2 2 14" xfId="14337"/>
    <cellStyle name="注释 4 2 2 15" xfId="14338"/>
    <cellStyle name="注释 4 2 2 2" xfId="14339"/>
    <cellStyle name="注释 4 2 2 3" xfId="14340"/>
    <cellStyle name="注释 4 2 2 3 10" xfId="14341"/>
    <cellStyle name="注释 4 2 2 3 11" xfId="14342"/>
    <cellStyle name="注释 4 2 2 3 12" xfId="14343"/>
    <cellStyle name="注释 4 2 2 3 13" xfId="14344"/>
    <cellStyle name="注释 4 2 2 3 2" xfId="14345"/>
    <cellStyle name="注释 4 2 2 3 3" xfId="14346"/>
    <cellStyle name="注释 4 2 2 3 4" xfId="14347"/>
    <cellStyle name="注释 4 2 2 3 5" xfId="14348"/>
    <cellStyle name="注释 4 2 2 3 6" xfId="14349"/>
    <cellStyle name="注释 4 2 2 3 7" xfId="14350"/>
    <cellStyle name="注释 4 2 2 3 8" xfId="14351"/>
    <cellStyle name="注释 4 2 2 3 9" xfId="14352"/>
    <cellStyle name="注释 4 2 2 4" xfId="14353"/>
    <cellStyle name="注释 4 2 3" xfId="14354"/>
    <cellStyle name="注释 4 2 3 2" xfId="14355"/>
    <cellStyle name="注释 4 2 3 3" xfId="14356"/>
    <cellStyle name="注释 4 2 3 4" xfId="14357"/>
    <cellStyle name="注释 4 2 4" xfId="14358"/>
    <cellStyle name="注释 4 2 4 10" xfId="14359"/>
    <cellStyle name="注释 4 2 4 11" xfId="14360"/>
    <cellStyle name="注释 4 2 4 12" xfId="14361"/>
    <cellStyle name="注释 4 2 4 13" xfId="14362"/>
    <cellStyle name="注释 4 2 4 2" xfId="14363"/>
    <cellStyle name="注释 4 2 4 3" xfId="14364"/>
    <cellStyle name="注释 4 2 4 4" xfId="14365"/>
    <cellStyle name="注释 4 2 5" xfId="14366"/>
    <cellStyle name="注释 4 2 6" xfId="14367"/>
    <cellStyle name="注释 4 2 7" xfId="14368"/>
    <cellStyle name="注释 4 2 8" xfId="14369"/>
    <cellStyle name="注释 4 2 9" xfId="14370"/>
    <cellStyle name="注释 4 3 10" xfId="14371"/>
    <cellStyle name="注释 4 3 2" xfId="14372"/>
    <cellStyle name="注释 4 3 2 2" xfId="14373"/>
    <cellStyle name="注释 4 3 2 3" xfId="14374"/>
    <cellStyle name="注释 4 3 2 4" xfId="14375"/>
    <cellStyle name="注释 4 3 3" xfId="14376"/>
    <cellStyle name="注释 4 3 3 10" xfId="14377"/>
    <cellStyle name="注释 4 3 3 2" xfId="14378"/>
    <cellStyle name="注释 4 3 3 3" xfId="14379"/>
    <cellStyle name="注释 4 3 3 4" xfId="14380"/>
    <cellStyle name="注释 4 3 4" xfId="14381"/>
    <cellStyle name="注释 4 3 5" xfId="14382"/>
    <cellStyle name="注释 4 3 6" xfId="14383"/>
    <cellStyle name="注释 4 3 7" xfId="14384"/>
    <cellStyle name="注释 4 3 8" xfId="14385"/>
    <cellStyle name="注释 4 3 9" xfId="14386"/>
    <cellStyle name="注释 4 4 10" xfId="14387"/>
    <cellStyle name="注释 4 4 15" xfId="14388"/>
    <cellStyle name="注释 4 4 2 2" xfId="14389"/>
    <cellStyle name="注释 4 4 2 3" xfId="14390"/>
    <cellStyle name="注释 4 4 2 4" xfId="14391"/>
    <cellStyle name="注释 4 4 3 10" xfId="14392"/>
    <cellStyle name="注释 4 4 3 11" xfId="14393"/>
    <cellStyle name="注释 4 4 3 12" xfId="14394"/>
    <cellStyle name="注释 4 4 3 13" xfId="14395"/>
    <cellStyle name="注释 4 4 3 2" xfId="14396"/>
    <cellStyle name="注释 4 4 3 3" xfId="14397"/>
    <cellStyle name="注释 4 4 7" xfId="14398"/>
    <cellStyle name="注释 4 4 8" xfId="14399"/>
    <cellStyle name="注释 4 4 9" xfId="14400"/>
    <cellStyle name="注释 4 6 2" xfId="14401"/>
    <cellStyle name="注释 5 15" xfId="14402"/>
    <cellStyle name="注释 5 16" xfId="14403"/>
    <cellStyle name="注释 5 17" xfId="14404"/>
    <cellStyle name="注释 5 2 10" xfId="14405"/>
    <cellStyle name="注释 5 2 11" xfId="14406"/>
    <cellStyle name="注释 5 2 13" xfId="14407"/>
    <cellStyle name="注释 5 2 14" xfId="14408"/>
    <cellStyle name="注释 5 2 15" xfId="14409"/>
    <cellStyle name="注释 5 2 2" xfId="14410"/>
    <cellStyle name="注释 5 2 3" xfId="14411"/>
    <cellStyle name="注释 5 2 3 10" xfId="14412"/>
    <cellStyle name="注释 5 2 3 11" xfId="14413"/>
    <cellStyle name="注释 5 2 3 12" xfId="14414"/>
    <cellStyle name="注释 5 2 3 13" xfId="14415"/>
    <cellStyle name="注释 5 2 3 2" xfId="14416"/>
    <cellStyle name="注释 5 2 3 3" xfId="14417"/>
    <cellStyle name="注释 5 2 3 4" xfId="14418"/>
    <cellStyle name="注释 5 2 3 6" xfId="14419"/>
    <cellStyle name="注释 5 2 3 7" xfId="14420"/>
    <cellStyle name="注释 5 2 3 8" xfId="14421"/>
    <cellStyle name="注释 5 2 3 9" xfId="14422"/>
    <cellStyle name="注释 5 2 4" xfId="14423"/>
    <cellStyle name="注释 5 2 5" xfId="14424"/>
    <cellStyle name="注释 5 2 6" xfId="14425"/>
    <cellStyle name="注释 5 2 7" xfId="14426"/>
    <cellStyle name="注释 5 2 8" xfId="14427"/>
    <cellStyle name="注释 5 2 9" xfId="14428"/>
    <cellStyle name="注释 5 3 10" xfId="14429"/>
    <cellStyle name="注释 5 3 11" xfId="14430"/>
    <cellStyle name="注释 5 3 12" xfId="14431"/>
    <cellStyle name="注释 5 3 13" xfId="14432"/>
    <cellStyle name="注释 5 3 14" xfId="14433"/>
    <cellStyle name="注释 5 3 15" xfId="14434"/>
    <cellStyle name="注释 5 3 2" xfId="14435"/>
    <cellStyle name="注释 5 3 2 5" xfId="14436"/>
    <cellStyle name="注释 5 3 3" xfId="14437"/>
    <cellStyle name="注释 5 3 3 2" xfId="14438"/>
    <cellStyle name="注释 5 3 3 3" xfId="14439"/>
    <cellStyle name="注释 5 3 3 4" xfId="14440"/>
    <cellStyle name="注释 5 3 3 5" xfId="14441"/>
    <cellStyle name="注释 5 3 3 6" xfId="14442"/>
    <cellStyle name="注释 5 3 3 7" xfId="14443"/>
    <cellStyle name="注释 5 3 3 8" xfId="14444"/>
    <cellStyle name="注释 5 3 3 9" xfId="14445"/>
    <cellStyle name="注释 5 3 4" xfId="14446"/>
    <cellStyle name="注释 5 3 5" xfId="14447"/>
    <cellStyle name="注释 5 3 6" xfId="14448"/>
    <cellStyle name="注释 5 3 7" xfId="14449"/>
    <cellStyle name="注释 5 3 8" xfId="14450"/>
    <cellStyle name="注释 5 3 9" xfId="14451"/>
    <cellStyle name="注释 5 4 2" xfId="14452"/>
    <cellStyle name="注释 5 4 3" xfId="14453"/>
    <cellStyle name="注释 5 4 4" xfId="14454"/>
    <cellStyle name="注释 5 4 5" xfId="14455"/>
    <cellStyle name="注释 5 5 2" xfId="14456"/>
    <cellStyle name="注释 6 12" xfId="14457"/>
    <cellStyle name="注释 6 13" xfId="14458"/>
    <cellStyle name="注释 6 14" xfId="14459"/>
    <cellStyle name="注释 6 15" xfId="14460"/>
    <cellStyle name="注释 6 2 5" xfId="14461"/>
    <cellStyle name="注释 6 3 10" xfId="14462"/>
    <cellStyle name="注释 6 3 11" xfId="14463"/>
    <cellStyle name="注释 6 3 12" xfId="14464"/>
    <cellStyle name="注释 6 3 13" xfId="14465"/>
    <cellStyle name="注释 6 3 2" xfId="14466"/>
    <cellStyle name="注释 6 3 3" xfId="14467"/>
    <cellStyle name="注释 6 3 4" xfId="14468"/>
    <cellStyle name="注释 6 3 5" xfId="14469"/>
    <cellStyle name="注释 6 3 6" xfId="14470"/>
    <cellStyle name="注释 6 3 7" xfId="14471"/>
    <cellStyle name="注释 6 3 8" xfId="14472"/>
    <cellStyle name="注释 6 3 9" xfId="14473"/>
    <cellStyle name="注释 6 5" xfId="14474"/>
    <cellStyle name="注释 7 11" xfId="14475"/>
    <cellStyle name="注释 7 12" xfId="14476"/>
    <cellStyle name="注释 7 13" xfId="14477"/>
    <cellStyle name="注释 7 2" xfId="14478"/>
    <cellStyle name="注释 7 2 2" xfId="14479"/>
    <cellStyle name="注释 7 2 3" xfId="14480"/>
    <cellStyle name="注释 7 2 4" xfId="14481"/>
    <cellStyle name="注释 7 2 5" xfId="14482"/>
    <cellStyle name="注释 7 3" xfId="14483"/>
    <cellStyle name="注释 7 3 10" xfId="14484"/>
    <cellStyle name="注释 7 3 11" xfId="14485"/>
    <cellStyle name="注释 7 3 12" xfId="14486"/>
    <cellStyle name="注释 7 3 13" xfId="14487"/>
    <cellStyle name="注释 7 3 2" xfId="14488"/>
    <cellStyle name="注释 7 3 3" xfId="14489"/>
    <cellStyle name="注释 7 3 4" xfId="14490"/>
    <cellStyle name="注释 7 3 5" xfId="14491"/>
    <cellStyle name="注释 7 3 6" xfId="14492"/>
    <cellStyle name="注释 7 3 7" xfId="14493"/>
    <cellStyle name="注释 7 3 8" xfId="14494"/>
    <cellStyle name="注释 7 4" xfId="14495"/>
    <cellStyle name="注释 7 5" xfId="14496"/>
    <cellStyle name="注释 7 6" xfId="14497"/>
    <cellStyle name="注释 7 7" xfId="14498"/>
    <cellStyle name="注释 7 8" xfId="14499"/>
    <cellStyle name="注释 7 9" xfId="14500"/>
    <cellStyle name="注释 8 10" xfId="14501"/>
    <cellStyle name="注释 8 11" xfId="14502"/>
    <cellStyle name="注释 8 12" xfId="14503"/>
    <cellStyle name="注释 8 13" xfId="14504"/>
    <cellStyle name="注释 8 3" xfId="14505"/>
    <cellStyle name="注释 8 4" xfId="14506"/>
    <cellStyle name="注释 8 5" xfId="14507"/>
    <cellStyle name="注释 8 6" xfId="14508"/>
    <cellStyle name="注释 8 7" xfId="14509"/>
    <cellStyle name="注释 8 8" xfId="14510"/>
    <cellStyle name="注释 8 9" xfId="14511"/>
    <cellStyle name="常规_2007年云南省向人大报送政府收支预算表格式编制过程表 2" xfId="14512"/>
    <cellStyle name="常规 16" xfId="14513"/>
    <cellStyle name="常规 19 2 2" xfId="14514"/>
    <cellStyle name="常规_2007年云南省向人大报送政府收支预算表格式编制过程表" xfId="14515"/>
  </cellStyles>
  <dxfs count="2">
    <dxf>
      <font>
        <color indexed="9"/>
      </font>
    </dxf>
    <dxf>
      <font>
        <b val="1"/>
        <i val="0"/>
      </font>
    </dxf>
  </dxfs>
  <tableStyles count="0" defaultTableStyle="TableStyleMedium9"/>
  <colors>
    <mruColors>
      <color rgb="00FFFFFF"/>
      <color rgb="00F4C966"/>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1" Type="http://schemas.openxmlformats.org/officeDocument/2006/relationships/sharedStrings" Target="sharedStrings.xml"/><Relationship Id="rId50" Type="http://schemas.openxmlformats.org/officeDocument/2006/relationships/styles" Target="styles.xml"/><Relationship Id="rId5" Type="http://schemas.openxmlformats.org/officeDocument/2006/relationships/worksheet" Target="worksheets/sheet5.xml"/><Relationship Id="rId49" Type="http://schemas.openxmlformats.org/officeDocument/2006/relationships/theme" Target="theme/theme1.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92D050"/>
  </sheetPr>
  <dimension ref="A1:H106"/>
  <sheetViews>
    <sheetView showGridLines="0" showZeros="0" workbookViewId="0">
      <pane ySplit="5" topLeftCell="A87" activePane="bottomLeft" state="frozen"/>
      <selection/>
      <selection pane="bottomLeft" activeCell="D100" sqref="D100"/>
    </sheetView>
  </sheetViews>
  <sheetFormatPr defaultColWidth="8.75" defaultRowHeight="15.75" outlineLevelCol="7"/>
  <cols>
    <col min="1" max="1" width="28.125" style="367" customWidth="1"/>
    <col min="2" max="5" width="12.625" style="398" customWidth="1"/>
    <col min="6" max="6" width="12.625" style="456" customWidth="1"/>
    <col min="7" max="7" width="12.625" style="288"/>
    <col min="8" max="16384" width="8.75" style="288"/>
  </cols>
  <sheetData>
    <row r="1" ht="20" customHeight="1" spans="1:1">
      <c r="A1" s="367" t="s">
        <v>0</v>
      </c>
    </row>
    <row r="2" s="366" customFormat="1" ht="30" customHeight="1" spans="1:6">
      <c r="A2" s="287" t="s">
        <v>1</v>
      </c>
      <c r="B2" s="287"/>
      <c r="C2" s="287"/>
      <c r="D2" s="287"/>
      <c r="E2" s="370"/>
      <c r="F2" s="457"/>
    </row>
    <row r="3" ht="20" customHeight="1" spans="1:6">
      <c r="A3" s="371" t="str">
        <f>""</f>
        <v/>
      </c>
      <c r="B3" s="400" t="s">
        <v>2</v>
      </c>
      <c r="C3" s="401"/>
      <c r="D3" s="401"/>
      <c r="E3" s="401"/>
      <c r="F3" s="458"/>
    </row>
    <row r="4" ht="20" customHeight="1" spans="1:6">
      <c r="A4" s="373" t="s">
        <v>3</v>
      </c>
      <c r="B4" s="270" t="s">
        <v>4</v>
      </c>
      <c r="C4" s="270" t="s">
        <v>5</v>
      </c>
      <c r="D4" s="270" t="s">
        <v>6</v>
      </c>
      <c r="E4" s="270" t="s">
        <v>7</v>
      </c>
      <c r="F4" s="459" t="s">
        <v>8</v>
      </c>
    </row>
    <row r="5" ht="20" customHeight="1" spans="1:6">
      <c r="A5" s="373"/>
      <c r="B5" s="270"/>
      <c r="C5" s="270"/>
      <c r="D5" s="270"/>
      <c r="E5" s="270"/>
      <c r="F5" s="459"/>
    </row>
    <row r="6" ht="25" customHeight="1" spans="1:6">
      <c r="A6" s="460" t="s">
        <v>9</v>
      </c>
      <c r="B6" s="408">
        <f>SUM(B7:B21)</f>
        <v>32924</v>
      </c>
      <c r="C6" s="408">
        <f>SUM(C7:C21)</f>
        <v>25759</v>
      </c>
      <c r="D6" s="408">
        <f>SUM(D7:D21)</f>
        <v>27817</v>
      </c>
      <c r="E6" s="374">
        <f>IF(ISERROR(D6/B6),"",D6/B6)</f>
        <v>0.845</v>
      </c>
      <c r="F6" s="374">
        <f>IF(ISERROR(D6/C6),"",D6/C6)</f>
        <v>1.08</v>
      </c>
    </row>
    <row r="7" ht="25" customHeight="1" spans="1:6">
      <c r="A7" s="377" t="s">
        <v>10</v>
      </c>
      <c r="B7" s="410">
        <v>10525</v>
      </c>
      <c r="C7" s="197">
        <v>8092</v>
      </c>
      <c r="D7" s="410">
        <v>8459</v>
      </c>
      <c r="E7" s="119">
        <f t="shared" ref="E7:E38" si="0">IF(ISERROR(D7/B7),"",D7/B7)</f>
        <v>0.804</v>
      </c>
      <c r="F7" s="119">
        <f>IF(ISERROR(D7/C7),"",D7/C7)</f>
        <v>1.045</v>
      </c>
    </row>
    <row r="8" ht="25" customHeight="1" spans="1:6">
      <c r="A8" s="377" t="s">
        <v>11</v>
      </c>
      <c r="B8" s="410"/>
      <c r="C8" s="410"/>
      <c r="D8" s="410"/>
      <c r="E8" s="119" t="str">
        <f t="shared" si="0"/>
        <v/>
      </c>
      <c r="F8" s="119" t="str">
        <f>IF(ISERROR(D8/C8),"",D8/C8)</f>
        <v/>
      </c>
    </row>
    <row r="9" ht="25" customHeight="1" spans="1:6">
      <c r="A9" s="377" t="s">
        <v>12</v>
      </c>
      <c r="B9" s="410">
        <v>753</v>
      </c>
      <c r="C9" s="197">
        <v>768</v>
      </c>
      <c r="D9" s="410">
        <v>765</v>
      </c>
      <c r="E9" s="119">
        <f t="shared" si="0"/>
        <v>1.016</v>
      </c>
      <c r="F9" s="119">
        <f>IF(ISERROR(D9/C9),"",D9/C9)</f>
        <v>0.996</v>
      </c>
    </row>
    <row r="10" ht="25" customHeight="1" spans="1:6">
      <c r="A10" s="377" t="s">
        <v>13</v>
      </c>
      <c r="B10" s="410">
        <v>360</v>
      </c>
      <c r="C10" s="197">
        <v>256</v>
      </c>
      <c r="D10" s="410">
        <v>294</v>
      </c>
      <c r="E10" s="119">
        <f t="shared" si="0"/>
        <v>0.817</v>
      </c>
      <c r="F10" s="119">
        <f t="shared" ref="F9:F40" si="1">IF(ISERROR(D10/C10),"",D10/C10)</f>
        <v>1.148</v>
      </c>
    </row>
    <row r="11" ht="25" customHeight="1" spans="1:6">
      <c r="A11" s="377" t="s">
        <v>14</v>
      </c>
      <c r="B11" s="410">
        <v>536</v>
      </c>
      <c r="C11" s="197">
        <v>1100</v>
      </c>
      <c r="D11" s="410">
        <v>1090</v>
      </c>
      <c r="E11" s="119">
        <f t="shared" si="0"/>
        <v>2.034</v>
      </c>
      <c r="F11" s="119">
        <f t="shared" si="1"/>
        <v>0.991</v>
      </c>
    </row>
    <row r="12" ht="25" customHeight="1" spans="1:6">
      <c r="A12" s="377" t="s">
        <v>15</v>
      </c>
      <c r="B12" s="410">
        <v>927</v>
      </c>
      <c r="C12" s="197">
        <v>850</v>
      </c>
      <c r="D12" s="410">
        <v>917</v>
      </c>
      <c r="E12" s="119">
        <f t="shared" si="0"/>
        <v>0.989</v>
      </c>
      <c r="F12" s="119">
        <f t="shared" si="1"/>
        <v>1.079</v>
      </c>
    </row>
    <row r="13" ht="25" customHeight="1" spans="1:6">
      <c r="A13" s="377" t="s">
        <v>16</v>
      </c>
      <c r="B13" s="410">
        <v>793</v>
      </c>
      <c r="C13" s="197">
        <v>500</v>
      </c>
      <c r="D13" s="410">
        <v>640</v>
      </c>
      <c r="E13" s="119">
        <f t="shared" si="0"/>
        <v>0.807</v>
      </c>
      <c r="F13" s="119">
        <f t="shared" si="1"/>
        <v>1.28</v>
      </c>
    </row>
    <row r="14" ht="25" customHeight="1" spans="1:6">
      <c r="A14" s="377" t="s">
        <v>17</v>
      </c>
      <c r="B14" s="410">
        <v>309</v>
      </c>
      <c r="C14" s="197">
        <v>400</v>
      </c>
      <c r="D14" s="410">
        <v>442</v>
      </c>
      <c r="E14" s="119">
        <f t="shared" si="0"/>
        <v>1.43</v>
      </c>
      <c r="F14" s="119">
        <f t="shared" si="1"/>
        <v>1.105</v>
      </c>
    </row>
    <row r="15" ht="25" customHeight="1" spans="1:6">
      <c r="A15" s="377" t="s">
        <v>18</v>
      </c>
      <c r="B15" s="410">
        <v>927</v>
      </c>
      <c r="C15" s="197">
        <v>300</v>
      </c>
      <c r="D15" s="410">
        <v>492</v>
      </c>
      <c r="E15" s="119">
        <f t="shared" si="0"/>
        <v>0.531</v>
      </c>
      <c r="F15" s="119">
        <f t="shared" si="1"/>
        <v>1.64</v>
      </c>
    </row>
    <row r="16" ht="25" customHeight="1" spans="1:6">
      <c r="A16" s="377" t="s">
        <v>19</v>
      </c>
      <c r="B16" s="410">
        <v>4158</v>
      </c>
      <c r="C16" s="197">
        <v>1956</v>
      </c>
      <c r="D16" s="410">
        <v>2080</v>
      </c>
      <c r="E16" s="119">
        <f t="shared" si="0"/>
        <v>0.5</v>
      </c>
      <c r="F16" s="119">
        <f t="shared" si="1"/>
        <v>1.063</v>
      </c>
    </row>
    <row r="17" ht="25" customHeight="1" spans="1:6">
      <c r="A17" s="377" t="s">
        <v>20</v>
      </c>
      <c r="B17" s="410">
        <v>876</v>
      </c>
      <c r="C17" s="197">
        <v>850</v>
      </c>
      <c r="D17" s="410">
        <v>894</v>
      </c>
      <c r="E17" s="119">
        <f t="shared" si="0"/>
        <v>1.021</v>
      </c>
      <c r="F17" s="119">
        <f t="shared" si="1"/>
        <v>1.052</v>
      </c>
    </row>
    <row r="18" ht="25" customHeight="1" spans="1:6">
      <c r="A18" s="377" t="s">
        <v>21</v>
      </c>
      <c r="B18" s="410">
        <v>3809</v>
      </c>
      <c r="C18" s="197">
        <v>3059</v>
      </c>
      <c r="D18" s="410">
        <v>3986</v>
      </c>
      <c r="E18" s="119">
        <f t="shared" si="0"/>
        <v>1.046</v>
      </c>
      <c r="F18" s="119">
        <f t="shared" si="1"/>
        <v>1.303</v>
      </c>
    </row>
    <row r="19" ht="25" customHeight="1" spans="1:6">
      <c r="A19" s="377" t="s">
        <v>22</v>
      </c>
      <c r="B19" s="410">
        <v>2369</v>
      </c>
      <c r="C19" s="197">
        <v>600</v>
      </c>
      <c r="D19" s="410">
        <v>749</v>
      </c>
      <c r="E19" s="119">
        <f t="shared" si="0"/>
        <v>0.316</v>
      </c>
      <c r="F19" s="119">
        <f t="shared" si="1"/>
        <v>1.248</v>
      </c>
    </row>
    <row r="20" ht="25" customHeight="1" spans="1:6">
      <c r="A20" s="377" t="s">
        <v>23</v>
      </c>
      <c r="B20" s="410">
        <v>6500</v>
      </c>
      <c r="C20" s="197">
        <v>6848</v>
      </c>
      <c r="D20" s="410">
        <v>6848</v>
      </c>
      <c r="E20" s="119">
        <f t="shared" si="0"/>
        <v>1.054</v>
      </c>
      <c r="F20" s="119">
        <f t="shared" si="1"/>
        <v>1</v>
      </c>
    </row>
    <row r="21" ht="25" customHeight="1" spans="1:6">
      <c r="A21" s="377" t="s">
        <v>24</v>
      </c>
      <c r="B21" s="410">
        <v>82</v>
      </c>
      <c r="C21" s="197">
        <v>180</v>
      </c>
      <c r="D21" s="410">
        <v>161</v>
      </c>
      <c r="E21" s="119">
        <f t="shared" si="0"/>
        <v>1.963</v>
      </c>
      <c r="F21" s="119">
        <f t="shared" si="1"/>
        <v>0.894</v>
      </c>
    </row>
    <row r="22" ht="25" customHeight="1" spans="1:6">
      <c r="A22" s="460" t="s">
        <v>25</v>
      </c>
      <c r="B22" s="408">
        <f>SUM(B23:B28)</f>
        <v>14028</v>
      </c>
      <c r="C22" s="408">
        <f>SUM(C23:C28)</f>
        <v>21193</v>
      </c>
      <c r="D22" s="408">
        <f>SUM(D23:D28)</f>
        <v>20519</v>
      </c>
      <c r="E22" s="374">
        <f t="shared" si="0"/>
        <v>1.463</v>
      </c>
      <c r="F22" s="374">
        <f t="shared" si="1"/>
        <v>0.968</v>
      </c>
    </row>
    <row r="23" ht="25" customHeight="1" spans="1:6">
      <c r="A23" s="377" t="s">
        <v>26</v>
      </c>
      <c r="B23" s="412">
        <v>2720</v>
      </c>
      <c r="C23" s="197">
        <v>1896</v>
      </c>
      <c r="D23" s="412">
        <v>2154</v>
      </c>
      <c r="E23" s="119">
        <f t="shared" si="0"/>
        <v>0.792</v>
      </c>
      <c r="F23" s="119">
        <f t="shared" si="1"/>
        <v>1.136</v>
      </c>
    </row>
    <row r="24" ht="25" customHeight="1" spans="1:6">
      <c r="A24" s="377" t="s">
        <v>27</v>
      </c>
      <c r="B24" s="412">
        <v>3430</v>
      </c>
      <c r="C24" s="197">
        <v>13308</v>
      </c>
      <c r="D24" s="412">
        <v>13545</v>
      </c>
      <c r="E24" s="119">
        <f t="shared" si="0"/>
        <v>3.949</v>
      </c>
      <c r="F24" s="119">
        <f t="shared" si="1"/>
        <v>1.018</v>
      </c>
    </row>
    <row r="25" ht="25" customHeight="1" spans="1:6">
      <c r="A25" s="377" t="s">
        <v>28</v>
      </c>
      <c r="B25" s="412">
        <v>2290</v>
      </c>
      <c r="C25" s="197">
        <v>1678</v>
      </c>
      <c r="D25" s="412">
        <v>2026</v>
      </c>
      <c r="E25" s="119">
        <f t="shared" si="0"/>
        <v>0.885</v>
      </c>
      <c r="F25" s="119">
        <f t="shared" si="1"/>
        <v>1.207</v>
      </c>
    </row>
    <row r="26" ht="30" customHeight="1" spans="1:6">
      <c r="A26" s="377" t="s">
        <v>29</v>
      </c>
      <c r="B26" s="412">
        <v>4838</v>
      </c>
      <c r="C26" s="197">
        <v>3626</v>
      </c>
      <c r="D26" s="412">
        <v>2353</v>
      </c>
      <c r="E26" s="119">
        <f t="shared" si="0"/>
        <v>0.486</v>
      </c>
      <c r="F26" s="119">
        <f t="shared" si="1"/>
        <v>0.649</v>
      </c>
    </row>
    <row r="27" ht="25" customHeight="1" spans="1:6">
      <c r="A27" s="377" t="s">
        <v>30</v>
      </c>
      <c r="B27" s="412">
        <v>750</v>
      </c>
      <c r="C27" s="197">
        <v>680</v>
      </c>
      <c r="D27" s="412">
        <v>436</v>
      </c>
      <c r="E27" s="119">
        <f t="shared" si="0"/>
        <v>0.581</v>
      </c>
      <c r="F27" s="119">
        <f t="shared" si="1"/>
        <v>0.641</v>
      </c>
    </row>
    <row r="28" ht="25" customHeight="1" spans="1:6">
      <c r="A28" s="377" t="s">
        <v>31</v>
      </c>
      <c r="B28" s="413"/>
      <c r="C28" s="197">
        <v>5</v>
      </c>
      <c r="D28" s="413">
        <v>5</v>
      </c>
      <c r="E28" s="119" t="str">
        <f t="shared" si="0"/>
        <v/>
      </c>
      <c r="F28" s="119">
        <f t="shared" si="1"/>
        <v>1</v>
      </c>
    </row>
    <row r="29" ht="25" customHeight="1" spans="1:6">
      <c r="A29" s="396" t="s">
        <v>32</v>
      </c>
      <c r="B29" s="408">
        <f>SUM(B6,B22)</f>
        <v>46952</v>
      </c>
      <c r="C29" s="408">
        <f>SUM(C6,C22)</f>
        <v>46952</v>
      </c>
      <c r="D29" s="408">
        <f>SUM(D6,D22)</f>
        <v>48336</v>
      </c>
      <c r="E29" s="374">
        <f t="shared" si="0"/>
        <v>1.029</v>
      </c>
      <c r="F29" s="374">
        <f t="shared" si="1"/>
        <v>1.029</v>
      </c>
    </row>
    <row r="30" ht="25" customHeight="1" spans="1:6">
      <c r="A30" s="461" t="s">
        <v>33</v>
      </c>
      <c r="B30" s="408">
        <f>SUM(B31,B35,B64)</f>
        <v>265620</v>
      </c>
      <c r="C30" s="408">
        <f>SUM(C31,C35,C64)</f>
        <v>264760</v>
      </c>
      <c r="D30" s="408">
        <f>SUM(D31,D64,D35)</f>
        <v>273919</v>
      </c>
      <c r="E30" s="374">
        <f t="shared" si="0"/>
        <v>1.031</v>
      </c>
      <c r="F30" s="374">
        <f t="shared" si="1"/>
        <v>1.035</v>
      </c>
    </row>
    <row r="31" ht="25" customHeight="1" spans="1:6">
      <c r="A31" s="462" t="s">
        <v>34</v>
      </c>
      <c r="B31" s="408">
        <f>SUM(B32:B34)</f>
        <v>2850</v>
      </c>
      <c r="C31" s="408">
        <f>SUM(C32:C34)</f>
        <v>2850</v>
      </c>
      <c r="D31" s="408">
        <f>SUM(D32:D34)</f>
        <v>2850</v>
      </c>
      <c r="E31" s="374">
        <f t="shared" si="0"/>
        <v>1</v>
      </c>
      <c r="F31" s="374">
        <f t="shared" si="1"/>
        <v>1</v>
      </c>
    </row>
    <row r="32" ht="30" customHeight="1" spans="1:6">
      <c r="A32" s="463" t="s">
        <v>35</v>
      </c>
      <c r="B32" s="413">
        <v>1053</v>
      </c>
      <c r="C32" s="413">
        <v>1053</v>
      </c>
      <c r="D32" s="413">
        <v>1053</v>
      </c>
      <c r="E32" s="119">
        <f t="shared" si="0"/>
        <v>1</v>
      </c>
      <c r="F32" s="119">
        <f t="shared" si="1"/>
        <v>1</v>
      </c>
    </row>
    <row r="33" ht="25" customHeight="1" spans="1:6">
      <c r="A33" s="463" t="s">
        <v>36</v>
      </c>
      <c r="B33" s="412">
        <v>369</v>
      </c>
      <c r="C33" s="412">
        <v>369</v>
      </c>
      <c r="D33" s="412">
        <v>369</v>
      </c>
      <c r="E33" s="119">
        <f t="shared" si="0"/>
        <v>1</v>
      </c>
      <c r="F33" s="119">
        <f t="shared" si="1"/>
        <v>1</v>
      </c>
    </row>
    <row r="34" ht="30" customHeight="1" spans="1:6">
      <c r="A34" s="463" t="s">
        <v>37</v>
      </c>
      <c r="B34" s="413">
        <v>1428</v>
      </c>
      <c r="C34" s="413">
        <v>1428</v>
      </c>
      <c r="D34" s="413">
        <v>1428</v>
      </c>
      <c r="E34" s="119">
        <f t="shared" si="0"/>
        <v>1</v>
      </c>
      <c r="F34" s="119">
        <f t="shared" si="1"/>
        <v>1</v>
      </c>
    </row>
    <row r="35" ht="25" customHeight="1" spans="1:6">
      <c r="A35" s="464" t="s">
        <v>38</v>
      </c>
      <c r="B35" s="408">
        <f>SUM(B36:B63)</f>
        <v>191786</v>
      </c>
      <c r="C35" s="408">
        <f>SUM(C36:C63)</f>
        <v>154495</v>
      </c>
      <c r="D35" s="408">
        <f>SUM(D36:D63)</f>
        <v>160658</v>
      </c>
      <c r="E35" s="374">
        <f t="shared" si="0"/>
        <v>0.838</v>
      </c>
      <c r="F35" s="374">
        <f t="shared" si="1"/>
        <v>1.04</v>
      </c>
    </row>
    <row r="36" ht="25" customHeight="1" spans="1:6">
      <c r="A36" s="463" t="s">
        <v>39</v>
      </c>
      <c r="B36" s="412"/>
      <c r="C36" s="412"/>
      <c r="D36" s="412"/>
      <c r="E36" s="119" t="str">
        <f t="shared" si="0"/>
        <v/>
      </c>
      <c r="F36" s="119" t="str">
        <f t="shared" si="1"/>
        <v/>
      </c>
    </row>
    <row r="37" ht="25" customHeight="1" spans="1:6">
      <c r="A37" s="465" t="s">
        <v>40</v>
      </c>
      <c r="B37" s="412">
        <v>33161</v>
      </c>
      <c r="C37" s="197">
        <v>31909</v>
      </c>
      <c r="D37" s="412">
        <v>31909</v>
      </c>
      <c r="E37" s="119">
        <f t="shared" si="0"/>
        <v>0.962</v>
      </c>
      <c r="F37" s="119">
        <f t="shared" si="1"/>
        <v>1</v>
      </c>
    </row>
    <row r="38" ht="30" customHeight="1" spans="1:6">
      <c r="A38" s="466" t="s">
        <v>41</v>
      </c>
      <c r="B38" s="412">
        <v>29171</v>
      </c>
      <c r="C38" s="197">
        <v>3252</v>
      </c>
      <c r="D38" s="412">
        <v>3252</v>
      </c>
      <c r="E38" s="119">
        <f t="shared" si="0"/>
        <v>0.111</v>
      </c>
      <c r="F38" s="119">
        <f t="shared" si="1"/>
        <v>1</v>
      </c>
    </row>
    <row r="39" ht="25" customHeight="1" spans="1:6">
      <c r="A39" s="466" t="s">
        <v>42</v>
      </c>
      <c r="B39" s="412">
        <v>4443</v>
      </c>
      <c r="C39" s="197">
        <v>3096</v>
      </c>
      <c r="D39" s="412">
        <v>5570</v>
      </c>
      <c r="E39" s="119">
        <f t="shared" ref="E39:E70" si="2">IF(ISERROR(D39/B39),"",D39/B39)</f>
        <v>1.254</v>
      </c>
      <c r="F39" s="119">
        <f t="shared" si="1"/>
        <v>1.799</v>
      </c>
    </row>
    <row r="40" ht="25" customHeight="1" spans="1:6">
      <c r="A40" s="466" t="s">
        <v>43</v>
      </c>
      <c r="B40" s="412"/>
      <c r="C40" s="412"/>
      <c r="D40" s="412"/>
      <c r="E40" s="119" t="str">
        <f t="shared" si="2"/>
        <v/>
      </c>
      <c r="F40" s="119" t="str">
        <f t="shared" si="1"/>
        <v/>
      </c>
    </row>
    <row r="41" ht="25" customHeight="1" spans="1:6">
      <c r="A41" s="466" t="s">
        <v>44</v>
      </c>
      <c r="B41" s="412"/>
      <c r="C41" s="412"/>
      <c r="D41" s="412"/>
      <c r="E41" s="119" t="str">
        <f t="shared" si="2"/>
        <v/>
      </c>
      <c r="F41" s="119" t="str">
        <f t="shared" ref="F41:F72" si="3">IF(ISERROR(D41/C41),"",D41/C41)</f>
        <v/>
      </c>
    </row>
    <row r="42" ht="25" customHeight="1" spans="1:6">
      <c r="A42" s="466" t="s">
        <v>45</v>
      </c>
      <c r="B42" s="412"/>
      <c r="C42" s="412"/>
      <c r="D42" s="412"/>
      <c r="E42" s="119" t="str">
        <f t="shared" si="2"/>
        <v/>
      </c>
      <c r="F42" s="119" t="str">
        <f t="shared" si="3"/>
        <v/>
      </c>
    </row>
    <row r="43" ht="25" customHeight="1" spans="1:6">
      <c r="A43" s="466" t="s">
        <v>46</v>
      </c>
      <c r="B43" s="412"/>
      <c r="C43" s="412"/>
      <c r="D43" s="412"/>
      <c r="E43" s="119" t="str">
        <f t="shared" si="2"/>
        <v/>
      </c>
      <c r="F43" s="119" t="str">
        <f t="shared" si="3"/>
        <v/>
      </c>
    </row>
    <row r="44" ht="30" customHeight="1" spans="1:6">
      <c r="A44" s="466" t="s">
        <v>47</v>
      </c>
      <c r="B44" s="412"/>
      <c r="C44" s="412"/>
      <c r="D44" s="412"/>
      <c r="E44" s="119" t="str">
        <f t="shared" si="2"/>
        <v/>
      </c>
      <c r="F44" s="119" t="str">
        <f t="shared" si="3"/>
        <v/>
      </c>
    </row>
    <row r="45" ht="25" customHeight="1" spans="1:6">
      <c r="A45" s="466" t="s">
        <v>48</v>
      </c>
      <c r="B45" s="412"/>
      <c r="C45" s="412"/>
      <c r="D45" s="412"/>
      <c r="E45" s="119" t="str">
        <f t="shared" si="2"/>
        <v/>
      </c>
      <c r="F45" s="119" t="str">
        <f t="shared" si="3"/>
        <v/>
      </c>
    </row>
    <row r="46" ht="30" customHeight="1" spans="1:6">
      <c r="A46" s="466" t="s">
        <v>49</v>
      </c>
      <c r="B46" s="412"/>
      <c r="C46" s="412"/>
      <c r="D46" s="412"/>
      <c r="E46" s="119" t="str">
        <f t="shared" si="2"/>
        <v/>
      </c>
      <c r="F46" s="119" t="str">
        <f t="shared" si="3"/>
        <v/>
      </c>
    </row>
    <row r="47" ht="30" customHeight="1" spans="1:6">
      <c r="A47" s="466" t="s">
        <v>50</v>
      </c>
      <c r="B47" s="412">
        <v>5355</v>
      </c>
      <c r="C47" s="197">
        <v>5208</v>
      </c>
      <c r="D47" s="412">
        <v>6023</v>
      </c>
      <c r="E47" s="119">
        <f t="shared" si="2"/>
        <v>1.125</v>
      </c>
      <c r="F47" s="119">
        <f t="shared" si="3"/>
        <v>1.156</v>
      </c>
    </row>
    <row r="48" ht="25" customHeight="1" spans="1:6">
      <c r="A48" s="466" t="s">
        <v>51</v>
      </c>
      <c r="B48" s="412">
        <v>13823</v>
      </c>
      <c r="C48" s="197">
        <v>13483</v>
      </c>
      <c r="D48" s="412">
        <v>13490</v>
      </c>
      <c r="E48" s="119">
        <f t="shared" si="2"/>
        <v>0.976</v>
      </c>
      <c r="F48" s="119">
        <f t="shared" si="3"/>
        <v>1.001</v>
      </c>
    </row>
    <row r="49" ht="25" customHeight="1" spans="1:6">
      <c r="A49" s="466" t="s">
        <v>52</v>
      </c>
      <c r="B49" s="412">
        <v>870</v>
      </c>
      <c r="C49" s="197">
        <v>457</v>
      </c>
      <c r="D49" s="412">
        <v>2528</v>
      </c>
      <c r="E49" s="119">
        <f t="shared" si="2"/>
        <v>2.906</v>
      </c>
      <c r="F49" s="119">
        <f t="shared" si="3"/>
        <v>5.532</v>
      </c>
    </row>
    <row r="50" ht="25" customHeight="1" spans="1:6">
      <c r="A50" s="466" t="s">
        <v>53</v>
      </c>
      <c r="B50" s="412">
        <v>19681</v>
      </c>
      <c r="C50" s="197">
        <v>18554</v>
      </c>
      <c r="D50" s="412">
        <v>20354</v>
      </c>
      <c r="E50" s="119">
        <f t="shared" si="2"/>
        <v>1.034</v>
      </c>
      <c r="F50" s="119">
        <f t="shared" si="3"/>
        <v>1.097</v>
      </c>
    </row>
    <row r="51" ht="30" customHeight="1" spans="1:6">
      <c r="A51" s="466" t="s">
        <v>54</v>
      </c>
      <c r="B51" s="412">
        <v>935</v>
      </c>
      <c r="C51" s="197">
        <v>1211</v>
      </c>
      <c r="D51" s="412">
        <v>1211</v>
      </c>
      <c r="E51" s="119">
        <f t="shared" si="2"/>
        <v>1.295</v>
      </c>
      <c r="F51" s="119">
        <f t="shared" si="3"/>
        <v>1</v>
      </c>
    </row>
    <row r="52" ht="30" customHeight="1" spans="1:6">
      <c r="A52" s="466" t="s">
        <v>55</v>
      </c>
      <c r="B52" s="412">
        <v>11631</v>
      </c>
      <c r="C52" s="197">
        <v>10981</v>
      </c>
      <c r="D52" s="412">
        <v>11941</v>
      </c>
      <c r="E52" s="119">
        <f t="shared" si="2"/>
        <v>1.027</v>
      </c>
      <c r="F52" s="119">
        <f t="shared" si="3"/>
        <v>1.087</v>
      </c>
    </row>
    <row r="53" ht="30" customHeight="1" spans="1:6">
      <c r="A53" s="466" t="s">
        <v>56</v>
      </c>
      <c r="B53" s="412">
        <v>350</v>
      </c>
      <c r="C53" s="197">
        <v>276</v>
      </c>
      <c r="D53" s="412">
        <v>332</v>
      </c>
      <c r="E53" s="119">
        <f t="shared" si="2"/>
        <v>0.949</v>
      </c>
      <c r="F53" s="119">
        <f t="shared" si="3"/>
        <v>1.203</v>
      </c>
    </row>
    <row r="54" ht="30" customHeight="1" spans="1:6">
      <c r="A54" s="466" t="s">
        <v>57</v>
      </c>
      <c r="B54" s="412">
        <v>25281</v>
      </c>
      <c r="C54" s="197">
        <v>24189</v>
      </c>
      <c r="D54" s="412">
        <v>23081</v>
      </c>
      <c r="E54" s="119">
        <f t="shared" si="2"/>
        <v>0.913</v>
      </c>
      <c r="F54" s="119">
        <f t="shared" si="3"/>
        <v>0.954</v>
      </c>
    </row>
    <row r="55" ht="30" customHeight="1" spans="1:6">
      <c r="A55" s="466" t="s">
        <v>58</v>
      </c>
      <c r="B55" s="412">
        <v>18183</v>
      </c>
      <c r="C55" s="197">
        <v>19637</v>
      </c>
      <c r="D55" s="412">
        <v>20136</v>
      </c>
      <c r="E55" s="119">
        <f t="shared" si="2"/>
        <v>1.107</v>
      </c>
      <c r="F55" s="119">
        <f t="shared" si="3"/>
        <v>1.025</v>
      </c>
    </row>
    <row r="56" ht="30" customHeight="1" spans="1:6">
      <c r="A56" s="466" t="s">
        <v>59</v>
      </c>
      <c r="B56" s="412">
        <v>3050</v>
      </c>
      <c r="C56" s="197">
        <v>4014</v>
      </c>
      <c r="D56" s="412">
        <v>4057</v>
      </c>
      <c r="E56" s="119">
        <f t="shared" si="2"/>
        <v>1.33</v>
      </c>
      <c r="F56" s="119">
        <f t="shared" si="3"/>
        <v>1.011</v>
      </c>
    </row>
    <row r="57" ht="30" customHeight="1" spans="1:6">
      <c r="A57" s="466" t="s">
        <v>60</v>
      </c>
      <c r="B57" s="412">
        <v>14815</v>
      </c>
      <c r="C57" s="197">
        <v>12204</v>
      </c>
      <c r="D57" s="412">
        <v>10251</v>
      </c>
      <c r="E57" s="119">
        <f t="shared" si="2"/>
        <v>0.692</v>
      </c>
      <c r="F57" s="119">
        <f t="shared" si="3"/>
        <v>0.84</v>
      </c>
    </row>
    <row r="58" ht="30" customHeight="1" spans="1:6">
      <c r="A58" s="466" t="s">
        <v>61</v>
      </c>
      <c r="B58" s="412">
        <v>6000</v>
      </c>
      <c r="C58" s="197">
        <v>5489</v>
      </c>
      <c r="D58" s="412">
        <v>5877</v>
      </c>
      <c r="E58" s="119">
        <f t="shared" si="2"/>
        <v>0.98</v>
      </c>
      <c r="F58" s="119">
        <f t="shared" si="3"/>
        <v>1.071</v>
      </c>
    </row>
    <row r="59" ht="30" customHeight="1" spans="1:6">
      <c r="A59" s="466" t="s">
        <v>62</v>
      </c>
      <c r="B59" s="412">
        <v>4725</v>
      </c>
      <c r="C59" s="197">
        <v>143</v>
      </c>
      <c r="D59" s="412">
        <v>143</v>
      </c>
      <c r="E59" s="119">
        <f t="shared" si="2"/>
        <v>0.03</v>
      </c>
      <c r="F59" s="119">
        <f t="shared" si="3"/>
        <v>1</v>
      </c>
    </row>
    <row r="60" ht="30" customHeight="1" spans="1:6">
      <c r="A60" s="466" t="s">
        <v>63</v>
      </c>
      <c r="B60" s="412"/>
      <c r="C60" s="197">
        <v>100</v>
      </c>
      <c r="D60" s="412">
        <v>100</v>
      </c>
      <c r="E60" s="119" t="str">
        <f t="shared" si="2"/>
        <v/>
      </c>
      <c r="F60" s="119">
        <f t="shared" si="3"/>
        <v>1</v>
      </c>
    </row>
    <row r="61" ht="30" customHeight="1" spans="1:6">
      <c r="A61" s="466" t="s">
        <v>64</v>
      </c>
      <c r="B61" s="412">
        <v>150</v>
      </c>
      <c r="C61" s="197">
        <v>18</v>
      </c>
      <c r="D61" s="412">
        <v>129</v>
      </c>
      <c r="E61" s="119">
        <f t="shared" si="2"/>
        <v>0.86</v>
      </c>
      <c r="F61" s="119">
        <f t="shared" si="3"/>
        <v>7.167</v>
      </c>
    </row>
    <row r="62" ht="30" customHeight="1" spans="1:6">
      <c r="A62" s="466" t="s">
        <v>65</v>
      </c>
      <c r="B62" s="412"/>
      <c r="C62" s="412"/>
      <c r="D62" s="412"/>
      <c r="E62" s="119" t="str">
        <f t="shared" si="2"/>
        <v/>
      </c>
      <c r="F62" s="119" t="str">
        <f t="shared" si="3"/>
        <v/>
      </c>
    </row>
    <row r="63" ht="25" customHeight="1" spans="1:6">
      <c r="A63" s="466" t="s">
        <v>66</v>
      </c>
      <c r="B63" s="413">
        <v>162</v>
      </c>
      <c r="C63" s="197">
        <v>274</v>
      </c>
      <c r="D63" s="413">
        <v>274</v>
      </c>
      <c r="E63" s="119">
        <f t="shared" si="2"/>
        <v>1.691</v>
      </c>
      <c r="F63" s="119">
        <f t="shared" si="3"/>
        <v>1</v>
      </c>
    </row>
    <row r="64" ht="25" customHeight="1" spans="1:6">
      <c r="A64" s="467" t="s">
        <v>67</v>
      </c>
      <c r="B64" s="408">
        <f>SUM(B65:B84)</f>
        <v>70984</v>
      </c>
      <c r="C64" s="408">
        <f>SUM(C65:C84)</f>
        <v>107415</v>
      </c>
      <c r="D64" s="408">
        <f>SUM(D65:D84)</f>
        <v>110411</v>
      </c>
      <c r="E64" s="374">
        <f t="shared" si="2"/>
        <v>1.555</v>
      </c>
      <c r="F64" s="374">
        <f t="shared" si="3"/>
        <v>1.028</v>
      </c>
    </row>
    <row r="65" ht="25" customHeight="1" spans="1:6">
      <c r="A65" s="466" t="s">
        <v>68</v>
      </c>
      <c r="B65" s="413">
        <v>1142</v>
      </c>
      <c r="C65" s="413">
        <v>734</v>
      </c>
      <c r="D65" s="413">
        <v>926</v>
      </c>
      <c r="E65" s="119">
        <f t="shared" si="2"/>
        <v>0.811</v>
      </c>
      <c r="F65" s="119">
        <f t="shared" si="3"/>
        <v>1.262</v>
      </c>
    </row>
    <row r="66" ht="25" customHeight="1" spans="1:6">
      <c r="A66" s="466" t="s">
        <v>69</v>
      </c>
      <c r="B66" s="413">
        <v>45</v>
      </c>
      <c r="C66" s="413">
        <v>44</v>
      </c>
      <c r="D66" s="413">
        <v>44</v>
      </c>
      <c r="E66" s="119">
        <f t="shared" si="2"/>
        <v>0.978</v>
      </c>
      <c r="F66" s="119">
        <f t="shared" si="3"/>
        <v>1</v>
      </c>
    </row>
    <row r="67" ht="25" customHeight="1" spans="1:6">
      <c r="A67" s="466" t="s">
        <v>70</v>
      </c>
      <c r="B67" s="413">
        <v>360</v>
      </c>
      <c r="C67" s="413">
        <v>43</v>
      </c>
      <c r="D67" s="413">
        <v>43</v>
      </c>
      <c r="E67" s="119">
        <f t="shared" si="2"/>
        <v>0.119</v>
      </c>
      <c r="F67" s="119">
        <f t="shared" si="3"/>
        <v>1</v>
      </c>
    </row>
    <row r="68" ht="25" customHeight="1" spans="1:6">
      <c r="A68" s="466" t="s">
        <v>71</v>
      </c>
      <c r="B68" s="413">
        <v>1105</v>
      </c>
      <c r="C68" s="413">
        <v>2049</v>
      </c>
      <c r="D68" s="413">
        <v>2123</v>
      </c>
      <c r="E68" s="119">
        <f t="shared" si="2"/>
        <v>1.921</v>
      </c>
      <c r="F68" s="119">
        <f t="shared" si="3"/>
        <v>1.036</v>
      </c>
    </row>
    <row r="69" ht="25" customHeight="1" spans="1:6">
      <c r="A69" s="466" t="s">
        <v>72</v>
      </c>
      <c r="B69" s="413">
        <v>260</v>
      </c>
      <c r="C69" s="413">
        <v>225</v>
      </c>
      <c r="D69" s="413">
        <v>225</v>
      </c>
      <c r="E69" s="119">
        <f t="shared" si="2"/>
        <v>0.865</v>
      </c>
      <c r="F69" s="119">
        <f t="shared" si="3"/>
        <v>1</v>
      </c>
    </row>
    <row r="70" ht="25" customHeight="1" spans="1:8">
      <c r="A70" s="466" t="s">
        <v>73</v>
      </c>
      <c r="B70" s="413">
        <v>2865</v>
      </c>
      <c r="C70" s="413">
        <v>74</v>
      </c>
      <c r="D70" s="413">
        <v>101</v>
      </c>
      <c r="E70" s="119">
        <f t="shared" si="2"/>
        <v>0.035</v>
      </c>
      <c r="F70" s="119">
        <f t="shared" si="3"/>
        <v>1.365</v>
      </c>
      <c r="H70" s="468"/>
    </row>
    <row r="71" ht="25" customHeight="1" spans="1:8">
      <c r="A71" s="466" t="s">
        <v>74</v>
      </c>
      <c r="B71" s="413">
        <v>1706</v>
      </c>
      <c r="C71" s="413">
        <v>3363</v>
      </c>
      <c r="D71" s="413">
        <v>3819</v>
      </c>
      <c r="E71" s="119">
        <f t="shared" ref="E71:E93" si="4">IF(ISERROR(D71/B71),"",D71/B71)</f>
        <v>2.239</v>
      </c>
      <c r="F71" s="119">
        <f t="shared" si="3"/>
        <v>1.136</v>
      </c>
      <c r="H71" s="468"/>
    </row>
    <row r="72" ht="25" customHeight="1" spans="1:8">
      <c r="A72" s="466" t="s">
        <v>75</v>
      </c>
      <c r="B72" s="413">
        <v>2056</v>
      </c>
      <c r="C72" s="413">
        <v>2399</v>
      </c>
      <c r="D72" s="413">
        <v>2988</v>
      </c>
      <c r="E72" s="119">
        <f t="shared" si="4"/>
        <v>1.453</v>
      </c>
      <c r="F72" s="119">
        <f t="shared" si="3"/>
        <v>1.246</v>
      </c>
      <c r="H72" s="468"/>
    </row>
    <row r="73" ht="25" customHeight="1" spans="1:8">
      <c r="A73" s="466" t="s">
        <v>76</v>
      </c>
      <c r="B73" s="413">
        <v>3305</v>
      </c>
      <c r="C73" s="413">
        <v>481</v>
      </c>
      <c r="D73" s="413">
        <v>481</v>
      </c>
      <c r="E73" s="119">
        <f t="shared" si="4"/>
        <v>0.146</v>
      </c>
      <c r="F73" s="119">
        <f t="shared" ref="F73:F93" si="5">IF(ISERROR(D73/C73),"",D73/C73)</f>
        <v>1</v>
      </c>
      <c r="H73" s="468"/>
    </row>
    <row r="74" ht="25" customHeight="1" spans="1:8">
      <c r="A74" s="466" t="s">
        <v>77</v>
      </c>
      <c r="B74" s="413">
        <v>200</v>
      </c>
      <c r="C74" s="413">
        <v>35</v>
      </c>
      <c r="D74" s="413">
        <v>40</v>
      </c>
      <c r="E74" s="119">
        <f t="shared" si="4"/>
        <v>0.2</v>
      </c>
      <c r="F74" s="119">
        <f t="shared" si="5"/>
        <v>1.143</v>
      </c>
      <c r="H74" s="469"/>
    </row>
    <row r="75" ht="25" customHeight="1" spans="1:8">
      <c r="A75" s="466" t="s">
        <v>78</v>
      </c>
      <c r="B75" s="413">
        <v>54114</v>
      </c>
      <c r="C75" s="413">
        <v>95950</v>
      </c>
      <c r="D75" s="413">
        <v>97122</v>
      </c>
      <c r="E75" s="119">
        <f t="shared" si="4"/>
        <v>1.795</v>
      </c>
      <c r="F75" s="119">
        <f t="shared" si="5"/>
        <v>1.012</v>
      </c>
      <c r="H75" s="468"/>
    </row>
    <row r="76" ht="25" customHeight="1" spans="1:8">
      <c r="A76" s="466" t="s">
        <v>79</v>
      </c>
      <c r="B76" s="413">
        <v>1206</v>
      </c>
      <c r="C76" s="413">
        <v>1201</v>
      </c>
      <c r="D76" s="413">
        <v>1305</v>
      </c>
      <c r="E76" s="119">
        <f t="shared" si="4"/>
        <v>1.082</v>
      </c>
      <c r="F76" s="119">
        <f t="shared" si="5"/>
        <v>1.087</v>
      </c>
      <c r="H76" s="468"/>
    </row>
    <row r="77" ht="25" customHeight="1" spans="1:8">
      <c r="A77" s="466" t="s">
        <v>80</v>
      </c>
      <c r="B77" s="413">
        <v>180</v>
      </c>
      <c r="C77" s="413">
        <v>436</v>
      </c>
      <c r="D77" s="413">
        <v>451</v>
      </c>
      <c r="E77" s="119">
        <f t="shared" si="4"/>
        <v>2.506</v>
      </c>
      <c r="F77" s="119">
        <f t="shared" si="5"/>
        <v>1.034</v>
      </c>
      <c r="H77" s="468"/>
    </row>
    <row r="78" ht="25" customHeight="1" spans="1:6">
      <c r="A78" s="466" t="s">
        <v>81</v>
      </c>
      <c r="B78" s="413">
        <v>565</v>
      </c>
      <c r="C78" s="413">
        <v>107</v>
      </c>
      <c r="D78" s="413">
        <v>119</v>
      </c>
      <c r="E78" s="119">
        <f t="shared" si="4"/>
        <v>0.211</v>
      </c>
      <c r="F78" s="119">
        <f t="shared" si="5"/>
        <v>1.112</v>
      </c>
    </row>
    <row r="79" ht="25" customHeight="1" spans="1:6">
      <c r="A79" s="466" t="s">
        <v>82</v>
      </c>
      <c r="B79" s="413">
        <v>30</v>
      </c>
      <c r="C79" s="413"/>
      <c r="D79" s="282">
        <v>-4</v>
      </c>
      <c r="E79" s="119">
        <f t="shared" si="4"/>
        <v>-0.133</v>
      </c>
      <c r="F79" s="119" t="str">
        <f t="shared" si="5"/>
        <v/>
      </c>
    </row>
    <row r="80" ht="25" customHeight="1" spans="1:6">
      <c r="A80" s="466" t="s">
        <v>83</v>
      </c>
      <c r="B80" s="413">
        <v>45</v>
      </c>
      <c r="C80" s="413">
        <v>11</v>
      </c>
      <c r="D80" s="413">
        <v>11</v>
      </c>
      <c r="E80" s="119">
        <f t="shared" si="4"/>
        <v>0.244</v>
      </c>
      <c r="F80" s="119">
        <f t="shared" si="5"/>
        <v>1</v>
      </c>
    </row>
    <row r="81" ht="25" customHeight="1" spans="1:6">
      <c r="A81" s="466" t="s">
        <v>84</v>
      </c>
      <c r="B81" s="413">
        <v>15</v>
      </c>
      <c r="C81" s="413">
        <v>179</v>
      </c>
      <c r="D81" s="413">
        <v>179</v>
      </c>
      <c r="E81" s="119">
        <f t="shared" si="4"/>
        <v>11.933</v>
      </c>
      <c r="F81" s="119">
        <f t="shared" si="5"/>
        <v>1</v>
      </c>
    </row>
    <row r="82" ht="25" customHeight="1" spans="1:6">
      <c r="A82" s="466" t="s">
        <v>85</v>
      </c>
      <c r="B82" s="413">
        <v>100</v>
      </c>
      <c r="C82" s="413"/>
      <c r="D82" s="413"/>
      <c r="E82" s="119">
        <f t="shared" si="4"/>
        <v>0</v>
      </c>
      <c r="F82" s="119" t="str">
        <f t="shared" si="5"/>
        <v/>
      </c>
    </row>
    <row r="83" ht="25" customHeight="1" spans="1:6">
      <c r="A83" s="466" t="s">
        <v>86</v>
      </c>
      <c r="B83" s="413">
        <v>1685</v>
      </c>
      <c r="C83" s="413">
        <v>84</v>
      </c>
      <c r="D83" s="413">
        <v>338</v>
      </c>
      <c r="E83" s="119">
        <f t="shared" si="4"/>
        <v>0.201</v>
      </c>
      <c r="F83" s="119">
        <f t="shared" si="5"/>
        <v>4.024</v>
      </c>
    </row>
    <row r="84" ht="25" customHeight="1" spans="1:6">
      <c r="A84" s="377" t="s">
        <v>87</v>
      </c>
      <c r="B84" s="413"/>
      <c r="C84" s="413"/>
      <c r="D84" s="412">
        <v>100</v>
      </c>
      <c r="E84" s="119" t="str">
        <f t="shared" si="4"/>
        <v/>
      </c>
      <c r="F84" s="119" t="str">
        <f t="shared" si="5"/>
        <v/>
      </c>
    </row>
    <row r="85" ht="25" customHeight="1" spans="1:6">
      <c r="A85" s="464" t="s">
        <v>88</v>
      </c>
      <c r="B85" s="408">
        <f>SUM(B86:B87)</f>
        <v>4053</v>
      </c>
      <c r="C85" s="408">
        <f>SUM(C86:C87)</f>
        <v>4053</v>
      </c>
      <c r="D85" s="408">
        <f>SUM(D86:D87)</f>
        <v>4053</v>
      </c>
      <c r="E85" s="374">
        <f t="shared" si="4"/>
        <v>1</v>
      </c>
      <c r="F85" s="374">
        <f t="shared" si="5"/>
        <v>1</v>
      </c>
    </row>
    <row r="86" ht="25" customHeight="1" spans="1:6">
      <c r="A86" s="463" t="s">
        <v>89</v>
      </c>
      <c r="B86" s="423">
        <v>4053</v>
      </c>
      <c r="C86" s="423">
        <v>4053</v>
      </c>
      <c r="D86" s="423">
        <v>4053</v>
      </c>
      <c r="E86" s="119">
        <f t="shared" si="4"/>
        <v>1</v>
      </c>
      <c r="F86" s="119">
        <f t="shared" si="5"/>
        <v>1</v>
      </c>
    </row>
    <row r="87" ht="25" customHeight="1" spans="1:6">
      <c r="A87" s="463" t="s">
        <v>90</v>
      </c>
      <c r="B87" s="423"/>
      <c r="C87" s="423"/>
      <c r="D87" s="423"/>
      <c r="E87" s="119" t="str">
        <f t="shared" si="4"/>
        <v/>
      </c>
      <c r="F87" s="119" t="str">
        <f t="shared" si="5"/>
        <v/>
      </c>
    </row>
    <row r="88" ht="25" customHeight="1" spans="1:6">
      <c r="A88" s="464" t="s">
        <v>91</v>
      </c>
      <c r="B88" s="424">
        <f>SUM(B89)</f>
        <v>0</v>
      </c>
      <c r="C88" s="424">
        <f>SUM(C89)</f>
        <v>860</v>
      </c>
      <c r="D88" s="424"/>
      <c r="E88" s="119" t="str">
        <f t="shared" si="4"/>
        <v/>
      </c>
      <c r="F88" s="119">
        <f t="shared" si="5"/>
        <v>0</v>
      </c>
    </row>
    <row r="89" ht="25" customHeight="1" spans="1:6">
      <c r="A89" s="464" t="s">
        <v>92</v>
      </c>
      <c r="B89" s="424"/>
      <c r="C89" s="194">
        <v>860</v>
      </c>
      <c r="D89" s="424"/>
      <c r="E89" s="119" t="str">
        <f t="shared" si="4"/>
        <v/>
      </c>
      <c r="F89" s="119">
        <f t="shared" si="5"/>
        <v>0</v>
      </c>
    </row>
    <row r="90" ht="25" customHeight="1" spans="1:6">
      <c r="A90" s="464" t="s">
        <v>93</v>
      </c>
      <c r="B90" s="413"/>
      <c r="C90" s="413"/>
      <c r="D90" s="413"/>
      <c r="E90" s="119" t="str">
        <f t="shared" si="4"/>
        <v/>
      </c>
      <c r="F90" s="119" t="str">
        <f t="shared" si="5"/>
        <v/>
      </c>
    </row>
    <row r="91" ht="25" customHeight="1" spans="1:6">
      <c r="A91" s="464" t="s">
        <v>94</v>
      </c>
      <c r="B91" s="425">
        <f>SUM(B92)</f>
        <v>6300</v>
      </c>
      <c r="C91" s="425">
        <f>SUM(C92)</f>
        <v>6300</v>
      </c>
      <c r="D91" s="425">
        <f>SUM(D92)</f>
        <v>16571</v>
      </c>
      <c r="E91" s="374">
        <f t="shared" si="4"/>
        <v>2.63</v>
      </c>
      <c r="F91" s="374">
        <f t="shared" si="5"/>
        <v>2.63</v>
      </c>
    </row>
    <row r="92" ht="25" customHeight="1" spans="1:6">
      <c r="A92" s="463" t="s">
        <v>95</v>
      </c>
      <c r="B92" s="413">
        <v>6300</v>
      </c>
      <c r="C92" s="413">
        <v>6300</v>
      </c>
      <c r="D92" s="413">
        <v>16571</v>
      </c>
      <c r="E92" s="119">
        <f t="shared" si="4"/>
        <v>2.63</v>
      </c>
      <c r="F92" s="119">
        <f t="shared" si="5"/>
        <v>2.63</v>
      </c>
    </row>
    <row r="93" ht="25" customHeight="1" spans="1:6">
      <c r="A93" s="470" t="s">
        <v>96</v>
      </c>
      <c r="B93" s="408">
        <f>SUM(B29,B30,B85,B88,B91)</f>
        <v>322925</v>
      </c>
      <c r="C93" s="408">
        <f>SUM(C29,C30,C85,C88,C91)</f>
        <v>322925</v>
      </c>
      <c r="D93" s="408">
        <f>SUM(D29,D30,D85,D88,D89,D90,D91)</f>
        <v>342879</v>
      </c>
      <c r="E93" s="374">
        <f t="shared" si="4"/>
        <v>1.062</v>
      </c>
      <c r="F93" s="374">
        <f t="shared" si="5"/>
        <v>1.062</v>
      </c>
    </row>
    <row r="94" ht="18.95" customHeight="1" spans="2:5">
      <c r="B94" s="288"/>
      <c r="C94" s="288"/>
      <c r="D94" s="288"/>
      <c r="E94" s="288"/>
    </row>
    <row r="95" ht="18.95" customHeight="1" spans="2:5">
      <c r="B95" s="288"/>
      <c r="C95" s="288"/>
      <c r="D95" s="288"/>
      <c r="E95" s="288"/>
    </row>
    <row r="96" ht="18.95" customHeight="1" spans="2:5">
      <c r="B96" s="288"/>
      <c r="C96" s="288"/>
      <c r="D96" s="288"/>
      <c r="E96" s="288"/>
    </row>
    <row r="97" ht="18.95" customHeight="1" spans="2:5">
      <c r="B97" s="288"/>
      <c r="C97" s="288"/>
      <c r="D97" s="288"/>
      <c r="E97" s="288"/>
    </row>
    <row r="98" ht="18.95" customHeight="1" spans="2:5">
      <c r="B98" s="288"/>
      <c r="C98" s="288"/>
      <c r="D98" s="288"/>
      <c r="E98" s="288"/>
    </row>
    <row r="99" ht="18.95" customHeight="1" spans="2:5">
      <c r="B99" s="288"/>
      <c r="C99" s="288"/>
      <c r="D99" s="288"/>
      <c r="E99" s="288"/>
    </row>
    <row r="100" s="288" customFormat="1" ht="18.95" customHeight="1" spans="1:6">
      <c r="A100" s="367"/>
      <c r="F100" s="456"/>
    </row>
    <row r="101" s="288" customFormat="1" ht="18.95" customHeight="1" spans="1:6">
      <c r="A101" s="367"/>
      <c r="F101" s="456"/>
    </row>
    <row r="102" s="288" customFormat="1" ht="18.75" customHeight="1" spans="1:6">
      <c r="A102" s="367"/>
      <c r="F102" s="456"/>
    </row>
    <row r="103" s="288" customFormat="1" ht="18.95" customHeight="1" spans="1:6">
      <c r="A103" s="367"/>
      <c r="F103" s="456"/>
    </row>
    <row r="104" s="288" customFormat="1" ht="18.95" customHeight="1" spans="1:6">
      <c r="A104" s="367"/>
      <c r="F104" s="456"/>
    </row>
    <row r="105" s="288" customFormat="1" ht="18.75" customHeight="1" spans="1:6">
      <c r="A105" s="367"/>
      <c r="F105" s="456"/>
    </row>
    <row r="106" s="288" customFormat="1" spans="1:6">
      <c r="A106" s="367"/>
      <c r="F106" s="456"/>
    </row>
  </sheetData>
  <autoFilter ref="A5:F131">
    <extLst/>
  </autoFilter>
  <mergeCells count="8">
    <mergeCell ref="A2:F2"/>
    <mergeCell ref="B3:F3"/>
    <mergeCell ref="A4:A5"/>
    <mergeCell ref="B4:B5"/>
    <mergeCell ref="C4:C5"/>
    <mergeCell ref="D4:D5"/>
    <mergeCell ref="E4:E5"/>
    <mergeCell ref="F4:F5"/>
  </mergeCells>
  <dataValidations count="2">
    <dataValidation type="textLength" operator="lessThanOrEqual" allowBlank="1" showInputMessage="1" showErrorMessage="1" errorTitle="提示" error="此处最多只能输入 [20] 个字符。" sqref="B4 C4 D4 E4 F4">
      <formula1>20</formula1>
    </dataValidation>
    <dataValidation type="custom" allowBlank="1" showInputMessage="1" showErrorMessage="1" errorTitle="提示" error="对不起，此处只能输入数字。" sqref="B6 C6:D6 B7 D7 B8 C8 D8 B9 D9 B10 D10 B11 D11 B12 D12 B13 D13 B14 D14 B15 D15 B16 D16 B17 D17 B18 D18 B19 D19 B20 D20 B21 D21 B22 C22:D22 B23 D23 B24 D24 B25 D25 B26 D26 B27 D27 B28 D28 B29 C29 D29 B30:C30 D30 B31 C31 D31 B32 C32 D32 B33 C33 D33 B34 C34 D34 B35 C35:D35 B36 C36 D36 B37 D37 B38 D38 B39 D39 B40 C40 D40 B43 C43 D43 B44 C44 D44 B45 C45 D45 B46 C46 D46 B47 D47 B48 D48 B49 D49 B50 D50 B57 D57 B58 D58 B59 D59 B60 D60 B61 D61 B62 C62 D62 B63 D63 B64:D64 B65 C65 D65 B66 C66 D66 B67 C67 D67 B68 C68 D68 B69 C69 D69 B70 C70 D70 B71 C71 D71 B72 C72 D72 B73 C73 D73 B74 C74 D74 H74 B75 C75 D75 B76 C76 D76 B77 C77 D77 B78 C78 D78 B79 C79 D79 B80 C80 D80 B81 C81 D81 D82 D83 B84 C84 B85 C85:D85 B86 C86 D86 B87 C87 D87 B88:C88 D88 B89 D89 B90 C90 D90 B91:D91 B92 C92 D92 B93:C93 D93 B41:B42 B51:B52 B53:B56 B82:B83 C41:C42 C82:C83 D41:D42 D51:D52 D53:D56">
      <formula1>OR(B6="",ISNUMBER(B6))</formula1>
    </dataValidation>
  </dataValidation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 页，共 &amp;N+57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rgb="FF92D050"/>
  </sheetPr>
  <dimension ref="A1:D104"/>
  <sheetViews>
    <sheetView showGridLines="0" showZeros="0" workbookViewId="0">
      <pane ySplit="5" topLeftCell="A78" activePane="bottomLeft" state="frozen"/>
      <selection/>
      <selection pane="bottomLeft" activeCell="P28" sqref="P28"/>
    </sheetView>
  </sheetViews>
  <sheetFormatPr defaultColWidth="8.75" defaultRowHeight="15.75" outlineLevelCol="3"/>
  <cols>
    <col min="1" max="1" width="48.625" style="288" customWidth="1"/>
    <col min="2" max="3" width="15.625" style="398" customWidth="1"/>
    <col min="4" max="4" width="15.625" style="288" customWidth="1"/>
    <col min="5" max="16384" width="8.75" style="288"/>
  </cols>
  <sheetData>
    <row r="1" ht="20" customHeight="1" spans="1:1">
      <c r="A1" s="3" t="s">
        <v>803</v>
      </c>
    </row>
    <row r="2" s="366" customFormat="1" ht="30" customHeight="1" spans="1:4">
      <c r="A2" s="287" t="s">
        <v>804</v>
      </c>
      <c r="B2" s="287"/>
      <c r="C2" s="287"/>
      <c r="D2" s="287"/>
    </row>
    <row r="3" ht="20" customHeight="1" spans="1:4">
      <c r="A3" s="107" t="str">
        <f>""</f>
        <v/>
      </c>
      <c r="B3" s="399"/>
      <c r="C3" s="400" t="s">
        <v>2</v>
      </c>
      <c r="D3" s="401"/>
    </row>
    <row r="4" ht="20" customHeight="1" spans="1:4">
      <c r="A4" s="402" t="s">
        <v>3</v>
      </c>
      <c r="B4" s="403" t="s">
        <v>6</v>
      </c>
      <c r="C4" s="404" t="s">
        <v>805</v>
      </c>
      <c r="D4" s="270" t="s">
        <v>806</v>
      </c>
    </row>
    <row r="5" ht="20" customHeight="1" spans="1:4">
      <c r="A5" s="405"/>
      <c r="B5" s="406"/>
      <c r="C5" s="407"/>
      <c r="D5" s="270"/>
    </row>
    <row r="6" ht="18.95" customHeight="1" spans="1:4">
      <c r="A6" s="65" t="s">
        <v>9</v>
      </c>
      <c r="B6" s="408">
        <f>SUM(B7:B21)</f>
        <v>27817</v>
      </c>
      <c r="C6" s="408">
        <f>SUM(C7:C21)</f>
        <v>35348</v>
      </c>
      <c r="D6" s="409">
        <f>IF(AND(B6&lt;&gt;0,C6&lt;&gt;0),C6/B6,"")</f>
        <v>1.271</v>
      </c>
    </row>
    <row r="7" ht="18.95" customHeight="1" spans="1:4">
      <c r="A7" s="317" t="s">
        <v>10</v>
      </c>
      <c r="B7" s="410">
        <v>8459</v>
      </c>
      <c r="C7" s="410">
        <v>15452</v>
      </c>
      <c r="D7" s="411">
        <f t="shared" ref="D7:D38" si="0">IF(AND(B7&lt;&gt;0,C7&lt;&gt;0),C7/B7,"")</f>
        <v>1.827</v>
      </c>
    </row>
    <row r="8" ht="18.95" customHeight="1" spans="1:4">
      <c r="A8" s="317" t="s">
        <v>11</v>
      </c>
      <c r="B8" s="410"/>
      <c r="C8" s="410"/>
      <c r="D8" s="411" t="str">
        <f t="shared" si="0"/>
        <v/>
      </c>
    </row>
    <row r="9" ht="18.95" customHeight="1" spans="1:4">
      <c r="A9" s="317" t="s">
        <v>12</v>
      </c>
      <c r="B9" s="410">
        <v>765</v>
      </c>
      <c r="C9" s="410">
        <v>800</v>
      </c>
      <c r="D9" s="411">
        <f t="shared" si="0"/>
        <v>1.046</v>
      </c>
    </row>
    <row r="10" ht="18.95" customHeight="1" spans="1:4">
      <c r="A10" s="317" t="s">
        <v>13</v>
      </c>
      <c r="B10" s="410">
        <v>294</v>
      </c>
      <c r="C10" s="410">
        <v>300</v>
      </c>
      <c r="D10" s="411">
        <f t="shared" si="0"/>
        <v>1.02</v>
      </c>
    </row>
    <row r="11" ht="18.95" customHeight="1" spans="1:4">
      <c r="A11" s="317" t="s">
        <v>14</v>
      </c>
      <c r="B11" s="410">
        <v>1090</v>
      </c>
      <c r="C11" s="410">
        <v>1200</v>
      </c>
      <c r="D11" s="411">
        <f t="shared" si="0"/>
        <v>1.101</v>
      </c>
    </row>
    <row r="12" ht="18.95" customHeight="1" spans="1:4">
      <c r="A12" s="317" t="s">
        <v>15</v>
      </c>
      <c r="B12" s="410">
        <v>917</v>
      </c>
      <c r="C12" s="410">
        <v>1400</v>
      </c>
      <c r="D12" s="411">
        <f t="shared" si="0"/>
        <v>1.527</v>
      </c>
    </row>
    <row r="13" ht="18.95" customHeight="1" spans="1:4">
      <c r="A13" s="317" t="s">
        <v>16</v>
      </c>
      <c r="B13" s="410">
        <v>640</v>
      </c>
      <c r="C13" s="410">
        <v>950</v>
      </c>
      <c r="D13" s="411">
        <f t="shared" si="0"/>
        <v>1.484</v>
      </c>
    </row>
    <row r="14" ht="18.95" customHeight="1" spans="1:4">
      <c r="A14" s="317" t="s">
        <v>17</v>
      </c>
      <c r="B14" s="410">
        <v>442</v>
      </c>
      <c r="C14" s="410">
        <v>500</v>
      </c>
      <c r="D14" s="411">
        <f t="shared" si="0"/>
        <v>1.131</v>
      </c>
    </row>
    <row r="15" ht="18.95" customHeight="1" spans="1:4">
      <c r="A15" s="317" t="s">
        <v>18</v>
      </c>
      <c r="B15" s="410">
        <v>492</v>
      </c>
      <c r="C15" s="410">
        <v>300</v>
      </c>
      <c r="D15" s="411">
        <f t="shared" si="0"/>
        <v>0.61</v>
      </c>
    </row>
    <row r="16" ht="18.95" customHeight="1" spans="1:4">
      <c r="A16" s="317" t="s">
        <v>19</v>
      </c>
      <c r="B16" s="410">
        <v>2080</v>
      </c>
      <c r="C16" s="410">
        <v>2000</v>
      </c>
      <c r="D16" s="411">
        <f t="shared" si="0"/>
        <v>0.962</v>
      </c>
    </row>
    <row r="17" ht="18.95" customHeight="1" spans="1:4">
      <c r="A17" s="317" t="s">
        <v>20</v>
      </c>
      <c r="B17" s="410">
        <v>894</v>
      </c>
      <c r="C17" s="410">
        <v>950</v>
      </c>
      <c r="D17" s="411">
        <f t="shared" si="0"/>
        <v>1.063</v>
      </c>
    </row>
    <row r="18" ht="18.95" customHeight="1" spans="1:4">
      <c r="A18" s="317" t="s">
        <v>21</v>
      </c>
      <c r="B18" s="410">
        <v>3986</v>
      </c>
      <c r="C18" s="410">
        <v>3500</v>
      </c>
      <c r="D18" s="411">
        <f t="shared" si="0"/>
        <v>0.878</v>
      </c>
    </row>
    <row r="19" ht="18.95" customHeight="1" spans="1:4">
      <c r="A19" s="317" t="s">
        <v>22</v>
      </c>
      <c r="B19" s="410">
        <v>749</v>
      </c>
      <c r="C19" s="410">
        <v>1000</v>
      </c>
      <c r="D19" s="411">
        <f t="shared" si="0"/>
        <v>1.335</v>
      </c>
    </row>
    <row r="20" ht="18.95" customHeight="1" spans="1:4">
      <c r="A20" s="317" t="s">
        <v>23</v>
      </c>
      <c r="B20" s="410">
        <v>6848</v>
      </c>
      <c r="C20" s="410">
        <v>6800</v>
      </c>
      <c r="D20" s="411">
        <f t="shared" si="0"/>
        <v>0.993</v>
      </c>
    </row>
    <row r="21" ht="18.95" customHeight="1" spans="1:4">
      <c r="A21" s="317" t="s">
        <v>24</v>
      </c>
      <c r="B21" s="410">
        <v>161</v>
      </c>
      <c r="C21" s="410">
        <v>196</v>
      </c>
      <c r="D21" s="411">
        <f t="shared" si="0"/>
        <v>1.217</v>
      </c>
    </row>
    <row r="22" ht="18.95" customHeight="1" spans="1:4">
      <c r="A22" s="65" t="s">
        <v>25</v>
      </c>
      <c r="B22" s="408">
        <f>SUM(B23:B28)</f>
        <v>20519</v>
      </c>
      <c r="C22" s="408">
        <f>SUM(C23:C28)</f>
        <v>14438</v>
      </c>
      <c r="D22" s="409">
        <f t="shared" si="0"/>
        <v>0.704</v>
      </c>
    </row>
    <row r="23" ht="18.95" customHeight="1" spans="1:4">
      <c r="A23" s="317" t="s">
        <v>26</v>
      </c>
      <c r="B23" s="412">
        <v>2154</v>
      </c>
      <c r="C23" s="412">
        <v>2260</v>
      </c>
      <c r="D23" s="411">
        <f t="shared" si="0"/>
        <v>1.049</v>
      </c>
    </row>
    <row r="24" ht="18.95" customHeight="1" spans="1:4">
      <c r="A24" s="317" t="s">
        <v>27</v>
      </c>
      <c r="B24" s="412">
        <v>13545</v>
      </c>
      <c r="C24" s="412">
        <v>1361</v>
      </c>
      <c r="D24" s="411">
        <f t="shared" si="0"/>
        <v>0.1</v>
      </c>
    </row>
    <row r="25" ht="18.95" customHeight="1" spans="1:4">
      <c r="A25" s="317" t="s">
        <v>28</v>
      </c>
      <c r="B25" s="412">
        <v>2026</v>
      </c>
      <c r="C25" s="412">
        <v>1865</v>
      </c>
      <c r="D25" s="411">
        <f t="shared" si="0"/>
        <v>0.921</v>
      </c>
    </row>
    <row r="26" ht="18.95" customHeight="1" spans="1:4">
      <c r="A26" s="317" t="s">
        <v>29</v>
      </c>
      <c r="B26" s="412">
        <v>2353</v>
      </c>
      <c r="C26" s="412">
        <v>8302</v>
      </c>
      <c r="D26" s="411">
        <f t="shared" si="0"/>
        <v>3.528</v>
      </c>
    </row>
    <row r="27" ht="18.95" customHeight="1" spans="1:4">
      <c r="A27" s="317" t="s">
        <v>30</v>
      </c>
      <c r="B27" s="412">
        <v>436</v>
      </c>
      <c r="C27" s="412">
        <v>650</v>
      </c>
      <c r="D27" s="411">
        <f t="shared" si="0"/>
        <v>1.491</v>
      </c>
    </row>
    <row r="28" ht="18.95" customHeight="1" spans="1:4">
      <c r="A28" s="317" t="s">
        <v>31</v>
      </c>
      <c r="B28" s="413">
        <v>5</v>
      </c>
      <c r="C28" s="413">
        <v>0</v>
      </c>
      <c r="D28" s="411" t="str">
        <f t="shared" si="0"/>
        <v/>
      </c>
    </row>
    <row r="29" ht="18.95" customHeight="1" spans="1:4">
      <c r="A29" s="397" t="s">
        <v>32</v>
      </c>
      <c r="B29" s="408">
        <f>SUM(B6,B22)</f>
        <v>48336</v>
      </c>
      <c r="C29" s="408">
        <f>SUM(C6,C22)</f>
        <v>49786</v>
      </c>
      <c r="D29" s="409">
        <f t="shared" si="0"/>
        <v>1.03</v>
      </c>
    </row>
    <row r="30" ht="18.95" customHeight="1" spans="1:4">
      <c r="A30" s="414" t="s">
        <v>33</v>
      </c>
      <c r="B30" s="408">
        <f>SUM(B31+B35+B64)</f>
        <v>273919</v>
      </c>
      <c r="C30" s="408">
        <f>SUM(C31+C35+C64)</f>
        <v>250674</v>
      </c>
      <c r="D30" s="409">
        <f t="shared" si="0"/>
        <v>0.915</v>
      </c>
    </row>
    <row r="31" ht="18.95" customHeight="1" spans="1:4">
      <c r="A31" s="415" t="s">
        <v>34</v>
      </c>
      <c r="B31" s="408">
        <f>SUM(B32:B34)</f>
        <v>2850</v>
      </c>
      <c r="C31" s="408">
        <f>SUM(C32:C34)</f>
        <v>2850</v>
      </c>
      <c r="D31" s="409">
        <f t="shared" si="0"/>
        <v>1</v>
      </c>
    </row>
    <row r="32" ht="18.95" customHeight="1" spans="1:4">
      <c r="A32" s="416" t="s">
        <v>35</v>
      </c>
      <c r="B32" s="413">
        <v>1053</v>
      </c>
      <c r="C32" s="413">
        <v>1053</v>
      </c>
      <c r="D32" s="411">
        <f t="shared" si="0"/>
        <v>1</v>
      </c>
    </row>
    <row r="33" ht="18.95" customHeight="1" spans="1:4">
      <c r="A33" s="416" t="s">
        <v>36</v>
      </c>
      <c r="B33" s="412">
        <v>369</v>
      </c>
      <c r="C33" s="412">
        <v>369</v>
      </c>
      <c r="D33" s="411">
        <f t="shared" si="0"/>
        <v>1</v>
      </c>
    </row>
    <row r="34" ht="18.95" customHeight="1" spans="1:4">
      <c r="A34" s="416" t="s">
        <v>37</v>
      </c>
      <c r="B34" s="413">
        <v>1428</v>
      </c>
      <c r="C34" s="413">
        <v>1428</v>
      </c>
      <c r="D34" s="411">
        <f t="shared" si="0"/>
        <v>1</v>
      </c>
    </row>
    <row r="35" ht="18.95" customHeight="1" spans="1:4">
      <c r="A35" s="417" t="s">
        <v>38</v>
      </c>
      <c r="B35" s="408">
        <f>SUM(B36:B63)</f>
        <v>160658</v>
      </c>
      <c r="C35" s="408">
        <f>SUM(C36:C63)</f>
        <v>167578</v>
      </c>
      <c r="D35" s="409">
        <f t="shared" si="0"/>
        <v>1.043</v>
      </c>
    </row>
    <row r="36" ht="18.95" customHeight="1" spans="1:4">
      <c r="A36" s="416" t="s">
        <v>39</v>
      </c>
      <c r="B36" s="412"/>
      <c r="C36" s="412"/>
      <c r="D36" s="411" t="str">
        <f t="shared" si="0"/>
        <v/>
      </c>
    </row>
    <row r="37" ht="18.95" customHeight="1" spans="1:4">
      <c r="A37" s="418" t="s">
        <v>40</v>
      </c>
      <c r="B37" s="412">
        <v>31909</v>
      </c>
      <c r="C37" s="412">
        <v>32866</v>
      </c>
      <c r="D37" s="411">
        <f t="shared" si="0"/>
        <v>1.03</v>
      </c>
    </row>
    <row r="38" ht="18.95" customHeight="1" spans="1:4">
      <c r="A38" s="419" t="s">
        <v>41</v>
      </c>
      <c r="B38" s="412">
        <v>3252</v>
      </c>
      <c r="C38" s="412">
        <v>3578</v>
      </c>
      <c r="D38" s="411">
        <f t="shared" si="0"/>
        <v>1.1</v>
      </c>
    </row>
    <row r="39" ht="18.95" customHeight="1" spans="1:4">
      <c r="A39" s="419" t="s">
        <v>42</v>
      </c>
      <c r="B39" s="412">
        <v>5570</v>
      </c>
      <c r="C39" s="412">
        <v>5758</v>
      </c>
      <c r="D39" s="411">
        <f t="shared" ref="D39:D70" si="1">IF(AND(B39&lt;&gt;0,C39&lt;&gt;0),C39/B39,"")</f>
        <v>1.034</v>
      </c>
    </row>
    <row r="40" ht="18.95" customHeight="1" spans="1:4">
      <c r="A40" s="419" t="s">
        <v>43</v>
      </c>
      <c r="B40" s="412"/>
      <c r="C40" s="412"/>
      <c r="D40" s="411" t="str">
        <f t="shared" si="1"/>
        <v/>
      </c>
    </row>
    <row r="41" ht="18.95" customHeight="1" spans="1:4">
      <c r="A41" s="419" t="s">
        <v>44</v>
      </c>
      <c r="B41" s="412"/>
      <c r="C41" s="412"/>
      <c r="D41" s="411" t="str">
        <f t="shared" si="1"/>
        <v/>
      </c>
    </row>
    <row r="42" ht="18.95" customHeight="1" spans="1:4">
      <c r="A42" s="419" t="s">
        <v>45</v>
      </c>
      <c r="B42" s="412"/>
      <c r="C42" s="412"/>
      <c r="D42" s="411" t="str">
        <f t="shared" si="1"/>
        <v/>
      </c>
    </row>
    <row r="43" ht="18.95" customHeight="1" spans="1:4">
      <c r="A43" s="419" t="s">
        <v>46</v>
      </c>
      <c r="B43" s="412"/>
      <c r="C43" s="412"/>
      <c r="D43" s="411" t="str">
        <f t="shared" si="1"/>
        <v/>
      </c>
    </row>
    <row r="44" ht="18.95" customHeight="1" spans="1:4">
      <c r="A44" s="419" t="s">
        <v>47</v>
      </c>
      <c r="B44" s="412"/>
      <c r="C44" s="412"/>
      <c r="D44" s="411" t="str">
        <f t="shared" si="1"/>
        <v/>
      </c>
    </row>
    <row r="45" ht="18.95" customHeight="1" spans="1:4">
      <c r="A45" s="419" t="s">
        <v>48</v>
      </c>
      <c r="B45" s="412"/>
      <c r="C45" s="412"/>
      <c r="D45" s="411" t="str">
        <f t="shared" si="1"/>
        <v/>
      </c>
    </row>
    <row r="46" ht="18.95" customHeight="1" spans="1:4">
      <c r="A46" s="419" t="s">
        <v>49</v>
      </c>
      <c r="B46" s="412"/>
      <c r="C46" s="412"/>
      <c r="D46" s="411" t="str">
        <f t="shared" si="1"/>
        <v/>
      </c>
    </row>
    <row r="47" ht="18.95" customHeight="1" spans="1:4">
      <c r="A47" s="419" t="s">
        <v>50</v>
      </c>
      <c r="B47" s="412">
        <v>6023</v>
      </c>
      <c r="C47" s="412">
        <v>5864</v>
      </c>
      <c r="D47" s="411">
        <f t="shared" si="1"/>
        <v>0.974</v>
      </c>
    </row>
    <row r="48" ht="18.95" customHeight="1" spans="1:4">
      <c r="A48" s="419" t="s">
        <v>51</v>
      </c>
      <c r="B48" s="412">
        <v>13490</v>
      </c>
      <c r="C48" s="412">
        <v>13502</v>
      </c>
      <c r="D48" s="411">
        <f t="shared" si="1"/>
        <v>1.001</v>
      </c>
    </row>
    <row r="49" ht="18.95" customHeight="1" spans="1:4">
      <c r="A49" s="419" t="s">
        <v>52</v>
      </c>
      <c r="B49" s="412">
        <v>2528</v>
      </c>
      <c r="C49" s="412">
        <v>2600</v>
      </c>
      <c r="D49" s="411">
        <f t="shared" si="1"/>
        <v>1.028</v>
      </c>
    </row>
    <row r="50" ht="18.95" customHeight="1" spans="1:4">
      <c r="A50" s="419" t="s">
        <v>53</v>
      </c>
      <c r="B50" s="412">
        <v>20354</v>
      </c>
      <c r="C50" s="412">
        <v>20500</v>
      </c>
      <c r="D50" s="411">
        <f t="shared" si="1"/>
        <v>1.007</v>
      </c>
    </row>
    <row r="51" ht="18.95" customHeight="1" spans="1:4">
      <c r="A51" s="419" t="s">
        <v>54</v>
      </c>
      <c r="B51" s="412">
        <v>1211</v>
      </c>
      <c r="C51" s="412">
        <v>1300</v>
      </c>
      <c r="D51" s="411">
        <f t="shared" si="1"/>
        <v>1.073</v>
      </c>
    </row>
    <row r="52" ht="18.95" customHeight="1" spans="1:4">
      <c r="A52" s="420" t="s">
        <v>55</v>
      </c>
      <c r="B52" s="412">
        <v>11941</v>
      </c>
      <c r="C52" s="412">
        <v>12689</v>
      </c>
      <c r="D52" s="411">
        <f t="shared" si="1"/>
        <v>1.063</v>
      </c>
    </row>
    <row r="53" ht="18.95" customHeight="1" spans="1:4">
      <c r="A53" s="420" t="s">
        <v>56</v>
      </c>
      <c r="B53" s="412">
        <v>332</v>
      </c>
      <c r="C53" s="412">
        <v>350</v>
      </c>
      <c r="D53" s="411">
        <f t="shared" si="1"/>
        <v>1.054</v>
      </c>
    </row>
    <row r="54" ht="18.95" customHeight="1" spans="1:4">
      <c r="A54" s="420" t="s">
        <v>57</v>
      </c>
      <c r="B54" s="412">
        <v>23081</v>
      </c>
      <c r="C54" s="412">
        <v>24500</v>
      </c>
      <c r="D54" s="411">
        <f t="shared" si="1"/>
        <v>1.061</v>
      </c>
    </row>
    <row r="55" ht="18.95" customHeight="1" spans="1:4">
      <c r="A55" s="420" t="s">
        <v>58</v>
      </c>
      <c r="B55" s="412">
        <v>20136</v>
      </c>
      <c r="C55" s="412">
        <v>21686</v>
      </c>
      <c r="D55" s="411">
        <f t="shared" si="1"/>
        <v>1.077</v>
      </c>
    </row>
    <row r="56" ht="18.95" customHeight="1" spans="1:4">
      <c r="A56" s="420" t="s">
        <v>59</v>
      </c>
      <c r="B56" s="412">
        <v>4057</v>
      </c>
      <c r="C56" s="412">
        <v>4230</v>
      </c>
      <c r="D56" s="411">
        <f t="shared" si="1"/>
        <v>1.043</v>
      </c>
    </row>
    <row r="57" ht="18.95" customHeight="1" spans="1:4">
      <c r="A57" s="420" t="s">
        <v>60</v>
      </c>
      <c r="B57" s="412">
        <v>10251</v>
      </c>
      <c r="C57" s="412">
        <v>10820</v>
      </c>
      <c r="D57" s="411">
        <f t="shared" si="1"/>
        <v>1.056</v>
      </c>
    </row>
    <row r="58" ht="18.95" customHeight="1" spans="1:4">
      <c r="A58" s="420" t="s">
        <v>61</v>
      </c>
      <c r="B58" s="412">
        <v>5877</v>
      </c>
      <c r="C58" s="412">
        <v>6626</v>
      </c>
      <c r="D58" s="411">
        <f t="shared" si="1"/>
        <v>1.127</v>
      </c>
    </row>
    <row r="59" ht="18.95" customHeight="1" spans="1:4">
      <c r="A59" s="420" t="s">
        <v>62</v>
      </c>
      <c r="B59" s="412">
        <v>143</v>
      </c>
      <c r="C59" s="412">
        <v>155</v>
      </c>
      <c r="D59" s="411">
        <f t="shared" si="1"/>
        <v>1.084</v>
      </c>
    </row>
    <row r="60" ht="18.95" customHeight="1" spans="1:4">
      <c r="A60" s="420" t="s">
        <v>63</v>
      </c>
      <c r="B60" s="412">
        <v>100</v>
      </c>
      <c r="C60" s="412">
        <v>100</v>
      </c>
      <c r="D60" s="411">
        <f t="shared" si="1"/>
        <v>1</v>
      </c>
    </row>
    <row r="61" ht="18.95" customHeight="1" spans="1:4">
      <c r="A61" s="420" t="s">
        <v>64</v>
      </c>
      <c r="B61" s="412">
        <v>129</v>
      </c>
      <c r="C61" s="412">
        <v>129</v>
      </c>
      <c r="D61" s="411">
        <f t="shared" si="1"/>
        <v>1</v>
      </c>
    </row>
    <row r="62" ht="18.95" customHeight="1" spans="1:4">
      <c r="A62" s="420" t="s">
        <v>65</v>
      </c>
      <c r="B62" s="412"/>
      <c r="C62" s="412"/>
      <c r="D62" s="411" t="str">
        <f t="shared" si="1"/>
        <v/>
      </c>
    </row>
    <row r="63" ht="18.95" customHeight="1" spans="1:4">
      <c r="A63" s="419" t="s">
        <v>66</v>
      </c>
      <c r="B63" s="413">
        <v>274</v>
      </c>
      <c r="C63" s="413">
        <v>325</v>
      </c>
      <c r="D63" s="411">
        <f t="shared" si="1"/>
        <v>1.186</v>
      </c>
    </row>
    <row r="64" ht="18.95" customHeight="1" spans="1:4">
      <c r="A64" s="421" t="s">
        <v>67</v>
      </c>
      <c r="B64" s="408">
        <f>SUM(B65:B84)</f>
        <v>110411</v>
      </c>
      <c r="C64" s="408">
        <f>SUM(C65:C84)</f>
        <v>80246</v>
      </c>
      <c r="D64" s="409">
        <f t="shared" si="1"/>
        <v>0.727</v>
      </c>
    </row>
    <row r="65" ht="18.95" customHeight="1" spans="1:4">
      <c r="A65" s="419" t="s">
        <v>68</v>
      </c>
      <c r="B65" s="422">
        <v>926</v>
      </c>
      <c r="C65" s="413">
        <v>980</v>
      </c>
      <c r="D65" s="411">
        <f t="shared" si="1"/>
        <v>1.058</v>
      </c>
    </row>
    <row r="66" ht="18.95" customHeight="1" spans="1:4">
      <c r="A66" s="419" t="s">
        <v>69</v>
      </c>
      <c r="B66" s="422">
        <v>44</v>
      </c>
      <c r="C66" s="413">
        <v>45</v>
      </c>
      <c r="D66" s="411">
        <f t="shared" si="1"/>
        <v>1.023</v>
      </c>
    </row>
    <row r="67" ht="18.95" customHeight="1" spans="1:4">
      <c r="A67" s="419" t="s">
        <v>70</v>
      </c>
      <c r="B67" s="422">
        <v>43</v>
      </c>
      <c r="C67" s="413">
        <v>130</v>
      </c>
      <c r="D67" s="411">
        <f t="shared" si="1"/>
        <v>3.023</v>
      </c>
    </row>
    <row r="68" ht="18.95" customHeight="1" spans="1:4">
      <c r="A68" s="419" t="s">
        <v>71</v>
      </c>
      <c r="B68" s="422">
        <v>2123</v>
      </c>
      <c r="C68" s="413">
        <v>3230</v>
      </c>
      <c r="D68" s="411">
        <f t="shared" si="1"/>
        <v>1.521</v>
      </c>
    </row>
    <row r="69" ht="18.95" customHeight="1" spans="1:4">
      <c r="A69" s="419" t="s">
        <v>72</v>
      </c>
      <c r="B69" s="422">
        <v>225</v>
      </c>
      <c r="C69" s="413">
        <v>260</v>
      </c>
      <c r="D69" s="411">
        <f t="shared" si="1"/>
        <v>1.156</v>
      </c>
    </row>
    <row r="70" ht="18.95" customHeight="1" spans="1:4">
      <c r="A70" s="419" t="s">
        <v>73</v>
      </c>
      <c r="B70" s="422">
        <v>101</v>
      </c>
      <c r="C70" s="413">
        <v>120</v>
      </c>
      <c r="D70" s="411">
        <f t="shared" si="1"/>
        <v>1.188</v>
      </c>
    </row>
    <row r="71" ht="18.95" customHeight="1" spans="1:4">
      <c r="A71" s="419" t="s">
        <v>74</v>
      </c>
      <c r="B71" s="422">
        <v>3819</v>
      </c>
      <c r="C71" s="413">
        <v>4250</v>
      </c>
      <c r="D71" s="411">
        <f t="shared" ref="D71:D91" si="2">IF(AND(B71&lt;&gt;0,C71&lt;&gt;0),C71/B71,"")</f>
        <v>1.113</v>
      </c>
    </row>
    <row r="72" ht="18.95" customHeight="1" spans="1:4">
      <c r="A72" s="419" t="s">
        <v>75</v>
      </c>
      <c r="B72" s="422">
        <v>2988</v>
      </c>
      <c r="C72" s="413">
        <v>3265</v>
      </c>
      <c r="D72" s="411">
        <f t="shared" si="2"/>
        <v>1.093</v>
      </c>
    </row>
    <row r="73" ht="18.95" customHeight="1" spans="1:4">
      <c r="A73" s="419" t="s">
        <v>76</v>
      </c>
      <c r="B73" s="422">
        <v>481</v>
      </c>
      <c r="C73" s="413">
        <v>560</v>
      </c>
      <c r="D73" s="411">
        <f t="shared" si="2"/>
        <v>1.164</v>
      </c>
    </row>
    <row r="74" ht="18.95" customHeight="1" spans="1:4">
      <c r="A74" s="419" t="s">
        <v>77</v>
      </c>
      <c r="B74" s="422">
        <v>40</v>
      </c>
      <c r="C74" s="413">
        <v>1160</v>
      </c>
      <c r="D74" s="411">
        <f t="shared" si="2"/>
        <v>29</v>
      </c>
    </row>
    <row r="75" ht="18.95" customHeight="1" spans="1:4">
      <c r="A75" s="419" t="s">
        <v>78</v>
      </c>
      <c r="B75" s="422">
        <v>97122</v>
      </c>
      <c r="C75" s="413">
        <v>60447</v>
      </c>
      <c r="D75" s="411">
        <f t="shared" si="2"/>
        <v>0.622</v>
      </c>
    </row>
    <row r="76" ht="18.95" customHeight="1" spans="1:4">
      <c r="A76" s="419" t="s">
        <v>79</v>
      </c>
      <c r="B76" s="422">
        <v>1305</v>
      </c>
      <c r="C76" s="413">
        <v>4519</v>
      </c>
      <c r="D76" s="411">
        <f t="shared" si="2"/>
        <v>3.463</v>
      </c>
    </row>
    <row r="77" ht="18.95" customHeight="1" spans="1:4">
      <c r="A77" s="419" t="s">
        <v>80</v>
      </c>
      <c r="B77" s="422">
        <v>451</v>
      </c>
      <c r="C77" s="413">
        <v>450</v>
      </c>
      <c r="D77" s="411">
        <f t="shared" si="2"/>
        <v>0.998</v>
      </c>
    </row>
    <row r="78" ht="18.95" customHeight="1" spans="1:4">
      <c r="A78" s="419" t="s">
        <v>81</v>
      </c>
      <c r="B78" s="422">
        <v>119</v>
      </c>
      <c r="C78" s="413">
        <v>180</v>
      </c>
      <c r="D78" s="411">
        <f t="shared" si="2"/>
        <v>1.513</v>
      </c>
    </row>
    <row r="79" ht="18.95" customHeight="1" spans="1:4">
      <c r="A79" s="419" t="s">
        <v>82</v>
      </c>
      <c r="B79" s="422">
        <v>-4</v>
      </c>
      <c r="C79" s="413"/>
      <c r="D79" s="411" t="str">
        <f t="shared" si="2"/>
        <v/>
      </c>
    </row>
    <row r="80" ht="18.95" customHeight="1" spans="1:4">
      <c r="A80" s="419" t="s">
        <v>83</v>
      </c>
      <c r="B80" s="422">
        <v>11</v>
      </c>
      <c r="C80" s="413">
        <v>20</v>
      </c>
      <c r="D80" s="411">
        <f t="shared" si="2"/>
        <v>1.818</v>
      </c>
    </row>
    <row r="81" ht="18.95" customHeight="1" spans="1:4">
      <c r="A81" s="419" t="s">
        <v>84</v>
      </c>
      <c r="B81" s="422">
        <v>179</v>
      </c>
      <c r="C81" s="413">
        <v>180</v>
      </c>
      <c r="D81" s="411">
        <f t="shared" si="2"/>
        <v>1.006</v>
      </c>
    </row>
    <row r="82" ht="18.95" customHeight="1" spans="1:4">
      <c r="A82" s="419" t="s">
        <v>85</v>
      </c>
      <c r="B82" s="422"/>
      <c r="C82" s="413">
        <v>100</v>
      </c>
      <c r="D82" s="411" t="str">
        <f t="shared" si="2"/>
        <v/>
      </c>
    </row>
    <row r="83" ht="18.95" customHeight="1" spans="1:4">
      <c r="A83" s="419" t="s">
        <v>807</v>
      </c>
      <c r="B83" s="422">
        <v>338</v>
      </c>
      <c r="C83" s="413">
        <v>200</v>
      </c>
      <c r="D83" s="411">
        <f t="shared" si="2"/>
        <v>0.592</v>
      </c>
    </row>
    <row r="84" ht="18.95" customHeight="1" spans="1:4">
      <c r="A84" s="419" t="s">
        <v>808</v>
      </c>
      <c r="B84" s="422">
        <v>100</v>
      </c>
      <c r="C84" s="413">
        <v>150</v>
      </c>
      <c r="D84" s="411">
        <f t="shared" si="2"/>
        <v>1.5</v>
      </c>
    </row>
    <row r="85" ht="18.95" customHeight="1" spans="1:4">
      <c r="A85" s="417" t="s">
        <v>88</v>
      </c>
      <c r="B85" s="408">
        <f>SUM(B86:B87)</f>
        <v>4053</v>
      </c>
      <c r="C85" s="408">
        <f>SUM(C86:C87)</f>
        <v>4437</v>
      </c>
      <c r="D85" s="409">
        <f t="shared" si="2"/>
        <v>1.095</v>
      </c>
    </row>
    <row r="86" ht="18.95" customHeight="1" spans="1:4">
      <c r="A86" s="416" t="s">
        <v>89</v>
      </c>
      <c r="B86" s="423">
        <v>4053</v>
      </c>
      <c r="C86" s="423">
        <v>4437</v>
      </c>
      <c r="D86" s="411">
        <f t="shared" si="2"/>
        <v>1.095</v>
      </c>
    </row>
    <row r="87" ht="18.95" customHeight="1" spans="1:4">
      <c r="A87" s="416" t="s">
        <v>90</v>
      </c>
      <c r="B87" s="423"/>
      <c r="C87" s="423"/>
      <c r="D87" s="411" t="str">
        <f t="shared" si="2"/>
        <v/>
      </c>
    </row>
    <row r="88" ht="18.95" customHeight="1" spans="1:4">
      <c r="A88" s="417" t="s">
        <v>91</v>
      </c>
      <c r="B88" s="424"/>
      <c r="C88" s="424">
        <v>30695</v>
      </c>
      <c r="D88" s="411" t="str">
        <f t="shared" si="2"/>
        <v/>
      </c>
    </row>
    <row r="89" ht="18.95" customHeight="1" spans="1:4">
      <c r="A89" s="417" t="s">
        <v>94</v>
      </c>
      <c r="B89" s="424">
        <v>16571</v>
      </c>
      <c r="C89" s="425">
        <f>SUM(C90)</f>
        <v>11391</v>
      </c>
      <c r="D89" s="409">
        <f t="shared" si="2"/>
        <v>0.687</v>
      </c>
    </row>
    <row r="90" ht="18.95" customHeight="1" spans="1:4">
      <c r="A90" s="416" t="s">
        <v>95</v>
      </c>
      <c r="B90" s="413">
        <v>16571</v>
      </c>
      <c r="C90" s="413">
        <v>11391</v>
      </c>
      <c r="D90" s="411">
        <f t="shared" si="2"/>
        <v>0.687</v>
      </c>
    </row>
    <row r="91" ht="18.95" customHeight="1" spans="1:4">
      <c r="A91" s="426" t="s">
        <v>96</v>
      </c>
      <c r="B91" s="408">
        <f>SUM(B29,B30,B85,B88,B89)</f>
        <v>342879</v>
      </c>
      <c r="C91" s="408">
        <f>SUM(C29,C30,C85,C88,C89)</f>
        <v>346983</v>
      </c>
      <c r="D91" s="409">
        <f t="shared" si="2"/>
        <v>1.012</v>
      </c>
    </row>
    <row r="92" ht="18.95" customHeight="1" spans="2:3">
      <c r="B92" s="288"/>
      <c r="C92" s="288"/>
    </row>
    <row r="93" ht="18.95" customHeight="1" spans="2:3">
      <c r="B93" s="288"/>
      <c r="C93" s="288"/>
    </row>
    <row r="94" ht="18.95" customHeight="1" spans="2:3">
      <c r="B94" s="288"/>
      <c r="C94" s="288"/>
    </row>
    <row r="95" ht="18.95" customHeight="1" spans="2:3">
      <c r="B95" s="288"/>
      <c r="C95" s="288"/>
    </row>
    <row r="96" ht="18.95" customHeight="1" spans="2:3">
      <c r="B96" s="288"/>
      <c r="C96" s="288"/>
    </row>
    <row r="97" ht="18.95" customHeight="1" spans="2:3">
      <c r="B97" s="288"/>
      <c r="C97" s="288"/>
    </row>
    <row r="98" ht="18.95" customHeight="1" spans="2:3">
      <c r="B98" s="288"/>
      <c r="C98" s="288"/>
    </row>
    <row r="99" s="288" customFormat="1" ht="18.95" customHeight="1"/>
    <row r="100" s="288" customFormat="1" ht="18.75" customHeight="1"/>
    <row r="101" s="288" customFormat="1" ht="18.95" customHeight="1"/>
    <row r="102" s="288" customFormat="1" ht="18.95" customHeight="1"/>
    <row r="103" s="288" customFormat="1" ht="18.75" customHeight="1"/>
    <row r="104" s="288" customFormat="1"/>
  </sheetData>
  <mergeCells count="6">
    <mergeCell ref="A2:D2"/>
    <mergeCell ref="C3:D3"/>
    <mergeCell ref="A4:A5"/>
    <mergeCell ref="B4:B5"/>
    <mergeCell ref="C4:C5"/>
    <mergeCell ref="D4:D5"/>
  </mergeCells>
  <dataValidations count="2">
    <dataValidation type="textLength" operator="lessThanOrEqual" allowBlank="1" showInputMessage="1" showErrorMessage="1" errorTitle="提示" error="此处最多只能输入 [20] 个字符。" sqref="B4:C4 D4">
      <formula1>20</formula1>
    </dataValidation>
    <dataValidation type="custom" allowBlank="1" showInputMessage="1" showErrorMessage="1" errorTitle="提示" error="对不起，此处只能输入数字。" sqref="B6 C6 B7 C7 B8 C8 B9 C9 B10 C10 B11 C11 B12 C12 B13 C13 B14 C14 B15 C15 B16 C16 B17 C17 B18 C18 B19 C19 B20 C20 B21 C21 B22 C22 B23 C23 B24 C24 B25 C25 B26 C26 B27 C27 B28 C28 B29 C29 B30 C30 B31 C31 B32 C32 B33 C33 B34 C34 B35 C35 B36 C36 B37 C37 B38 C38 B39 C39 B40 C40 B41 C41 B42 C42 B43 C43 B44 C44 B45 C45 B46 C46 B47 C47 B48 C48 B49 C49 B50 C50 B56 C56 B60 C60 B61 C61 B62 C62 B63 C63 B64 C64 C65 C66 C67 C68 C69 C70 C71 C72 C73 C74 C75 C76 C77 C78 C79 C80 C81 C82 B85 C85 B86 C86 B87 C87 B88 C88 B89 C89 B90 C90 B91:C91 B51:B55 B57:B59 C51:C55 C57:C59 C83:C84">
      <formula1>OR(B6="",ISNUMBER(B6))</formula1>
    </dataValidation>
  </dataValidation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&amp;P+29 页，共 &amp;N+58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04"/>
  <sheetViews>
    <sheetView showGridLines="0" showZeros="0" workbookViewId="0">
      <pane ySplit="5" topLeftCell="A84" activePane="bottomLeft" state="frozen"/>
      <selection/>
      <selection pane="bottomLeft" activeCell="I13" sqref="I13"/>
    </sheetView>
  </sheetViews>
  <sheetFormatPr defaultColWidth="8.75" defaultRowHeight="15.75" outlineLevelCol="3"/>
  <cols>
    <col min="1" max="1" width="48.625" style="288" customWidth="1"/>
    <col min="2" max="3" width="15.625" style="398" customWidth="1"/>
    <col min="4" max="4" width="15.625" style="288" customWidth="1"/>
    <col min="5" max="16384" width="8.75" style="288"/>
  </cols>
  <sheetData>
    <row r="1" ht="20" customHeight="1" spans="1:1">
      <c r="A1" s="3" t="s">
        <v>809</v>
      </c>
    </row>
    <row r="2" s="366" customFormat="1" ht="30" customHeight="1" spans="1:4">
      <c r="A2" s="263" t="s">
        <v>810</v>
      </c>
      <c r="B2" s="287"/>
      <c r="C2" s="287"/>
      <c r="D2" s="287"/>
    </row>
    <row r="3" ht="20" customHeight="1" spans="1:4">
      <c r="A3" s="107" t="str">
        <f>""</f>
        <v/>
      </c>
      <c r="B3" s="399"/>
      <c r="C3" s="400" t="s">
        <v>2</v>
      </c>
      <c r="D3" s="401"/>
    </row>
    <row r="4" ht="20" customHeight="1" spans="1:4">
      <c r="A4" s="402" t="s">
        <v>3</v>
      </c>
      <c r="B4" s="403" t="s">
        <v>6</v>
      </c>
      <c r="C4" s="404" t="s">
        <v>805</v>
      </c>
      <c r="D4" s="270" t="s">
        <v>806</v>
      </c>
    </row>
    <row r="5" ht="20" customHeight="1" spans="1:4">
      <c r="A5" s="405"/>
      <c r="B5" s="406"/>
      <c r="C5" s="407"/>
      <c r="D5" s="270"/>
    </row>
    <row r="6" ht="18.95" customHeight="1" spans="1:4">
      <c r="A6" s="65" t="s">
        <v>9</v>
      </c>
      <c r="B6" s="408">
        <f>SUM(B7:B21)</f>
        <v>27817</v>
      </c>
      <c r="C6" s="408">
        <f>SUM(C7:C21)</f>
        <v>35348</v>
      </c>
      <c r="D6" s="409">
        <f t="shared" ref="D6:D69" si="0">IF(AND(B6&lt;&gt;0,C6&lt;&gt;0),C6/B6,"")</f>
        <v>1.271</v>
      </c>
    </row>
    <row r="7" ht="18.95" customHeight="1" spans="1:4">
      <c r="A7" s="317" t="s">
        <v>10</v>
      </c>
      <c r="B7" s="410">
        <v>8459</v>
      </c>
      <c r="C7" s="410">
        <v>15452</v>
      </c>
      <c r="D7" s="411">
        <f t="shared" si="0"/>
        <v>1.827</v>
      </c>
    </row>
    <row r="8" ht="18.95" customHeight="1" spans="1:4">
      <c r="A8" s="317" t="s">
        <v>11</v>
      </c>
      <c r="B8" s="410"/>
      <c r="C8" s="410"/>
      <c r="D8" s="411" t="str">
        <f t="shared" si="0"/>
        <v/>
      </c>
    </row>
    <row r="9" ht="18.95" customHeight="1" spans="1:4">
      <c r="A9" s="317" t="s">
        <v>12</v>
      </c>
      <c r="B9" s="410">
        <v>765</v>
      </c>
      <c r="C9" s="410">
        <v>800</v>
      </c>
      <c r="D9" s="411">
        <f t="shared" si="0"/>
        <v>1.046</v>
      </c>
    </row>
    <row r="10" ht="18.95" customHeight="1" spans="1:4">
      <c r="A10" s="317" t="s">
        <v>13</v>
      </c>
      <c r="B10" s="410">
        <v>294</v>
      </c>
      <c r="C10" s="410">
        <v>300</v>
      </c>
      <c r="D10" s="411">
        <f t="shared" si="0"/>
        <v>1.02</v>
      </c>
    </row>
    <row r="11" ht="18.95" customHeight="1" spans="1:4">
      <c r="A11" s="317" t="s">
        <v>14</v>
      </c>
      <c r="B11" s="410">
        <v>1090</v>
      </c>
      <c r="C11" s="410">
        <v>1200</v>
      </c>
      <c r="D11" s="411">
        <f t="shared" si="0"/>
        <v>1.101</v>
      </c>
    </row>
    <row r="12" ht="18.95" customHeight="1" spans="1:4">
      <c r="A12" s="317" t="s">
        <v>15</v>
      </c>
      <c r="B12" s="410">
        <v>917</v>
      </c>
      <c r="C12" s="410">
        <v>1400</v>
      </c>
      <c r="D12" s="411">
        <f t="shared" si="0"/>
        <v>1.527</v>
      </c>
    </row>
    <row r="13" ht="18.95" customHeight="1" spans="1:4">
      <c r="A13" s="317" t="s">
        <v>16</v>
      </c>
      <c r="B13" s="410">
        <v>640</v>
      </c>
      <c r="C13" s="410">
        <v>950</v>
      </c>
      <c r="D13" s="411">
        <f t="shared" si="0"/>
        <v>1.484</v>
      </c>
    </row>
    <row r="14" ht="18.95" customHeight="1" spans="1:4">
      <c r="A14" s="317" t="s">
        <v>17</v>
      </c>
      <c r="B14" s="410">
        <v>442</v>
      </c>
      <c r="C14" s="410">
        <v>500</v>
      </c>
      <c r="D14" s="411">
        <f t="shared" si="0"/>
        <v>1.131</v>
      </c>
    </row>
    <row r="15" ht="18.95" customHeight="1" spans="1:4">
      <c r="A15" s="317" t="s">
        <v>18</v>
      </c>
      <c r="B15" s="410">
        <v>492</v>
      </c>
      <c r="C15" s="410">
        <v>300</v>
      </c>
      <c r="D15" s="411">
        <f t="shared" si="0"/>
        <v>0.61</v>
      </c>
    </row>
    <row r="16" ht="18.95" customHeight="1" spans="1:4">
      <c r="A16" s="317" t="s">
        <v>19</v>
      </c>
      <c r="B16" s="410">
        <v>2080</v>
      </c>
      <c r="C16" s="410">
        <v>2000</v>
      </c>
      <c r="D16" s="411">
        <f t="shared" si="0"/>
        <v>0.962</v>
      </c>
    </row>
    <row r="17" ht="18.95" customHeight="1" spans="1:4">
      <c r="A17" s="317" t="s">
        <v>20</v>
      </c>
      <c r="B17" s="410">
        <v>894</v>
      </c>
      <c r="C17" s="410">
        <v>950</v>
      </c>
      <c r="D17" s="411">
        <f t="shared" si="0"/>
        <v>1.063</v>
      </c>
    </row>
    <row r="18" ht="18.95" customHeight="1" spans="1:4">
      <c r="A18" s="317" t="s">
        <v>21</v>
      </c>
      <c r="B18" s="410">
        <v>3986</v>
      </c>
      <c r="C18" s="410">
        <v>3500</v>
      </c>
      <c r="D18" s="411">
        <f t="shared" si="0"/>
        <v>0.878</v>
      </c>
    </row>
    <row r="19" ht="18.95" customHeight="1" spans="1:4">
      <c r="A19" s="317" t="s">
        <v>22</v>
      </c>
      <c r="B19" s="410">
        <v>749</v>
      </c>
      <c r="C19" s="410">
        <v>1000</v>
      </c>
      <c r="D19" s="411">
        <f t="shared" si="0"/>
        <v>1.335</v>
      </c>
    </row>
    <row r="20" ht="18.95" customHeight="1" spans="1:4">
      <c r="A20" s="317" t="s">
        <v>23</v>
      </c>
      <c r="B20" s="410">
        <v>6848</v>
      </c>
      <c r="C20" s="410">
        <v>6800</v>
      </c>
      <c r="D20" s="411">
        <f t="shared" si="0"/>
        <v>0.993</v>
      </c>
    </row>
    <row r="21" ht="18.95" customHeight="1" spans="1:4">
      <c r="A21" s="317" t="s">
        <v>24</v>
      </c>
      <c r="B21" s="410">
        <v>161</v>
      </c>
      <c r="C21" s="410">
        <v>196</v>
      </c>
      <c r="D21" s="411">
        <f t="shared" si="0"/>
        <v>1.217</v>
      </c>
    </row>
    <row r="22" ht="18.95" customHeight="1" spans="1:4">
      <c r="A22" s="65" t="s">
        <v>25</v>
      </c>
      <c r="B22" s="408">
        <f>SUM(B23:B28)</f>
        <v>20519</v>
      </c>
      <c r="C22" s="408">
        <f>SUM(C23:C28)</f>
        <v>14438</v>
      </c>
      <c r="D22" s="409">
        <f t="shared" si="0"/>
        <v>0.704</v>
      </c>
    </row>
    <row r="23" ht="18.95" customHeight="1" spans="1:4">
      <c r="A23" s="317" t="s">
        <v>26</v>
      </c>
      <c r="B23" s="412">
        <v>2154</v>
      </c>
      <c r="C23" s="412">
        <v>2260</v>
      </c>
      <c r="D23" s="411">
        <f t="shared" si="0"/>
        <v>1.049</v>
      </c>
    </row>
    <row r="24" ht="18.95" customHeight="1" spans="1:4">
      <c r="A24" s="317" t="s">
        <v>27</v>
      </c>
      <c r="B24" s="412">
        <v>13545</v>
      </c>
      <c r="C24" s="412">
        <v>1361</v>
      </c>
      <c r="D24" s="411">
        <f t="shared" si="0"/>
        <v>0.1</v>
      </c>
    </row>
    <row r="25" ht="18.95" customHeight="1" spans="1:4">
      <c r="A25" s="317" t="s">
        <v>28</v>
      </c>
      <c r="B25" s="412">
        <v>2026</v>
      </c>
      <c r="C25" s="412">
        <v>1865</v>
      </c>
      <c r="D25" s="411">
        <f t="shared" si="0"/>
        <v>0.921</v>
      </c>
    </row>
    <row r="26" ht="18.95" customHeight="1" spans="1:4">
      <c r="A26" s="317" t="s">
        <v>29</v>
      </c>
      <c r="B26" s="412">
        <v>2353</v>
      </c>
      <c r="C26" s="412">
        <v>8302</v>
      </c>
      <c r="D26" s="411">
        <f t="shared" si="0"/>
        <v>3.528</v>
      </c>
    </row>
    <row r="27" ht="18.95" customHeight="1" spans="1:4">
      <c r="A27" s="317" t="s">
        <v>30</v>
      </c>
      <c r="B27" s="412">
        <v>436</v>
      </c>
      <c r="C27" s="412">
        <v>650</v>
      </c>
      <c r="D27" s="411">
        <f t="shared" si="0"/>
        <v>1.491</v>
      </c>
    </row>
    <row r="28" ht="18.95" customHeight="1" spans="1:4">
      <c r="A28" s="317" t="s">
        <v>31</v>
      </c>
      <c r="B28" s="413">
        <v>5</v>
      </c>
      <c r="C28" s="413">
        <v>0</v>
      </c>
      <c r="D28" s="411" t="str">
        <f t="shared" si="0"/>
        <v/>
      </c>
    </row>
    <row r="29" ht="18.95" customHeight="1" spans="1:4">
      <c r="A29" s="397" t="s">
        <v>32</v>
      </c>
      <c r="B29" s="408">
        <f>SUM(B6,B22)</f>
        <v>48336</v>
      </c>
      <c r="C29" s="408">
        <f>SUM(C6,C22)</f>
        <v>49786</v>
      </c>
      <c r="D29" s="409">
        <f t="shared" si="0"/>
        <v>1.03</v>
      </c>
    </row>
    <row r="30" ht="18.95" customHeight="1" spans="1:4">
      <c r="A30" s="414" t="s">
        <v>33</v>
      </c>
      <c r="B30" s="408">
        <f>SUM(B31+B35+B64)</f>
        <v>273919</v>
      </c>
      <c r="C30" s="408">
        <f>SUM(C31+C35+C64)</f>
        <v>250674</v>
      </c>
      <c r="D30" s="409">
        <f t="shared" si="0"/>
        <v>0.915</v>
      </c>
    </row>
    <row r="31" ht="18.95" customHeight="1" spans="1:4">
      <c r="A31" s="415" t="s">
        <v>34</v>
      </c>
      <c r="B31" s="408">
        <f>SUM(B32:B34)</f>
        <v>2850</v>
      </c>
      <c r="C31" s="408">
        <f>SUM(C32:C34)</f>
        <v>2850</v>
      </c>
      <c r="D31" s="409">
        <f t="shared" si="0"/>
        <v>1</v>
      </c>
    </row>
    <row r="32" ht="18.95" customHeight="1" spans="1:4">
      <c r="A32" s="416" t="s">
        <v>35</v>
      </c>
      <c r="B32" s="413">
        <v>1053</v>
      </c>
      <c r="C32" s="413">
        <v>1053</v>
      </c>
      <c r="D32" s="411">
        <f t="shared" si="0"/>
        <v>1</v>
      </c>
    </row>
    <row r="33" ht="18.95" customHeight="1" spans="1:4">
      <c r="A33" s="416" t="s">
        <v>36</v>
      </c>
      <c r="B33" s="412">
        <v>369</v>
      </c>
      <c r="C33" s="412">
        <v>369</v>
      </c>
      <c r="D33" s="411">
        <f t="shared" si="0"/>
        <v>1</v>
      </c>
    </row>
    <row r="34" ht="18.95" customHeight="1" spans="1:4">
      <c r="A34" s="416" t="s">
        <v>37</v>
      </c>
      <c r="B34" s="413">
        <v>1428</v>
      </c>
      <c r="C34" s="413">
        <v>1428</v>
      </c>
      <c r="D34" s="411">
        <f t="shared" si="0"/>
        <v>1</v>
      </c>
    </row>
    <row r="35" ht="18.95" customHeight="1" spans="1:4">
      <c r="A35" s="417" t="s">
        <v>38</v>
      </c>
      <c r="B35" s="408">
        <f>SUM(B36:B63)</f>
        <v>160658</v>
      </c>
      <c r="C35" s="408">
        <f>SUM(C36:C63)</f>
        <v>167578</v>
      </c>
      <c r="D35" s="409">
        <f t="shared" si="0"/>
        <v>1.043</v>
      </c>
    </row>
    <row r="36" ht="18.95" customHeight="1" spans="1:4">
      <c r="A36" s="416" t="s">
        <v>39</v>
      </c>
      <c r="B36" s="412"/>
      <c r="C36" s="412"/>
      <c r="D36" s="411" t="str">
        <f t="shared" si="0"/>
        <v/>
      </c>
    </row>
    <row r="37" ht="18.95" customHeight="1" spans="1:4">
      <c r="A37" s="418" t="s">
        <v>40</v>
      </c>
      <c r="B37" s="412">
        <v>31909</v>
      </c>
      <c r="C37" s="412">
        <v>32866</v>
      </c>
      <c r="D37" s="411">
        <f t="shared" si="0"/>
        <v>1.03</v>
      </c>
    </row>
    <row r="38" ht="18.95" customHeight="1" spans="1:4">
      <c r="A38" s="419" t="s">
        <v>41</v>
      </c>
      <c r="B38" s="412">
        <v>3252</v>
      </c>
      <c r="C38" s="412">
        <v>3578</v>
      </c>
      <c r="D38" s="411">
        <f t="shared" si="0"/>
        <v>1.1</v>
      </c>
    </row>
    <row r="39" ht="18.95" customHeight="1" spans="1:4">
      <c r="A39" s="419" t="s">
        <v>42</v>
      </c>
      <c r="B39" s="412">
        <v>5570</v>
      </c>
      <c r="C39" s="412">
        <v>5758</v>
      </c>
      <c r="D39" s="411">
        <f t="shared" si="0"/>
        <v>1.034</v>
      </c>
    </row>
    <row r="40" ht="18.95" customHeight="1" spans="1:4">
      <c r="A40" s="419" t="s">
        <v>43</v>
      </c>
      <c r="B40" s="412"/>
      <c r="C40" s="412"/>
      <c r="D40" s="411" t="str">
        <f t="shared" si="0"/>
        <v/>
      </c>
    </row>
    <row r="41" ht="18.95" customHeight="1" spans="1:4">
      <c r="A41" s="419" t="s">
        <v>44</v>
      </c>
      <c r="B41" s="412"/>
      <c r="C41" s="412"/>
      <c r="D41" s="411" t="str">
        <f t="shared" si="0"/>
        <v/>
      </c>
    </row>
    <row r="42" ht="18.95" customHeight="1" spans="1:4">
      <c r="A42" s="419" t="s">
        <v>45</v>
      </c>
      <c r="B42" s="412"/>
      <c r="C42" s="412"/>
      <c r="D42" s="411" t="str">
        <f t="shared" si="0"/>
        <v/>
      </c>
    </row>
    <row r="43" ht="18.95" customHeight="1" spans="1:4">
      <c r="A43" s="419" t="s">
        <v>46</v>
      </c>
      <c r="B43" s="412"/>
      <c r="C43" s="412"/>
      <c r="D43" s="411" t="str">
        <f t="shared" si="0"/>
        <v/>
      </c>
    </row>
    <row r="44" ht="18.95" customHeight="1" spans="1:4">
      <c r="A44" s="419" t="s">
        <v>47</v>
      </c>
      <c r="B44" s="412"/>
      <c r="C44" s="412"/>
      <c r="D44" s="411" t="str">
        <f t="shared" si="0"/>
        <v/>
      </c>
    </row>
    <row r="45" ht="18.95" customHeight="1" spans="1:4">
      <c r="A45" s="419" t="s">
        <v>48</v>
      </c>
      <c r="B45" s="412"/>
      <c r="C45" s="412"/>
      <c r="D45" s="411" t="str">
        <f t="shared" si="0"/>
        <v/>
      </c>
    </row>
    <row r="46" ht="18.95" customHeight="1" spans="1:4">
      <c r="A46" s="419" t="s">
        <v>49</v>
      </c>
      <c r="B46" s="412"/>
      <c r="C46" s="412"/>
      <c r="D46" s="411" t="str">
        <f t="shared" si="0"/>
        <v/>
      </c>
    </row>
    <row r="47" ht="18.95" customHeight="1" spans="1:4">
      <c r="A47" s="419" t="s">
        <v>50</v>
      </c>
      <c r="B47" s="412">
        <v>6023</v>
      </c>
      <c r="C47" s="412">
        <v>5864</v>
      </c>
      <c r="D47" s="411">
        <f t="shared" si="0"/>
        <v>0.974</v>
      </c>
    </row>
    <row r="48" ht="18.95" customHeight="1" spans="1:4">
      <c r="A48" s="419" t="s">
        <v>51</v>
      </c>
      <c r="B48" s="412">
        <v>13490</v>
      </c>
      <c r="C48" s="412">
        <v>13502</v>
      </c>
      <c r="D48" s="411">
        <f t="shared" si="0"/>
        <v>1.001</v>
      </c>
    </row>
    <row r="49" ht="18.95" customHeight="1" spans="1:4">
      <c r="A49" s="419" t="s">
        <v>52</v>
      </c>
      <c r="B49" s="412">
        <v>2528</v>
      </c>
      <c r="C49" s="412">
        <v>2600</v>
      </c>
      <c r="D49" s="411">
        <f t="shared" si="0"/>
        <v>1.028</v>
      </c>
    </row>
    <row r="50" ht="18.95" customHeight="1" spans="1:4">
      <c r="A50" s="419" t="s">
        <v>53</v>
      </c>
      <c r="B50" s="412">
        <v>20354</v>
      </c>
      <c r="C50" s="412">
        <v>20500</v>
      </c>
      <c r="D50" s="411">
        <f t="shared" si="0"/>
        <v>1.007</v>
      </c>
    </row>
    <row r="51" ht="18.95" customHeight="1" spans="1:4">
      <c r="A51" s="419" t="s">
        <v>54</v>
      </c>
      <c r="B51" s="412">
        <v>1211</v>
      </c>
      <c r="C51" s="412">
        <v>1300</v>
      </c>
      <c r="D51" s="411">
        <f t="shared" si="0"/>
        <v>1.073</v>
      </c>
    </row>
    <row r="52" ht="18.95" customHeight="1" spans="1:4">
      <c r="A52" s="420" t="s">
        <v>55</v>
      </c>
      <c r="B52" s="412">
        <v>11941</v>
      </c>
      <c r="C52" s="412">
        <v>12689</v>
      </c>
      <c r="D52" s="411">
        <f t="shared" si="0"/>
        <v>1.063</v>
      </c>
    </row>
    <row r="53" ht="18.95" customHeight="1" spans="1:4">
      <c r="A53" s="420" t="s">
        <v>56</v>
      </c>
      <c r="B53" s="412">
        <v>332</v>
      </c>
      <c r="C53" s="412">
        <v>350</v>
      </c>
      <c r="D53" s="411">
        <f t="shared" si="0"/>
        <v>1.054</v>
      </c>
    </row>
    <row r="54" ht="18.95" customHeight="1" spans="1:4">
      <c r="A54" s="420" t="s">
        <v>57</v>
      </c>
      <c r="B54" s="412">
        <v>23081</v>
      </c>
      <c r="C54" s="412">
        <v>24500</v>
      </c>
      <c r="D54" s="411">
        <f t="shared" si="0"/>
        <v>1.061</v>
      </c>
    </row>
    <row r="55" ht="18.95" customHeight="1" spans="1:4">
      <c r="A55" s="420" t="s">
        <v>58</v>
      </c>
      <c r="B55" s="412">
        <v>20136</v>
      </c>
      <c r="C55" s="412">
        <v>21686</v>
      </c>
      <c r="D55" s="411">
        <f t="shared" si="0"/>
        <v>1.077</v>
      </c>
    </row>
    <row r="56" ht="18.95" customHeight="1" spans="1:4">
      <c r="A56" s="420" t="s">
        <v>59</v>
      </c>
      <c r="B56" s="412">
        <v>4057</v>
      </c>
      <c r="C56" s="412">
        <v>4230</v>
      </c>
      <c r="D56" s="411">
        <f t="shared" si="0"/>
        <v>1.043</v>
      </c>
    </row>
    <row r="57" ht="18.95" customHeight="1" spans="1:4">
      <c r="A57" s="420" t="s">
        <v>60</v>
      </c>
      <c r="B57" s="412">
        <v>10251</v>
      </c>
      <c r="C57" s="412">
        <v>10820</v>
      </c>
      <c r="D57" s="411">
        <f t="shared" si="0"/>
        <v>1.056</v>
      </c>
    </row>
    <row r="58" ht="18.95" customHeight="1" spans="1:4">
      <c r="A58" s="420" t="s">
        <v>61</v>
      </c>
      <c r="B58" s="412">
        <v>5877</v>
      </c>
      <c r="C58" s="412">
        <v>6626</v>
      </c>
      <c r="D58" s="411">
        <f t="shared" si="0"/>
        <v>1.127</v>
      </c>
    </row>
    <row r="59" ht="18.95" customHeight="1" spans="1:4">
      <c r="A59" s="420" t="s">
        <v>62</v>
      </c>
      <c r="B59" s="412">
        <v>143</v>
      </c>
      <c r="C59" s="412">
        <v>155</v>
      </c>
      <c r="D59" s="411">
        <f t="shared" si="0"/>
        <v>1.084</v>
      </c>
    </row>
    <row r="60" ht="18.95" customHeight="1" spans="1:4">
      <c r="A60" s="420" t="s">
        <v>63</v>
      </c>
      <c r="B60" s="412">
        <v>100</v>
      </c>
      <c r="C60" s="412">
        <v>100</v>
      </c>
      <c r="D60" s="411">
        <f t="shared" si="0"/>
        <v>1</v>
      </c>
    </row>
    <row r="61" ht="18.95" customHeight="1" spans="1:4">
      <c r="A61" s="420" t="s">
        <v>64</v>
      </c>
      <c r="B61" s="412">
        <v>129</v>
      </c>
      <c r="C61" s="412">
        <v>129</v>
      </c>
      <c r="D61" s="411">
        <f t="shared" si="0"/>
        <v>1</v>
      </c>
    </row>
    <row r="62" ht="18.95" customHeight="1" spans="1:4">
      <c r="A62" s="420" t="s">
        <v>65</v>
      </c>
      <c r="B62" s="412"/>
      <c r="C62" s="412"/>
      <c r="D62" s="411" t="str">
        <f t="shared" si="0"/>
        <v/>
      </c>
    </row>
    <row r="63" ht="18.95" customHeight="1" spans="1:4">
      <c r="A63" s="419" t="s">
        <v>66</v>
      </c>
      <c r="B63" s="413">
        <v>274</v>
      </c>
      <c r="C63" s="413">
        <v>325</v>
      </c>
      <c r="D63" s="411">
        <f t="shared" si="0"/>
        <v>1.186</v>
      </c>
    </row>
    <row r="64" ht="18.95" customHeight="1" spans="1:4">
      <c r="A64" s="421" t="s">
        <v>67</v>
      </c>
      <c r="B64" s="408">
        <f>SUM(B65:B84)</f>
        <v>110411</v>
      </c>
      <c r="C64" s="408">
        <f>SUM(C65:C84)</f>
        <v>80246</v>
      </c>
      <c r="D64" s="409">
        <f t="shared" si="0"/>
        <v>0.727</v>
      </c>
    </row>
    <row r="65" ht="18.95" customHeight="1" spans="1:4">
      <c r="A65" s="419" t="s">
        <v>68</v>
      </c>
      <c r="B65" s="422">
        <v>926</v>
      </c>
      <c r="C65" s="413">
        <v>980</v>
      </c>
      <c r="D65" s="411">
        <f t="shared" si="0"/>
        <v>1.058</v>
      </c>
    </row>
    <row r="66" ht="18.95" customHeight="1" spans="1:4">
      <c r="A66" s="419" t="s">
        <v>69</v>
      </c>
      <c r="B66" s="422">
        <v>44</v>
      </c>
      <c r="C66" s="413">
        <v>45</v>
      </c>
      <c r="D66" s="411">
        <f t="shared" si="0"/>
        <v>1.023</v>
      </c>
    </row>
    <row r="67" ht="18.95" customHeight="1" spans="1:4">
      <c r="A67" s="419" t="s">
        <v>70</v>
      </c>
      <c r="B67" s="422">
        <v>43</v>
      </c>
      <c r="C67" s="413">
        <v>130</v>
      </c>
      <c r="D67" s="411">
        <f t="shared" si="0"/>
        <v>3.023</v>
      </c>
    </row>
    <row r="68" ht="18.95" customHeight="1" spans="1:4">
      <c r="A68" s="419" t="s">
        <v>71</v>
      </c>
      <c r="B68" s="422">
        <v>2123</v>
      </c>
      <c r="C68" s="413">
        <v>3230</v>
      </c>
      <c r="D68" s="411">
        <f t="shared" si="0"/>
        <v>1.521</v>
      </c>
    </row>
    <row r="69" ht="18.95" customHeight="1" spans="1:4">
      <c r="A69" s="419" t="s">
        <v>72</v>
      </c>
      <c r="B69" s="422">
        <v>225</v>
      </c>
      <c r="C69" s="413">
        <v>260</v>
      </c>
      <c r="D69" s="411">
        <f t="shared" si="0"/>
        <v>1.156</v>
      </c>
    </row>
    <row r="70" ht="18.95" customHeight="1" spans="1:4">
      <c r="A70" s="419" t="s">
        <v>73</v>
      </c>
      <c r="B70" s="422">
        <v>101</v>
      </c>
      <c r="C70" s="413">
        <v>120</v>
      </c>
      <c r="D70" s="411">
        <f t="shared" ref="D70:D91" si="1">IF(AND(B70&lt;&gt;0,C70&lt;&gt;0),C70/B70,"")</f>
        <v>1.188</v>
      </c>
    </row>
    <row r="71" ht="18.95" customHeight="1" spans="1:4">
      <c r="A71" s="419" t="s">
        <v>74</v>
      </c>
      <c r="B71" s="422">
        <v>3819</v>
      </c>
      <c r="C71" s="413">
        <v>4250</v>
      </c>
      <c r="D71" s="411">
        <f t="shared" si="1"/>
        <v>1.113</v>
      </c>
    </row>
    <row r="72" ht="18.95" customHeight="1" spans="1:4">
      <c r="A72" s="419" t="s">
        <v>75</v>
      </c>
      <c r="B72" s="422">
        <v>2988</v>
      </c>
      <c r="C72" s="413">
        <v>3265</v>
      </c>
      <c r="D72" s="411">
        <f t="shared" si="1"/>
        <v>1.093</v>
      </c>
    </row>
    <row r="73" ht="18.95" customHeight="1" spans="1:4">
      <c r="A73" s="419" t="s">
        <v>76</v>
      </c>
      <c r="B73" s="422">
        <v>481</v>
      </c>
      <c r="C73" s="413">
        <v>560</v>
      </c>
      <c r="D73" s="411">
        <f t="shared" si="1"/>
        <v>1.164</v>
      </c>
    </row>
    <row r="74" ht="18.95" customHeight="1" spans="1:4">
      <c r="A74" s="419" t="s">
        <v>77</v>
      </c>
      <c r="B74" s="422">
        <v>40</v>
      </c>
      <c r="C74" s="413">
        <v>1160</v>
      </c>
      <c r="D74" s="411">
        <f t="shared" si="1"/>
        <v>29</v>
      </c>
    </row>
    <row r="75" ht="18.95" customHeight="1" spans="1:4">
      <c r="A75" s="419" t="s">
        <v>78</v>
      </c>
      <c r="B75" s="422">
        <v>97122</v>
      </c>
      <c r="C75" s="413">
        <v>60447</v>
      </c>
      <c r="D75" s="411">
        <f t="shared" si="1"/>
        <v>0.622</v>
      </c>
    </row>
    <row r="76" ht="18.95" customHeight="1" spans="1:4">
      <c r="A76" s="419" t="s">
        <v>79</v>
      </c>
      <c r="B76" s="422">
        <v>1305</v>
      </c>
      <c r="C76" s="413">
        <v>4519</v>
      </c>
      <c r="D76" s="411">
        <f t="shared" si="1"/>
        <v>3.463</v>
      </c>
    </row>
    <row r="77" ht="18.95" customHeight="1" spans="1:4">
      <c r="A77" s="419" t="s">
        <v>80</v>
      </c>
      <c r="B77" s="422">
        <v>451</v>
      </c>
      <c r="C77" s="413">
        <v>450</v>
      </c>
      <c r="D77" s="411">
        <f t="shared" si="1"/>
        <v>0.998</v>
      </c>
    </row>
    <row r="78" ht="18.95" customHeight="1" spans="1:4">
      <c r="A78" s="419" t="s">
        <v>81</v>
      </c>
      <c r="B78" s="422">
        <v>119</v>
      </c>
      <c r="C78" s="413">
        <v>180</v>
      </c>
      <c r="D78" s="411">
        <f t="shared" si="1"/>
        <v>1.513</v>
      </c>
    </row>
    <row r="79" ht="18.95" customHeight="1" spans="1:4">
      <c r="A79" s="419" t="s">
        <v>82</v>
      </c>
      <c r="B79" s="422">
        <v>-4</v>
      </c>
      <c r="C79" s="413"/>
      <c r="D79" s="411" t="str">
        <f t="shared" si="1"/>
        <v/>
      </c>
    </row>
    <row r="80" ht="18.95" customHeight="1" spans="1:4">
      <c r="A80" s="419" t="s">
        <v>83</v>
      </c>
      <c r="B80" s="422">
        <v>11</v>
      </c>
      <c r="C80" s="413">
        <v>20</v>
      </c>
      <c r="D80" s="411">
        <f t="shared" si="1"/>
        <v>1.818</v>
      </c>
    </row>
    <row r="81" ht="18.95" customHeight="1" spans="1:4">
      <c r="A81" s="419" t="s">
        <v>84</v>
      </c>
      <c r="B81" s="422">
        <v>179</v>
      </c>
      <c r="C81" s="413">
        <v>180</v>
      </c>
      <c r="D81" s="411">
        <f t="shared" si="1"/>
        <v>1.006</v>
      </c>
    </row>
    <row r="82" ht="18.95" customHeight="1" spans="1:4">
      <c r="A82" s="419" t="s">
        <v>85</v>
      </c>
      <c r="B82" s="422"/>
      <c r="C82" s="413">
        <v>100</v>
      </c>
      <c r="D82" s="411" t="str">
        <f t="shared" si="1"/>
        <v/>
      </c>
    </row>
    <row r="83" ht="18.95" customHeight="1" spans="1:4">
      <c r="A83" s="419" t="s">
        <v>807</v>
      </c>
      <c r="B83" s="422">
        <v>338</v>
      </c>
      <c r="C83" s="413">
        <v>200</v>
      </c>
      <c r="D83" s="411">
        <f t="shared" si="1"/>
        <v>0.592</v>
      </c>
    </row>
    <row r="84" ht="18.95" customHeight="1" spans="1:4">
      <c r="A84" s="419" t="s">
        <v>808</v>
      </c>
      <c r="B84" s="422">
        <v>100</v>
      </c>
      <c r="C84" s="413">
        <v>150</v>
      </c>
      <c r="D84" s="411">
        <f t="shared" si="1"/>
        <v>1.5</v>
      </c>
    </row>
    <row r="85" ht="18.95" customHeight="1" spans="1:4">
      <c r="A85" s="417" t="s">
        <v>88</v>
      </c>
      <c r="B85" s="408">
        <f>SUM(B86:B87)</f>
        <v>4053</v>
      </c>
      <c r="C85" s="408">
        <f>SUM(C86:C87)</f>
        <v>4437</v>
      </c>
      <c r="D85" s="409">
        <f t="shared" si="1"/>
        <v>1.095</v>
      </c>
    </row>
    <row r="86" ht="18.95" customHeight="1" spans="1:4">
      <c r="A86" s="416" t="s">
        <v>89</v>
      </c>
      <c r="B86" s="423">
        <v>4053</v>
      </c>
      <c r="C86" s="423">
        <v>4437</v>
      </c>
      <c r="D86" s="411">
        <f t="shared" si="1"/>
        <v>1.095</v>
      </c>
    </row>
    <row r="87" ht="18.95" customHeight="1" spans="1:4">
      <c r="A87" s="416" t="s">
        <v>90</v>
      </c>
      <c r="B87" s="423"/>
      <c r="C87" s="423"/>
      <c r="D87" s="411" t="str">
        <f t="shared" si="1"/>
        <v/>
      </c>
    </row>
    <row r="88" ht="18.95" customHeight="1" spans="1:4">
      <c r="A88" s="417" t="s">
        <v>91</v>
      </c>
      <c r="B88" s="424"/>
      <c r="C88" s="424">
        <v>30695</v>
      </c>
      <c r="D88" s="411" t="str">
        <f t="shared" si="1"/>
        <v/>
      </c>
    </row>
    <row r="89" ht="18.95" customHeight="1" spans="1:4">
      <c r="A89" s="417" t="s">
        <v>94</v>
      </c>
      <c r="B89" s="424">
        <v>16571</v>
      </c>
      <c r="C89" s="425">
        <f>SUM(C90)</f>
        <v>11391</v>
      </c>
      <c r="D89" s="409">
        <f t="shared" si="1"/>
        <v>0.687</v>
      </c>
    </row>
    <row r="90" ht="18.95" customHeight="1" spans="1:4">
      <c r="A90" s="416" t="s">
        <v>95</v>
      </c>
      <c r="B90" s="413">
        <v>16571</v>
      </c>
      <c r="C90" s="413">
        <v>11391</v>
      </c>
      <c r="D90" s="411">
        <f t="shared" si="1"/>
        <v>0.687</v>
      </c>
    </row>
    <row r="91" ht="18.95" customHeight="1" spans="1:4">
      <c r="A91" s="426" t="s">
        <v>96</v>
      </c>
      <c r="B91" s="408">
        <f>SUM(B29,B30,B85,B88,B89)</f>
        <v>342879</v>
      </c>
      <c r="C91" s="408">
        <f>SUM(C29,C30,C85,C88,C89)</f>
        <v>346983</v>
      </c>
      <c r="D91" s="409">
        <f t="shared" si="1"/>
        <v>1.012</v>
      </c>
    </row>
    <row r="92" ht="18.95" customHeight="1" spans="2:3">
      <c r="B92" s="288"/>
      <c r="C92" s="288"/>
    </row>
    <row r="93" ht="18.95" customHeight="1" spans="2:3">
      <c r="B93" s="288"/>
      <c r="C93" s="288"/>
    </row>
    <row r="94" ht="18.95" customHeight="1" spans="2:3">
      <c r="B94" s="288"/>
      <c r="C94" s="288"/>
    </row>
    <row r="95" ht="18.95" customHeight="1" spans="2:3">
      <c r="B95" s="288"/>
      <c r="C95" s="288"/>
    </row>
    <row r="96" ht="18.95" customHeight="1" spans="2:3">
      <c r="B96" s="288"/>
      <c r="C96" s="288"/>
    </row>
    <row r="97" ht="18.95" customHeight="1" spans="2:3">
      <c r="B97" s="288"/>
      <c r="C97" s="288"/>
    </row>
    <row r="98" ht="18.95" customHeight="1" spans="2:3">
      <c r="B98" s="288"/>
      <c r="C98" s="288"/>
    </row>
    <row r="99" s="288" customFormat="1" ht="18.95" customHeight="1"/>
    <row r="100" s="288" customFormat="1" ht="18.75" customHeight="1"/>
    <row r="101" s="288" customFormat="1" ht="18.95" customHeight="1"/>
    <row r="102" s="288" customFormat="1" ht="18.95" customHeight="1"/>
    <row r="103" s="288" customFormat="1" ht="18.75" customHeight="1"/>
    <row r="104" s="288" customFormat="1"/>
  </sheetData>
  <mergeCells count="6">
    <mergeCell ref="A2:D2"/>
    <mergeCell ref="C3:D3"/>
    <mergeCell ref="A4:A5"/>
    <mergeCell ref="B4:B5"/>
    <mergeCell ref="C4:C5"/>
    <mergeCell ref="D4:D5"/>
  </mergeCells>
  <dataValidations count="2">
    <dataValidation type="textLength" operator="lessThanOrEqual" allowBlank="1" showInputMessage="1" showErrorMessage="1" errorTitle="提示" error="此处最多只能输入 [20] 个字符。" sqref="B4:C4 D4">
      <formula1>20</formula1>
    </dataValidation>
    <dataValidation type="custom" allowBlank="1" showInputMessage="1" showErrorMessage="1" errorTitle="提示" error="对不起，此处只能输入数字。" sqref="B6 C6 B7 C7 B8 C8 B9 C9 B10 C10 B11 C11 B12 C12 B13 C13 B14 C14 B15 C15 B16 C16 B17 C17 B18 C18 B19 C19 B20 C20 B21 C21 B22 C22 B23 C23 B24 C24 B25 C25 B26 C26 B27 C27 B28 C28 B29 C29 B30 C30 B31 C31 B32 C32 B33 C33 B34 C34 B35 C35 B36 C36 B37 C37 B38 C38 B39 C39 B40 C40 B41 C41 B42 C42 B43 C43 B44 C44 B45 C45 B46 C46 B47 C47 B48 C48 B49 C49 B50 C50 B56 C56 B60 C60 B61 C61 B62 C62 B63 C63 B64 C64 C65 C66 C67 C68 C69 C70 C71 C72 C73 C74 C75 C76 C77 C78 C79 C80 C81 C82 B85 C85 B86 C86 B87 C87 B88 C88 B89 C89 B90 C90 B91:C91 B51:B55 B57:B59 C51:C55 C57:C59 C83:C84">
      <formula1>OR(B6="",ISNUMBER(B6))</formula1>
    </dataValidation>
  </dataValidation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&amp;P+29 页，共 &amp;N+58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519"/>
  <sheetViews>
    <sheetView showZeros="0" workbookViewId="0">
      <pane xSplit="1" ySplit="5" topLeftCell="B18" activePane="bottomRight" state="frozen"/>
      <selection/>
      <selection pane="topRight"/>
      <selection pane="bottomLeft"/>
      <selection pane="bottomRight" activeCell="I24" sqref="I24"/>
    </sheetView>
  </sheetViews>
  <sheetFormatPr defaultColWidth="9" defaultRowHeight="15.75" outlineLevelCol="3"/>
  <cols>
    <col min="1" max="1" width="39.625" style="367" customWidth="1"/>
    <col min="2" max="3" width="20.625" style="288" customWidth="1"/>
    <col min="4" max="4" width="14.625" style="288" customWidth="1"/>
    <col min="5" max="16384" width="9" style="365"/>
  </cols>
  <sheetData>
    <row r="1" s="365" customFormat="1" ht="20" customHeight="1" spans="1:4">
      <c r="A1" s="368" t="s">
        <v>811</v>
      </c>
      <c r="D1" s="369"/>
    </row>
    <row r="2" s="366" customFormat="1" ht="30" customHeight="1" spans="1:4">
      <c r="A2" s="263" t="s">
        <v>812</v>
      </c>
      <c r="B2" s="287"/>
      <c r="C2" s="370"/>
      <c r="D2" s="370"/>
    </row>
    <row r="3" s="365" customFormat="1" ht="20" customHeight="1" spans="1:4">
      <c r="A3" s="371" t="s">
        <v>99</v>
      </c>
      <c r="B3" s="266"/>
      <c r="D3" s="372" t="s">
        <v>2</v>
      </c>
    </row>
    <row r="4" s="365" customFormat="1" ht="20" customHeight="1" spans="1:4">
      <c r="A4" s="373" t="s">
        <v>3</v>
      </c>
      <c r="B4" s="270" t="s">
        <v>6</v>
      </c>
      <c r="C4" s="270" t="s">
        <v>805</v>
      </c>
      <c r="D4" s="270" t="s">
        <v>813</v>
      </c>
    </row>
    <row r="5" s="365" customFormat="1" ht="20" customHeight="1" spans="1:4">
      <c r="A5" s="373"/>
      <c r="B5" s="270"/>
      <c r="C5" s="270"/>
      <c r="D5" s="270"/>
    </row>
    <row r="6" s="365" customFormat="1" ht="27" customHeight="1" spans="1:4">
      <c r="A6" s="279" t="s">
        <v>100</v>
      </c>
      <c r="B6" s="273">
        <f>B7+B13+B18+B25+B32+B37+B41+B44+B47+B52+B55+B59+B63+B66+B70+B75+B79+B83+B91+B96</f>
        <v>19964</v>
      </c>
      <c r="C6" s="273">
        <f>C7+C13+C18+C25+C32+C37+C41+C44+C47+C52+C55+C59+C63+C66+C70+C75+C79+C83+C91+C96+C89</f>
        <v>22003</v>
      </c>
      <c r="D6" s="374">
        <f t="shared" ref="D6:D46" si="0">IF(AND(B6&lt;&gt;0,C6&lt;&gt;0),C6/B6,"")</f>
        <v>1.102</v>
      </c>
    </row>
    <row r="7" s="365" customFormat="1" ht="27" customHeight="1" spans="1:4">
      <c r="A7" s="280" t="s">
        <v>101</v>
      </c>
      <c r="B7" s="273">
        <f>SUM(B8:B12)</f>
        <v>1043</v>
      </c>
      <c r="C7" s="273">
        <f>SUM(C8:C12)</f>
        <v>908</v>
      </c>
      <c r="D7" s="374">
        <f t="shared" si="0"/>
        <v>0.871</v>
      </c>
    </row>
    <row r="8" s="365" customFormat="1" ht="27" customHeight="1" spans="1:4">
      <c r="A8" s="281" t="s">
        <v>102</v>
      </c>
      <c r="B8" s="282">
        <v>608</v>
      </c>
      <c r="C8" s="282">
        <v>737</v>
      </c>
      <c r="D8" s="119">
        <f t="shared" si="0"/>
        <v>1.212</v>
      </c>
    </row>
    <row r="9" s="365" customFormat="1" ht="27" customHeight="1" spans="1:4">
      <c r="A9" s="281" t="s">
        <v>103</v>
      </c>
      <c r="B9" s="282"/>
      <c r="C9" s="282"/>
      <c r="D9" s="119" t="str">
        <f t="shared" si="0"/>
        <v/>
      </c>
    </row>
    <row r="10" s="365" customFormat="1" ht="27" customHeight="1" spans="1:4">
      <c r="A10" s="281" t="s">
        <v>104</v>
      </c>
      <c r="B10" s="282">
        <v>53</v>
      </c>
      <c r="C10" s="375">
        <v>58</v>
      </c>
      <c r="D10" s="119">
        <f t="shared" si="0"/>
        <v>1.094</v>
      </c>
    </row>
    <row r="11" s="365" customFormat="1" ht="27" customHeight="1" spans="1:4">
      <c r="A11" s="376" t="s">
        <v>105</v>
      </c>
      <c r="B11" s="282">
        <v>3</v>
      </c>
      <c r="C11" s="282">
        <v>5</v>
      </c>
      <c r="D11" s="119">
        <f t="shared" si="0"/>
        <v>1.667</v>
      </c>
    </row>
    <row r="12" s="365" customFormat="1" ht="27" customHeight="1" spans="1:4">
      <c r="A12" s="281" t="s">
        <v>106</v>
      </c>
      <c r="B12" s="282">
        <v>379</v>
      </c>
      <c r="C12" s="375">
        <v>108</v>
      </c>
      <c r="D12" s="119">
        <f t="shared" si="0"/>
        <v>0.285</v>
      </c>
    </row>
    <row r="13" s="365" customFormat="1" ht="27" customHeight="1" spans="1:4">
      <c r="A13" s="280" t="s">
        <v>107</v>
      </c>
      <c r="B13" s="273">
        <f>SUM(B14:B17)</f>
        <v>592</v>
      </c>
      <c r="C13" s="273">
        <f>SUM(C14:C17)</f>
        <v>703</v>
      </c>
      <c r="D13" s="374">
        <f t="shared" si="0"/>
        <v>1.188</v>
      </c>
    </row>
    <row r="14" s="365" customFormat="1" ht="27" customHeight="1" spans="1:4">
      <c r="A14" s="281" t="s">
        <v>102</v>
      </c>
      <c r="B14" s="282">
        <v>504</v>
      </c>
      <c r="C14" s="375">
        <v>629</v>
      </c>
      <c r="D14" s="119">
        <f t="shared" si="0"/>
        <v>1.248</v>
      </c>
    </row>
    <row r="15" s="365" customFormat="1" ht="27" customHeight="1" spans="1:4">
      <c r="A15" s="281" t="s">
        <v>103</v>
      </c>
      <c r="B15" s="282">
        <v>10</v>
      </c>
      <c r="C15" s="282"/>
      <c r="D15" s="119" t="str">
        <f t="shared" si="0"/>
        <v/>
      </c>
    </row>
    <row r="16" s="365" customFormat="1" ht="27" customHeight="1" spans="1:4">
      <c r="A16" s="281" t="s">
        <v>108</v>
      </c>
      <c r="B16" s="282">
        <v>42</v>
      </c>
      <c r="C16" s="375">
        <v>38</v>
      </c>
      <c r="D16" s="119">
        <f t="shared" si="0"/>
        <v>0.905</v>
      </c>
    </row>
    <row r="17" s="365" customFormat="1" ht="27" customHeight="1" spans="1:4">
      <c r="A17" s="281" t="s">
        <v>109</v>
      </c>
      <c r="B17" s="282">
        <v>36</v>
      </c>
      <c r="C17" s="375">
        <v>36</v>
      </c>
      <c r="D17" s="119">
        <f t="shared" si="0"/>
        <v>1</v>
      </c>
    </row>
    <row r="18" s="365" customFormat="1" ht="27" customHeight="1" spans="1:4">
      <c r="A18" s="280" t="s">
        <v>110</v>
      </c>
      <c r="B18" s="273">
        <f>SUM(B19:B24)</f>
        <v>8526</v>
      </c>
      <c r="C18" s="273">
        <f>SUM(C19:C24)</f>
        <v>9803</v>
      </c>
      <c r="D18" s="374">
        <f t="shared" si="0"/>
        <v>1.15</v>
      </c>
    </row>
    <row r="19" s="365" customFormat="1" ht="27" customHeight="1" spans="1:4">
      <c r="A19" s="281" t="s">
        <v>102</v>
      </c>
      <c r="B19" s="282">
        <v>6572</v>
      </c>
      <c r="C19" s="375">
        <v>7863</v>
      </c>
      <c r="D19" s="119">
        <f t="shared" si="0"/>
        <v>1.196</v>
      </c>
    </row>
    <row r="20" s="365" customFormat="1" ht="27" customHeight="1" spans="1:4">
      <c r="A20" s="281" t="s">
        <v>103</v>
      </c>
      <c r="B20" s="282">
        <v>1246</v>
      </c>
      <c r="C20" s="375">
        <v>1256</v>
      </c>
      <c r="D20" s="119">
        <f t="shared" si="0"/>
        <v>1.008</v>
      </c>
    </row>
    <row r="21" s="365" customFormat="1" ht="27" customHeight="1" spans="1:4">
      <c r="A21" s="281" t="s">
        <v>111</v>
      </c>
      <c r="B21" s="282">
        <v>25</v>
      </c>
      <c r="C21" s="282"/>
      <c r="D21" s="119" t="str">
        <f t="shared" si="0"/>
        <v/>
      </c>
    </row>
    <row r="22" s="365" customFormat="1" ht="27" customHeight="1" spans="1:4">
      <c r="A22" s="281" t="s">
        <v>112</v>
      </c>
      <c r="B22" s="282">
        <v>385</v>
      </c>
      <c r="C22" s="375">
        <v>403</v>
      </c>
      <c r="D22" s="119">
        <f t="shared" si="0"/>
        <v>1.047</v>
      </c>
    </row>
    <row r="23" s="365" customFormat="1" ht="27" customHeight="1" spans="1:4">
      <c r="A23" s="281" t="s">
        <v>113</v>
      </c>
      <c r="B23" s="282">
        <v>22</v>
      </c>
      <c r="C23" s="282"/>
      <c r="D23" s="119" t="str">
        <f t="shared" si="0"/>
        <v/>
      </c>
    </row>
    <row r="24" s="365" customFormat="1" ht="27" customHeight="1" spans="1:4">
      <c r="A24" s="281" t="s">
        <v>114</v>
      </c>
      <c r="B24" s="282">
        <v>276</v>
      </c>
      <c r="C24" s="375">
        <v>281</v>
      </c>
      <c r="D24" s="119">
        <f t="shared" si="0"/>
        <v>1.018</v>
      </c>
    </row>
    <row r="25" s="365" customFormat="1" ht="27" customHeight="1" spans="1:4">
      <c r="A25" s="280" t="s">
        <v>115</v>
      </c>
      <c r="B25" s="273">
        <f>SUM(B26:B31)</f>
        <v>1152</v>
      </c>
      <c r="C25" s="273">
        <f>SUM(C26:C31)</f>
        <v>1068</v>
      </c>
      <c r="D25" s="374">
        <f t="shared" si="0"/>
        <v>0.927</v>
      </c>
    </row>
    <row r="26" s="365" customFormat="1" ht="27" customHeight="1" spans="1:4">
      <c r="A26" s="281" t="s">
        <v>102</v>
      </c>
      <c r="B26" s="282">
        <v>820</v>
      </c>
      <c r="C26" s="375">
        <v>897</v>
      </c>
      <c r="D26" s="119">
        <f t="shared" si="0"/>
        <v>1.094</v>
      </c>
    </row>
    <row r="27" s="365" customFormat="1" ht="27" customHeight="1" spans="1:4">
      <c r="A27" s="281" t="s">
        <v>103</v>
      </c>
      <c r="B27" s="282">
        <v>27</v>
      </c>
      <c r="C27" s="375">
        <v>30</v>
      </c>
      <c r="D27" s="119">
        <f t="shared" si="0"/>
        <v>1.111</v>
      </c>
    </row>
    <row r="28" s="365" customFormat="1" ht="27" customHeight="1" spans="1:4">
      <c r="A28" s="281" t="s">
        <v>116</v>
      </c>
      <c r="B28" s="282">
        <v>45</v>
      </c>
      <c r="C28" s="282"/>
      <c r="D28" s="119" t="str">
        <f t="shared" si="0"/>
        <v/>
      </c>
    </row>
    <row r="29" s="365" customFormat="1" ht="27" customHeight="1" spans="1:4">
      <c r="A29" s="281" t="s">
        <v>117</v>
      </c>
      <c r="B29" s="282">
        <v>4</v>
      </c>
      <c r="C29" s="282"/>
      <c r="D29" s="119" t="str">
        <f t="shared" si="0"/>
        <v/>
      </c>
    </row>
    <row r="30" s="365" customFormat="1" ht="27" customHeight="1" spans="1:4">
      <c r="A30" s="281" t="s">
        <v>112</v>
      </c>
      <c r="B30" s="282">
        <v>136</v>
      </c>
      <c r="C30" s="375">
        <v>141</v>
      </c>
      <c r="D30" s="119">
        <f t="shared" si="0"/>
        <v>1.037</v>
      </c>
    </row>
    <row r="31" s="365" customFormat="1" ht="27" customHeight="1" spans="1:4">
      <c r="A31" s="281" t="s">
        <v>118</v>
      </c>
      <c r="B31" s="282">
        <v>120</v>
      </c>
      <c r="C31" s="282"/>
      <c r="D31" s="119" t="str">
        <f t="shared" si="0"/>
        <v/>
      </c>
    </row>
    <row r="32" s="365" customFormat="1" ht="27" customHeight="1" spans="1:4">
      <c r="A32" s="280" t="s">
        <v>119</v>
      </c>
      <c r="B32" s="273">
        <f>SUM(B33:B36)</f>
        <v>353</v>
      </c>
      <c r="C32" s="273">
        <f>SUM(C33:C36)</f>
        <v>430</v>
      </c>
      <c r="D32" s="374">
        <f t="shared" si="0"/>
        <v>1.218</v>
      </c>
    </row>
    <row r="33" s="365" customFormat="1" ht="27" customHeight="1" spans="1:4">
      <c r="A33" s="281" t="s">
        <v>102</v>
      </c>
      <c r="B33" s="282">
        <v>201</v>
      </c>
      <c r="C33" s="375">
        <v>221</v>
      </c>
      <c r="D33" s="119">
        <f t="shared" si="0"/>
        <v>1.1</v>
      </c>
    </row>
    <row r="34" s="365" customFormat="1" ht="27" customHeight="1" spans="1:4">
      <c r="A34" s="281" t="s">
        <v>103</v>
      </c>
      <c r="B34" s="282">
        <v>103</v>
      </c>
      <c r="C34" s="375">
        <v>179</v>
      </c>
      <c r="D34" s="119">
        <f t="shared" si="0"/>
        <v>1.738</v>
      </c>
    </row>
    <row r="35" s="365" customFormat="1" ht="27" customHeight="1" spans="1:4">
      <c r="A35" s="281" t="s">
        <v>120</v>
      </c>
      <c r="B35" s="282">
        <v>26</v>
      </c>
      <c r="C35" s="375">
        <v>30</v>
      </c>
      <c r="D35" s="119">
        <f t="shared" si="0"/>
        <v>1.154</v>
      </c>
    </row>
    <row r="36" s="365" customFormat="1" ht="27" customHeight="1" spans="1:4">
      <c r="A36" s="281" t="s">
        <v>121</v>
      </c>
      <c r="B36" s="282">
        <v>23</v>
      </c>
      <c r="C36" s="282"/>
      <c r="D36" s="119" t="str">
        <f t="shared" si="0"/>
        <v/>
      </c>
    </row>
    <row r="37" s="365" customFormat="1" ht="27" customHeight="1" spans="1:4">
      <c r="A37" s="280" t="s">
        <v>122</v>
      </c>
      <c r="B37" s="273">
        <f>SUM(B38:B40)</f>
        <v>1471</v>
      </c>
      <c r="C37" s="273">
        <f>SUM(C38:C40)</f>
        <v>1643</v>
      </c>
      <c r="D37" s="374">
        <f t="shared" si="0"/>
        <v>1.117</v>
      </c>
    </row>
    <row r="38" s="365" customFormat="1" ht="27" customHeight="1" spans="1:4">
      <c r="A38" s="281" t="s">
        <v>102</v>
      </c>
      <c r="B38" s="282">
        <v>1154</v>
      </c>
      <c r="C38" s="375">
        <v>1321</v>
      </c>
      <c r="D38" s="119">
        <f t="shared" si="0"/>
        <v>1.145</v>
      </c>
    </row>
    <row r="39" s="365" customFormat="1" ht="27" customHeight="1" spans="1:4">
      <c r="A39" s="281" t="s">
        <v>103</v>
      </c>
      <c r="B39" s="282">
        <v>147</v>
      </c>
      <c r="C39" s="375">
        <v>172</v>
      </c>
      <c r="D39" s="119">
        <f t="shared" si="0"/>
        <v>1.17</v>
      </c>
    </row>
    <row r="40" s="365" customFormat="1" ht="27" customHeight="1" spans="1:4">
      <c r="A40" s="281" t="s">
        <v>123</v>
      </c>
      <c r="B40" s="282">
        <v>170</v>
      </c>
      <c r="C40" s="282">
        <v>150</v>
      </c>
      <c r="D40" s="119">
        <f t="shared" si="0"/>
        <v>0.882</v>
      </c>
    </row>
    <row r="41" s="365" customFormat="1" ht="27" customHeight="1" spans="1:4">
      <c r="A41" s="280" t="s">
        <v>124</v>
      </c>
      <c r="B41" s="273">
        <f>SUM(B42:B43)</f>
        <v>71</v>
      </c>
      <c r="C41" s="273">
        <f>SUM(C42:C43)</f>
        <v>41</v>
      </c>
      <c r="D41" s="374">
        <f t="shared" si="0"/>
        <v>0.577</v>
      </c>
    </row>
    <row r="42" s="365" customFormat="1" ht="27" customHeight="1" spans="1:4">
      <c r="A42" s="281" t="s">
        <v>103</v>
      </c>
      <c r="B42" s="282">
        <v>30</v>
      </c>
      <c r="C42" s="282"/>
      <c r="D42" s="119" t="str">
        <f t="shared" si="0"/>
        <v/>
      </c>
    </row>
    <row r="43" s="365" customFormat="1" ht="27" customHeight="1" spans="1:4">
      <c r="A43" s="281" t="s">
        <v>125</v>
      </c>
      <c r="B43" s="282">
        <v>41</v>
      </c>
      <c r="C43" s="375">
        <v>41</v>
      </c>
      <c r="D43" s="119">
        <f t="shared" si="0"/>
        <v>1</v>
      </c>
    </row>
    <row r="44" s="365" customFormat="1" ht="27" customHeight="1" spans="1:4">
      <c r="A44" s="280" t="s">
        <v>126</v>
      </c>
      <c r="B44" s="273">
        <f>SUM(B45:B46)</f>
        <v>1</v>
      </c>
      <c r="C44" s="273">
        <f>SUM(C45:C46)</f>
        <v>0</v>
      </c>
      <c r="D44" s="374" t="str">
        <f t="shared" si="0"/>
        <v/>
      </c>
    </row>
    <row r="45" s="365" customFormat="1" ht="27" customHeight="1" spans="1:4">
      <c r="A45" s="281" t="s">
        <v>102</v>
      </c>
      <c r="B45" s="282">
        <v>1</v>
      </c>
      <c r="C45" s="282"/>
      <c r="D45" s="119" t="str">
        <f t="shared" si="0"/>
        <v/>
      </c>
    </row>
    <row r="46" s="365" customFormat="1" ht="27" customHeight="1" spans="1:4">
      <c r="A46" s="281" t="s">
        <v>103</v>
      </c>
      <c r="B46" s="282"/>
      <c r="C46" s="282"/>
      <c r="D46" s="119" t="str">
        <f t="shared" si="0"/>
        <v/>
      </c>
    </row>
    <row r="47" s="365" customFormat="1" ht="27" customHeight="1" spans="1:4">
      <c r="A47" s="280" t="s">
        <v>129</v>
      </c>
      <c r="B47" s="273">
        <f>SUM(B48:B51)</f>
        <v>1586</v>
      </c>
      <c r="C47" s="273">
        <f>SUM(C48:C51)</f>
        <v>1635</v>
      </c>
      <c r="D47" s="374">
        <f t="shared" ref="D47:D63" si="1">IF(AND(B47&lt;&gt;0,C47&lt;&gt;0),C47/B47,"")</f>
        <v>1.031</v>
      </c>
    </row>
    <row r="48" s="365" customFormat="1" ht="27" customHeight="1" spans="1:4">
      <c r="A48" s="281" t="s">
        <v>102</v>
      </c>
      <c r="B48" s="282">
        <v>1301</v>
      </c>
      <c r="C48" s="375">
        <v>1454</v>
      </c>
      <c r="D48" s="119">
        <f t="shared" si="1"/>
        <v>1.118</v>
      </c>
    </row>
    <row r="49" s="365" customFormat="1" ht="27" customHeight="1" spans="1:4">
      <c r="A49" s="281" t="s">
        <v>103</v>
      </c>
      <c r="B49" s="282">
        <v>116</v>
      </c>
      <c r="C49" s="282"/>
      <c r="D49" s="119" t="str">
        <f t="shared" si="1"/>
        <v/>
      </c>
    </row>
    <row r="50" s="365" customFormat="1" ht="27" customHeight="1" spans="1:4">
      <c r="A50" s="281" t="s">
        <v>130</v>
      </c>
      <c r="B50" s="282">
        <v>25</v>
      </c>
      <c r="C50" s="282">
        <v>26</v>
      </c>
      <c r="D50" s="119">
        <f t="shared" si="1"/>
        <v>1.04</v>
      </c>
    </row>
    <row r="51" s="365" customFormat="1" ht="27" customHeight="1" spans="1:4">
      <c r="A51" s="281" t="s">
        <v>131</v>
      </c>
      <c r="B51" s="282">
        <v>144</v>
      </c>
      <c r="C51" s="282">
        <v>155</v>
      </c>
      <c r="D51" s="119">
        <f t="shared" si="1"/>
        <v>1.076</v>
      </c>
    </row>
    <row r="52" s="365" customFormat="1" ht="27" customHeight="1" spans="1:4">
      <c r="A52" s="280" t="s">
        <v>132</v>
      </c>
      <c r="B52" s="273">
        <f>SUM(B53:B54)</f>
        <v>157</v>
      </c>
      <c r="C52" s="273">
        <f>SUM(C53:C54)</f>
        <v>185</v>
      </c>
      <c r="D52" s="374">
        <f t="shared" si="1"/>
        <v>1.178</v>
      </c>
    </row>
    <row r="53" s="365" customFormat="1" ht="27" customHeight="1" spans="1:4">
      <c r="A53" s="281" t="s">
        <v>112</v>
      </c>
      <c r="B53" s="282">
        <v>99</v>
      </c>
      <c r="C53" s="375">
        <v>117</v>
      </c>
      <c r="D53" s="119">
        <f t="shared" si="1"/>
        <v>1.182</v>
      </c>
    </row>
    <row r="54" s="365" customFormat="1" ht="27" customHeight="1" spans="1:4">
      <c r="A54" s="281" t="s">
        <v>133</v>
      </c>
      <c r="B54" s="282">
        <v>58</v>
      </c>
      <c r="C54" s="375">
        <v>68</v>
      </c>
      <c r="D54" s="119">
        <f t="shared" si="1"/>
        <v>1.172</v>
      </c>
    </row>
    <row r="55" s="365" customFormat="1" ht="27" customHeight="1" spans="1:4">
      <c r="A55" s="280" t="s">
        <v>134</v>
      </c>
      <c r="B55" s="273">
        <f>SUM(B56:B58)</f>
        <v>209</v>
      </c>
      <c r="C55" s="273">
        <f>SUM(C56:C58)</f>
        <v>241</v>
      </c>
      <c r="D55" s="374">
        <f t="shared" si="1"/>
        <v>1.153</v>
      </c>
    </row>
    <row r="56" s="365" customFormat="1" ht="27" customHeight="1" spans="1:4">
      <c r="A56" s="281" t="s">
        <v>102</v>
      </c>
      <c r="B56" s="282">
        <v>161</v>
      </c>
      <c r="C56" s="375">
        <v>189</v>
      </c>
      <c r="D56" s="119">
        <f t="shared" si="1"/>
        <v>1.174</v>
      </c>
    </row>
    <row r="57" s="365" customFormat="1" ht="27" customHeight="1" spans="1:4">
      <c r="A57" s="281" t="s">
        <v>135</v>
      </c>
      <c r="B57" s="282">
        <v>18</v>
      </c>
      <c r="C57" s="375">
        <v>21</v>
      </c>
      <c r="D57" s="119">
        <f t="shared" si="1"/>
        <v>1.167</v>
      </c>
    </row>
    <row r="58" s="365" customFormat="1" ht="27" customHeight="1" spans="1:4">
      <c r="A58" s="281" t="s">
        <v>136</v>
      </c>
      <c r="B58" s="282">
        <v>30</v>
      </c>
      <c r="C58" s="282">
        <v>31</v>
      </c>
      <c r="D58" s="119">
        <f t="shared" si="1"/>
        <v>1.033</v>
      </c>
    </row>
    <row r="59" s="365" customFormat="1" ht="27" customHeight="1" spans="1:4">
      <c r="A59" s="280" t="s">
        <v>137</v>
      </c>
      <c r="B59" s="273">
        <f>SUM(B60:B62)</f>
        <v>100</v>
      </c>
      <c r="C59" s="273">
        <f>SUM(C60:C62)</f>
        <v>81</v>
      </c>
      <c r="D59" s="374">
        <f t="shared" si="1"/>
        <v>0.81</v>
      </c>
    </row>
    <row r="60" s="365" customFormat="1" ht="27" customHeight="1" spans="1:4">
      <c r="A60" s="281" t="s">
        <v>102</v>
      </c>
      <c r="B60" s="282">
        <v>26</v>
      </c>
      <c r="C60" s="282"/>
      <c r="D60" s="119" t="str">
        <f t="shared" si="1"/>
        <v/>
      </c>
    </row>
    <row r="61" s="365" customFormat="1" ht="27" customHeight="1" spans="1:4">
      <c r="A61" s="281" t="s">
        <v>103</v>
      </c>
      <c r="B61" s="282">
        <v>69</v>
      </c>
      <c r="C61" s="282"/>
      <c r="D61" s="119" t="str">
        <f t="shared" si="1"/>
        <v/>
      </c>
    </row>
    <row r="62" s="365" customFormat="1" ht="27" customHeight="1" spans="1:4">
      <c r="A62" s="281" t="s">
        <v>138</v>
      </c>
      <c r="B62" s="282">
        <v>5</v>
      </c>
      <c r="C62" s="375">
        <v>81</v>
      </c>
      <c r="D62" s="119">
        <f t="shared" si="1"/>
        <v>16.2</v>
      </c>
    </row>
    <row r="63" s="365" customFormat="1" ht="27" customHeight="1" spans="1:4">
      <c r="A63" s="280" t="s">
        <v>139</v>
      </c>
      <c r="B63" s="273">
        <f>SUM(B64:B65)</f>
        <v>78</v>
      </c>
      <c r="C63" s="273">
        <f>SUM(C64:C65)</f>
        <v>99</v>
      </c>
      <c r="D63" s="374">
        <f t="shared" ref="D63:D126" si="2">IF(AND(B63&lt;&gt;0,C63&lt;&gt;0),C63/B63,"")</f>
        <v>1.269</v>
      </c>
    </row>
    <row r="64" s="365" customFormat="1" ht="27" customHeight="1" spans="1:4">
      <c r="A64" s="281" t="s">
        <v>102</v>
      </c>
      <c r="B64" s="282">
        <v>77</v>
      </c>
      <c r="C64" s="375">
        <v>99</v>
      </c>
      <c r="D64" s="119">
        <f t="shared" si="2"/>
        <v>1.286</v>
      </c>
    </row>
    <row r="65" s="365" customFormat="1" ht="27" customHeight="1" spans="1:4">
      <c r="A65" s="281" t="s">
        <v>140</v>
      </c>
      <c r="B65" s="282">
        <v>1</v>
      </c>
      <c r="C65" s="282"/>
      <c r="D65" s="119" t="str">
        <f t="shared" si="2"/>
        <v/>
      </c>
    </row>
    <row r="66" s="365" customFormat="1" ht="27" customHeight="1" spans="1:4">
      <c r="A66" s="280" t="s">
        <v>141</v>
      </c>
      <c r="B66" s="273">
        <f>SUM(B67:B69)</f>
        <v>509</v>
      </c>
      <c r="C66" s="273">
        <f>SUM(C67:C69)</f>
        <v>547</v>
      </c>
      <c r="D66" s="374">
        <f t="shared" si="2"/>
        <v>1.075</v>
      </c>
    </row>
    <row r="67" s="365" customFormat="1" ht="27" customHeight="1" spans="1:4">
      <c r="A67" s="281" t="s">
        <v>102</v>
      </c>
      <c r="B67" s="282">
        <v>346</v>
      </c>
      <c r="C67" s="375">
        <v>395</v>
      </c>
      <c r="D67" s="119">
        <f t="shared" si="2"/>
        <v>1.142</v>
      </c>
    </row>
    <row r="68" s="365" customFormat="1" ht="27" customHeight="1" spans="1:4">
      <c r="A68" s="281" t="s">
        <v>103</v>
      </c>
      <c r="B68" s="282">
        <v>48</v>
      </c>
      <c r="C68" s="282"/>
      <c r="D68" s="119" t="str">
        <f t="shared" si="2"/>
        <v/>
      </c>
    </row>
    <row r="69" s="365" customFormat="1" ht="27" customHeight="1" spans="1:4">
      <c r="A69" s="281" t="s">
        <v>142</v>
      </c>
      <c r="B69" s="282">
        <v>115</v>
      </c>
      <c r="C69" s="375">
        <v>152</v>
      </c>
      <c r="D69" s="119">
        <f t="shared" si="2"/>
        <v>1.322</v>
      </c>
    </row>
    <row r="70" s="365" customFormat="1" ht="27" customHeight="1" spans="1:4">
      <c r="A70" s="280" t="s">
        <v>143</v>
      </c>
      <c r="B70" s="273">
        <f>SUM(B71:B74)</f>
        <v>2048</v>
      </c>
      <c r="C70" s="273">
        <f>SUM(C71:C74)</f>
        <v>2121</v>
      </c>
      <c r="D70" s="374">
        <f t="shared" si="2"/>
        <v>1.036</v>
      </c>
    </row>
    <row r="71" s="365" customFormat="1" ht="27" customHeight="1" spans="1:4">
      <c r="A71" s="281" t="s">
        <v>102</v>
      </c>
      <c r="B71" s="282">
        <v>1734</v>
      </c>
      <c r="C71" s="375">
        <v>1961</v>
      </c>
      <c r="D71" s="119">
        <f t="shared" si="2"/>
        <v>1.131</v>
      </c>
    </row>
    <row r="72" s="365" customFormat="1" ht="27" customHeight="1" spans="1:4">
      <c r="A72" s="281" t="s">
        <v>103</v>
      </c>
      <c r="B72" s="282">
        <v>228</v>
      </c>
      <c r="C72" s="375">
        <v>150</v>
      </c>
      <c r="D72" s="119">
        <f t="shared" si="2"/>
        <v>0.658</v>
      </c>
    </row>
    <row r="73" s="365" customFormat="1" ht="27" customHeight="1" spans="1:4">
      <c r="A73" s="281" t="s">
        <v>144</v>
      </c>
      <c r="B73" s="282">
        <v>85</v>
      </c>
      <c r="C73" s="375">
        <v>10</v>
      </c>
      <c r="D73" s="119">
        <f t="shared" si="2"/>
        <v>0.118</v>
      </c>
    </row>
    <row r="74" s="365" customFormat="1" ht="27" customHeight="1" spans="1:4">
      <c r="A74" s="281" t="s">
        <v>145</v>
      </c>
      <c r="B74" s="282">
        <v>1</v>
      </c>
      <c r="C74" s="282"/>
      <c r="D74" s="119" t="str">
        <f t="shared" si="2"/>
        <v/>
      </c>
    </row>
    <row r="75" s="365" customFormat="1" ht="27" customHeight="1" spans="1:4">
      <c r="A75" s="280" t="s">
        <v>146</v>
      </c>
      <c r="B75" s="273">
        <f>SUM(B76:B78)</f>
        <v>508</v>
      </c>
      <c r="C75" s="273">
        <f>SUM(C76:C78)</f>
        <v>791</v>
      </c>
      <c r="D75" s="374">
        <f t="shared" si="2"/>
        <v>1.557</v>
      </c>
    </row>
    <row r="76" s="365" customFormat="1" ht="27" customHeight="1" spans="1:4">
      <c r="A76" s="281" t="s">
        <v>102</v>
      </c>
      <c r="B76" s="282">
        <v>334</v>
      </c>
      <c r="C76" s="375">
        <v>372</v>
      </c>
      <c r="D76" s="119">
        <f t="shared" si="2"/>
        <v>1.114</v>
      </c>
    </row>
    <row r="77" s="365" customFormat="1" ht="27" customHeight="1" spans="1:4">
      <c r="A77" s="281" t="s">
        <v>103</v>
      </c>
      <c r="B77" s="282">
        <v>173</v>
      </c>
      <c r="C77" s="375">
        <v>257</v>
      </c>
      <c r="D77" s="119">
        <f t="shared" si="2"/>
        <v>1.486</v>
      </c>
    </row>
    <row r="78" s="365" customFormat="1" ht="27" customHeight="1" spans="1:4">
      <c r="A78" s="281" t="s">
        <v>147</v>
      </c>
      <c r="B78" s="282">
        <v>1</v>
      </c>
      <c r="C78" s="375">
        <v>162</v>
      </c>
      <c r="D78" s="119">
        <f t="shared" si="2"/>
        <v>162</v>
      </c>
    </row>
    <row r="79" s="365" customFormat="1" ht="27" customHeight="1" spans="1:4">
      <c r="A79" s="280" t="s">
        <v>148</v>
      </c>
      <c r="B79" s="273">
        <f>SUM(B80:B82)</f>
        <v>213</v>
      </c>
      <c r="C79" s="273">
        <f>SUM(C80:C82)</f>
        <v>236</v>
      </c>
      <c r="D79" s="374">
        <f t="shared" si="2"/>
        <v>1.108</v>
      </c>
    </row>
    <row r="80" s="365" customFormat="1" ht="27" customHeight="1" spans="1:4">
      <c r="A80" s="281" t="s">
        <v>102</v>
      </c>
      <c r="B80" s="282">
        <v>165</v>
      </c>
      <c r="C80" s="375">
        <v>190</v>
      </c>
      <c r="D80" s="119">
        <f t="shared" si="2"/>
        <v>1.152</v>
      </c>
    </row>
    <row r="81" s="365" customFormat="1" ht="27" customHeight="1" spans="1:4">
      <c r="A81" s="281" t="s">
        <v>103</v>
      </c>
      <c r="B81" s="282">
        <v>43</v>
      </c>
      <c r="C81" s="282">
        <v>40</v>
      </c>
      <c r="D81" s="119">
        <f t="shared" si="2"/>
        <v>0.93</v>
      </c>
    </row>
    <row r="82" s="365" customFormat="1" ht="27" customHeight="1" spans="1:4">
      <c r="A82" s="281" t="s">
        <v>149</v>
      </c>
      <c r="B82" s="282">
        <v>5</v>
      </c>
      <c r="C82" s="282">
        <v>6</v>
      </c>
      <c r="D82" s="119">
        <f t="shared" si="2"/>
        <v>1.2</v>
      </c>
    </row>
    <row r="83" s="365" customFormat="1" ht="27" customHeight="1" spans="1:4">
      <c r="A83" s="280" t="s">
        <v>150</v>
      </c>
      <c r="B83" s="273">
        <f>SUM(B84:B88)</f>
        <v>270</v>
      </c>
      <c r="C83" s="273">
        <f>SUM(C84:C88)</f>
        <v>291</v>
      </c>
      <c r="D83" s="374">
        <f t="shared" si="2"/>
        <v>1.078</v>
      </c>
    </row>
    <row r="84" s="365" customFormat="1" ht="27" customHeight="1" spans="1:4">
      <c r="A84" s="281" t="s">
        <v>102</v>
      </c>
      <c r="B84" s="282">
        <v>139</v>
      </c>
      <c r="C84" s="375">
        <v>161</v>
      </c>
      <c r="D84" s="119">
        <f t="shared" si="2"/>
        <v>1.158</v>
      </c>
    </row>
    <row r="85" s="365" customFormat="1" ht="27" customHeight="1" spans="1:4">
      <c r="A85" s="281" t="s">
        <v>103</v>
      </c>
      <c r="B85" s="282"/>
      <c r="C85" s="282"/>
      <c r="D85" s="119" t="str">
        <f t="shared" si="2"/>
        <v/>
      </c>
    </row>
    <row r="86" s="365" customFormat="1" ht="27" customHeight="1" spans="1:4">
      <c r="A86" s="377" t="s">
        <v>151</v>
      </c>
      <c r="B86" s="282">
        <v>96</v>
      </c>
      <c r="C86" s="282">
        <v>99</v>
      </c>
      <c r="D86" s="119">
        <f t="shared" si="2"/>
        <v>1.031</v>
      </c>
    </row>
    <row r="87" s="365" customFormat="1" ht="27" customHeight="1" spans="1:4">
      <c r="A87" s="377" t="s">
        <v>152</v>
      </c>
      <c r="B87" s="282">
        <v>7</v>
      </c>
      <c r="C87" s="282">
        <v>8</v>
      </c>
      <c r="D87" s="119">
        <f t="shared" si="2"/>
        <v>1.143</v>
      </c>
    </row>
    <row r="88" s="365" customFormat="1" ht="27" customHeight="1" spans="1:4">
      <c r="A88" s="281" t="s">
        <v>153</v>
      </c>
      <c r="B88" s="312">
        <v>28</v>
      </c>
      <c r="C88" s="375">
        <v>23</v>
      </c>
      <c r="D88" s="119">
        <f t="shared" si="2"/>
        <v>0.821</v>
      </c>
    </row>
    <row r="89" s="365" customFormat="1" ht="27" customHeight="1" spans="1:4">
      <c r="A89" s="280" t="s">
        <v>154</v>
      </c>
      <c r="B89" s="284">
        <v>0</v>
      </c>
      <c r="C89" s="284">
        <f>SUM(C90)</f>
        <v>10</v>
      </c>
      <c r="D89" s="374" t="str">
        <f t="shared" si="2"/>
        <v/>
      </c>
    </row>
    <row r="90" s="365" customFormat="1" ht="27" customHeight="1" spans="1:4">
      <c r="A90" s="281" t="s">
        <v>814</v>
      </c>
      <c r="B90" s="312"/>
      <c r="C90" s="375">
        <v>10</v>
      </c>
      <c r="D90" s="119" t="str">
        <f t="shared" si="2"/>
        <v/>
      </c>
    </row>
    <row r="91" s="365" customFormat="1" ht="27" customHeight="1" spans="1:4">
      <c r="A91" s="280" t="s">
        <v>155</v>
      </c>
      <c r="B91" s="284">
        <f>SUM(B92:B95)</f>
        <v>1077</v>
      </c>
      <c r="C91" s="284">
        <f>SUM(C92:C95)</f>
        <v>1170</v>
      </c>
      <c r="D91" s="374">
        <f t="shared" si="2"/>
        <v>1.086</v>
      </c>
    </row>
    <row r="92" s="365" customFormat="1" ht="27" customHeight="1" spans="1:4">
      <c r="A92" s="281" t="s">
        <v>102</v>
      </c>
      <c r="B92" s="282">
        <v>976</v>
      </c>
      <c r="C92" s="375">
        <v>1100</v>
      </c>
      <c r="D92" s="119">
        <f t="shared" si="2"/>
        <v>1.127</v>
      </c>
    </row>
    <row r="93" s="365" customFormat="1" ht="27" customHeight="1" spans="1:4">
      <c r="A93" s="281" t="s">
        <v>103</v>
      </c>
      <c r="B93" s="282">
        <v>22</v>
      </c>
      <c r="C93" s="375">
        <v>4</v>
      </c>
      <c r="D93" s="119">
        <f t="shared" si="2"/>
        <v>0.182</v>
      </c>
    </row>
    <row r="94" s="365" customFormat="1" ht="27" customHeight="1" spans="1:4">
      <c r="A94" s="281" t="s">
        <v>156</v>
      </c>
      <c r="B94" s="282">
        <v>17</v>
      </c>
      <c r="C94" s="375"/>
      <c r="D94" s="119" t="str">
        <f t="shared" si="2"/>
        <v/>
      </c>
    </row>
    <row r="95" s="365" customFormat="1" ht="27" customHeight="1" spans="1:4">
      <c r="A95" s="281" t="s">
        <v>157</v>
      </c>
      <c r="B95" s="282">
        <v>62</v>
      </c>
      <c r="C95" s="375">
        <v>66</v>
      </c>
      <c r="D95" s="119">
        <f t="shared" si="2"/>
        <v>1.065</v>
      </c>
    </row>
    <row r="96" s="365" customFormat="1" ht="27" customHeight="1" spans="1:4">
      <c r="A96" s="280" t="s">
        <v>158</v>
      </c>
      <c r="B96" s="273">
        <f>SUM(B97:B97)</f>
        <v>0</v>
      </c>
      <c r="C96" s="273">
        <f>SUM(C97:C97)</f>
        <v>0</v>
      </c>
      <c r="D96" s="374" t="str">
        <f t="shared" si="2"/>
        <v/>
      </c>
    </row>
    <row r="97" s="365" customFormat="1" ht="27" customHeight="1" spans="1:4">
      <c r="A97" s="281" t="s">
        <v>159</v>
      </c>
      <c r="B97" s="282"/>
      <c r="C97" s="282"/>
      <c r="D97" s="119" t="str">
        <f t="shared" si="2"/>
        <v/>
      </c>
    </row>
    <row r="98" s="365" customFormat="1" ht="27" customHeight="1" spans="1:4">
      <c r="A98" s="279" t="s">
        <v>160</v>
      </c>
      <c r="B98" s="273">
        <f>SUM(B99,B101)</f>
        <v>305</v>
      </c>
      <c r="C98" s="273">
        <f>SUM(C99,C101)</f>
        <v>117</v>
      </c>
      <c r="D98" s="374">
        <f t="shared" si="2"/>
        <v>0.384</v>
      </c>
    </row>
    <row r="99" s="365" customFormat="1" ht="27" customHeight="1" spans="1:4">
      <c r="A99" s="378" t="s">
        <v>161</v>
      </c>
      <c r="B99" s="273">
        <f>SUM(B100)</f>
        <v>0</v>
      </c>
      <c r="C99" s="273">
        <f>SUM(C100)</f>
        <v>0</v>
      </c>
      <c r="D99" s="374" t="str">
        <f t="shared" si="2"/>
        <v/>
      </c>
    </row>
    <row r="100" s="288" customFormat="1" ht="27" customHeight="1" spans="1:4">
      <c r="A100" s="379" t="s">
        <v>162</v>
      </c>
      <c r="B100" s="277"/>
      <c r="C100" s="277"/>
      <c r="D100" s="119" t="str">
        <f t="shared" si="2"/>
        <v/>
      </c>
    </row>
    <row r="101" s="365" customFormat="1" ht="27" customHeight="1" spans="1:4">
      <c r="A101" s="280" t="s">
        <v>163</v>
      </c>
      <c r="B101" s="273">
        <f>SUM(B102:B103)</f>
        <v>305</v>
      </c>
      <c r="C101" s="273">
        <f>SUM(C102:C103)</f>
        <v>117</v>
      </c>
      <c r="D101" s="374">
        <f t="shared" si="2"/>
        <v>0.384</v>
      </c>
    </row>
    <row r="102" s="365" customFormat="1" ht="27" customHeight="1" spans="1:4">
      <c r="A102" s="281" t="s">
        <v>164</v>
      </c>
      <c r="B102" s="282">
        <v>75</v>
      </c>
      <c r="C102" s="375">
        <v>72</v>
      </c>
      <c r="D102" s="119">
        <f t="shared" si="2"/>
        <v>0.96</v>
      </c>
    </row>
    <row r="103" s="365" customFormat="1" ht="27" customHeight="1" spans="1:4">
      <c r="A103" s="281" t="s">
        <v>166</v>
      </c>
      <c r="B103" s="282">
        <v>230</v>
      </c>
      <c r="C103" s="375">
        <v>45</v>
      </c>
      <c r="D103" s="119">
        <f t="shared" si="2"/>
        <v>0.196</v>
      </c>
    </row>
    <row r="104" s="365" customFormat="1" ht="27" customHeight="1" spans="1:4">
      <c r="A104" s="279" t="s">
        <v>167</v>
      </c>
      <c r="B104" s="273">
        <f>SUM(B105,B107,B114,B116,B119,B128)</f>
        <v>7621</v>
      </c>
      <c r="C104" s="273">
        <f>SUM(C105,C107,C114,C116,C119,C128)</f>
        <v>8081</v>
      </c>
      <c r="D104" s="374">
        <f t="shared" si="2"/>
        <v>1.06</v>
      </c>
    </row>
    <row r="105" s="365" customFormat="1" ht="27" customHeight="1" spans="1:4">
      <c r="A105" s="280" t="s">
        <v>168</v>
      </c>
      <c r="B105" s="273">
        <f>SUM(B106:B106)</f>
        <v>0</v>
      </c>
      <c r="C105" s="273">
        <f>SUM(C106:C106)</f>
        <v>0</v>
      </c>
      <c r="D105" s="374" t="str">
        <f t="shared" si="2"/>
        <v/>
      </c>
    </row>
    <row r="106" s="365" customFormat="1" ht="27" customHeight="1" spans="1:4">
      <c r="A106" s="281" t="s">
        <v>169</v>
      </c>
      <c r="B106" s="277"/>
      <c r="C106" s="277"/>
      <c r="D106" s="119" t="str">
        <f t="shared" si="2"/>
        <v/>
      </c>
    </row>
    <row r="107" s="365" customFormat="1" ht="27" customHeight="1" spans="1:4">
      <c r="A107" s="280" t="s">
        <v>170</v>
      </c>
      <c r="B107" s="273">
        <f>SUM(B108:B113)</f>
        <v>6678</v>
      </c>
      <c r="C107" s="273">
        <f>SUM(C108:C113)</f>
        <v>7066</v>
      </c>
      <c r="D107" s="374">
        <f t="shared" si="2"/>
        <v>1.058</v>
      </c>
    </row>
    <row r="108" s="365" customFormat="1" ht="27" customHeight="1" spans="1:4">
      <c r="A108" s="281" t="s">
        <v>102</v>
      </c>
      <c r="B108" s="282">
        <v>4513</v>
      </c>
      <c r="C108" s="375">
        <v>4880</v>
      </c>
      <c r="D108" s="119">
        <f t="shared" si="2"/>
        <v>1.081</v>
      </c>
    </row>
    <row r="109" s="365" customFormat="1" ht="27" customHeight="1" spans="1:4">
      <c r="A109" s="281" t="s">
        <v>103</v>
      </c>
      <c r="B109" s="282">
        <v>801</v>
      </c>
      <c r="C109" s="375">
        <v>799</v>
      </c>
      <c r="D109" s="119">
        <f t="shared" si="2"/>
        <v>0.998</v>
      </c>
    </row>
    <row r="110" s="365" customFormat="1" ht="27" customHeight="1" spans="1:4">
      <c r="A110" s="281" t="s">
        <v>171</v>
      </c>
      <c r="B110" s="282">
        <v>444</v>
      </c>
      <c r="C110" s="375">
        <v>451</v>
      </c>
      <c r="D110" s="119">
        <f t="shared" si="2"/>
        <v>1.016</v>
      </c>
    </row>
    <row r="111" s="365" customFormat="1" ht="27" customHeight="1" spans="1:4">
      <c r="A111" s="281" t="s">
        <v>172</v>
      </c>
      <c r="B111" s="282">
        <v>717</v>
      </c>
      <c r="C111" s="375">
        <v>728</v>
      </c>
      <c r="D111" s="119">
        <f t="shared" si="2"/>
        <v>1.015</v>
      </c>
    </row>
    <row r="112" s="365" customFormat="1" ht="27" customHeight="1" spans="1:4">
      <c r="A112" s="281" t="s">
        <v>173</v>
      </c>
      <c r="B112" s="282">
        <v>5</v>
      </c>
      <c r="C112" s="375">
        <v>5</v>
      </c>
      <c r="D112" s="119">
        <f t="shared" si="2"/>
        <v>1</v>
      </c>
    </row>
    <row r="113" s="365" customFormat="1" ht="27" customHeight="1" spans="1:4">
      <c r="A113" s="281" t="s">
        <v>174</v>
      </c>
      <c r="B113" s="282">
        <v>198</v>
      </c>
      <c r="C113" s="375">
        <v>203</v>
      </c>
      <c r="D113" s="119">
        <f t="shared" si="2"/>
        <v>1.025</v>
      </c>
    </row>
    <row r="114" s="365" customFormat="1" ht="27" customHeight="1" spans="1:4">
      <c r="A114" s="280" t="s">
        <v>175</v>
      </c>
      <c r="B114" s="273">
        <f>SUM(B115:B115)</f>
        <v>22</v>
      </c>
      <c r="C114" s="273">
        <f>SUM(C115:C115)</f>
        <v>21</v>
      </c>
      <c r="D114" s="374">
        <f t="shared" si="2"/>
        <v>0.955</v>
      </c>
    </row>
    <row r="115" s="365" customFormat="1" ht="27" customHeight="1" spans="1:4">
      <c r="A115" s="281" t="s">
        <v>102</v>
      </c>
      <c r="B115" s="282">
        <v>22</v>
      </c>
      <c r="C115" s="375">
        <v>21</v>
      </c>
      <c r="D115" s="119">
        <f t="shared" si="2"/>
        <v>0.955</v>
      </c>
    </row>
    <row r="116" s="365" customFormat="1" ht="27" customHeight="1" spans="1:4">
      <c r="A116" s="280" t="s">
        <v>176</v>
      </c>
      <c r="B116" s="273">
        <f>SUM(B117:B118)</f>
        <v>57</v>
      </c>
      <c r="C116" s="273">
        <f>SUM(C117:C118)</f>
        <v>41</v>
      </c>
      <c r="D116" s="374">
        <f t="shared" si="2"/>
        <v>0.719</v>
      </c>
    </row>
    <row r="117" s="365" customFormat="1" ht="27" customHeight="1" spans="1:4">
      <c r="A117" s="281" t="s">
        <v>102</v>
      </c>
      <c r="B117" s="282">
        <v>22</v>
      </c>
      <c r="C117" s="375">
        <v>21</v>
      </c>
      <c r="D117" s="119">
        <f t="shared" si="2"/>
        <v>0.955</v>
      </c>
    </row>
    <row r="118" s="365" customFormat="1" ht="27" customHeight="1" spans="1:4">
      <c r="A118" s="281" t="s">
        <v>177</v>
      </c>
      <c r="B118" s="282">
        <v>35</v>
      </c>
      <c r="C118" s="375">
        <v>20</v>
      </c>
      <c r="D118" s="119">
        <f t="shared" si="2"/>
        <v>0.571</v>
      </c>
    </row>
    <row r="119" s="365" customFormat="1" ht="27" customHeight="1" spans="1:4">
      <c r="A119" s="280" t="s">
        <v>178</v>
      </c>
      <c r="B119" s="273">
        <f>SUM(B120:B127)</f>
        <v>843</v>
      </c>
      <c r="C119" s="273">
        <f>SUM(C120:C127)</f>
        <v>935</v>
      </c>
      <c r="D119" s="374">
        <f t="shared" si="2"/>
        <v>1.109</v>
      </c>
    </row>
    <row r="120" s="365" customFormat="1" ht="27" customHeight="1" spans="1:4">
      <c r="A120" s="281" t="s">
        <v>102</v>
      </c>
      <c r="B120" s="282">
        <v>710</v>
      </c>
      <c r="C120" s="375">
        <v>800</v>
      </c>
      <c r="D120" s="119">
        <f t="shared" si="2"/>
        <v>1.127</v>
      </c>
    </row>
    <row r="121" s="365" customFormat="1" ht="27" customHeight="1" spans="1:4">
      <c r="A121" s="281" t="s">
        <v>179</v>
      </c>
      <c r="B121" s="282">
        <v>16</v>
      </c>
      <c r="C121" s="375">
        <v>40</v>
      </c>
      <c r="D121" s="119">
        <f t="shared" si="2"/>
        <v>2.5</v>
      </c>
    </row>
    <row r="122" s="365" customFormat="1" ht="27" customHeight="1" spans="1:4">
      <c r="A122" s="281" t="s">
        <v>180</v>
      </c>
      <c r="B122" s="282"/>
      <c r="C122" s="375">
        <v>28</v>
      </c>
      <c r="D122" s="119" t="str">
        <f t="shared" si="2"/>
        <v/>
      </c>
    </row>
    <row r="123" s="365" customFormat="1" ht="27" customHeight="1" spans="1:4">
      <c r="A123" s="281" t="s">
        <v>181</v>
      </c>
      <c r="B123" s="282"/>
      <c r="C123" s="375">
        <v>5</v>
      </c>
      <c r="D123" s="119" t="str">
        <f t="shared" si="2"/>
        <v/>
      </c>
    </row>
    <row r="124" s="365" customFormat="1" ht="27" customHeight="1" spans="1:4">
      <c r="A124" s="281" t="s">
        <v>182</v>
      </c>
      <c r="B124" s="282">
        <v>30</v>
      </c>
      <c r="C124" s="375">
        <v>30</v>
      </c>
      <c r="D124" s="119">
        <f t="shared" si="2"/>
        <v>1</v>
      </c>
    </row>
    <row r="125" s="365" customFormat="1" ht="27" customHeight="1" spans="1:4">
      <c r="A125" s="281" t="s">
        <v>183</v>
      </c>
      <c r="B125" s="282">
        <v>44</v>
      </c>
      <c r="C125" s="375">
        <v>32</v>
      </c>
      <c r="D125" s="119">
        <f t="shared" si="2"/>
        <v>0.727</v>
      </c>
    </row>
    <row r="126" s="365" customFormat="1" ht="27" customHeight="1" spans="1:4">
      <c r="A126" s="281" t="s">
        <v>184</v>
      </c>
      <c r="B126" s="282">
        <v>20</v>
      </c>
      <c r="C126" s="375"/>
      <c r="D126" s="119" t="str">
        <f t="shared" si="2"/>
        <v/>
      </c>
    </row>
    <row r="127" s="365" customFormat="1" ht="27" customHeight="1" spans="1:4">
      <c r="A127" s="281" t="s">
        <v>185</v>
      </c>
      <c r="B127" s="282">
        <v>23</v>
      </c>
      <c r="C127" s="375"/>
      <c r="D127" s="119" t="str">
        <f t="shared" ref="D127:D141" si="3">IF(AND(B127&lt;&gt;0,C127&lt;&gt;0),C127/B127,"")</f>
        <v/>
      </c>
    </row>
    <row r="128" s="365" customFormat="1" ht="27" customHeight="1" spans="1:4">
      <c r="A128" s="280" t="s">
        <v>186</v>
      </c>
      <c r="B128" s="273">
        <f>SUM(B129:B129)</f>
        <v>21</v>
      </c>
      <c r="C128" s="273">
        <f>SUM(C129:C129)</f>
        <v>18</v>
      </c>
      <c r="D128" s="374">
        <f t="shared" si="3"/>
        <v>0.857</v>
      </c>
    </row>
    <row r="129" s="365" customFormat="1" ht="27" customHeight="1" spans="1:4">
      <c r="A129" s="281" t="s">
        <v>187</v>
      </c>
      <c r="B129" s="282">
        <v>21</v>
      </c>
      <c r="C129" s="375">
        <v>18</v>
      </c>
      <c r="D129" s="119">
        <f t="shared" si="3"/>
        <v>0.857</v>
      </c>
    </row>
    <row r="130" s="365" customFormat="1" ht="27" customHeight="1" spans="1:4">
      <c r="A130" s="279" t="s">
        <v>188</v>
      </c>
      <c r="B130" s="273">
        <f>SUM(B131,B134,B141,B143,B145,B148,B150)</f>
        <v>45650</v>
      </c>
      <c r="C130" s="273">
        <f>SUM(C131,C134,C141,C143,C145,C148,C150)</f>
        <v>45763</v>
      </c>
      <c r="D130" s="374">
        <f t="shared" si="3"/>
        <v>1.002</v>
      </c>
    </row>
    <row r="131" s="365" customFormat="1" ht="27" customHeight="1" spans="1:4">
      <c r="A131" s="280" t="s">
        <v>189</v>
      </c>
      <c r="B131" s="273">
        <f>SUM(B132:B133)</f>
        <v>833</v>
      </c>
      <c r="C131" s="273">
        <f>SUM(C132:C133)</f>
        <v>1035</v>
      </c>
      <c r="D131" s="374">
        <f t="shared" si="3"/>
        <v>1.242</v>
      </c>
    </row>
    <row r="132" s="365" customFormat="1" ht="27" customHeight="1" spans="1:4">
      <c r="A132" s="281" t="s">
        <v>102</v>
      </c>
      <c r="B132" s="282">
        <v>744</v>
      </c>
      <c r="C132" s="375">
        <v>925</v>
      </c>
      <c r="D132" s="119">
        <f t="shared" si="3"/>
        <v>1.243</v>
      </c>
    </row>
    <row r="133" s="365" customFormat="1" ht="27" customHeight="1" spans="1:4">
      <c r="A133" s="281" t="s">
        <v>190</v>
      </c>
      <c r="B133" s="282">
        <v>89</v>
      </c>
      <c r="C133" s="375">
        <v>110</v>
      </c>
      <c r="D133" s="119">
        <f t="shared" si="3"/>
        <v>1.236</v>
      </c>
    </row>
    <row r="134" s="365" customFormat="1" ht="27" customHeight="1" spans="1:4">
      <c r="A134" s="280" t="s">
        <v>191</v>
      </c>
      <c r="B134" s="273">
        <f>SUM(B135:B140)</f>
        <v>42487</v>
      </c>
      <c r="C134" s="273">
        <f>SUM(C135:C140)</f>
        <v>42724</v>
      </c>
      <c r="D134" s="374">
        <f t="shared" si="3"/>
        <v>1.006</v>
      </c>
    </row>
    <row r="135" s="365" customFormat="1" ht="27" customHeight="1" spans="1:4">
      <c r="A135" s="281" t="s">
        <v>192</v>
      </c>
      <c r="B135" s="282">
        <v>1502</v>
      </c>
      <c r="C135" s="375">
        <v>1794</v>
      </c>
      <c r="D135" s="119">
        <f t="shared" si="3"/>
        <v>1.194</v>
      </c>
    </row>
    <row r="136" s="365" customFormat="1" ht="27" customHeight="1" spans="1:4">
      <c r="A136" s="281" t="s">
        <v>193</v>
      </c>
      <c r="B136" s="282">
        <v>22430</v>
      </c>
      <c r="C136" s="375">
        <v>22621</v>
      </c>
      <c r="D136" s="119">
        <f t="shared" si="3"/>
        <v>1.009</v>
      </c>
    </row>
    <row r="137" s="365" customFormat="1" ht="27" customHeight="1" spans="1:4">
      <c r="A137" s="281" t="s">
        <v>194</v>
      </c>
      <c r="B137" s="282">
        <v>13157</v>
      </c>
      <c r="C137" s="375">
        <v>12227</v>
      </c>
      <c r="D137" s="119">
        <f t="shared" si="3"/>
        <v>0.929</v>
      </c>
    </row>
    <row r="138" s="365" customFormat="1" ht="27" customHeight="1" spans="1:4">
      <c r="A138" s="281" t="s">
        <v>195</v>
      </c>
      <c r="B138" s="282">
        <v>5345</v>
      </c>
      <c r="C138" s="375">
        <v>6067</v>
      </c>
      <c r="D138" s="119">
        <f t="shared" si="3"/>
        <v>1.135</v>
      </c>
    </row>
    <row r="139" s="365" customFormat="1" ht="27" customHeight="1" spans="1:4">
      <c r="A139" s="281" t="s">
        <v>815</v>
      </c>
      <c r="B139" s="282"/>
      <c r="C139" s="375">
        <v>15</v>
      </c>
      <c r="D139" s="119" t="str">
        <f t="shared" si="3"/>
        <v/>
      </c>
    </row>
    <row r="140" s="365" customFormat="1" ht="27" customHeight="1" spans="1:4">
      <c r="A140" s="281" t="s">
        <v>196</v>
      </c>
      <c r="B140" s="282">
        <v>53</v>
      </c>
      <c r="C140" s="282"/>
      <c r="D140" s="119" t="str">
        <f t="shared" si="3"/>
        <v/>
      </c>
    </row>
    <row r="141" s="365" customFormat="1" ht="27" customHeight="1" spans="1:4">
      <c r="A141" s="275" t="s">
        <v>197</v>
      </c>
      <c r="B141" s="273">
        <f>SUM(B142:B142)</f>
        <v>1217</v>
      </c>
      <c r="C141" s="273">
        <f>SUM(C142:C142)</f>
        <v>854</v>
      </c>
      <c r="D141" s="374">
        <f t="shared" si="3"/>
        <v>0.702</v>
      </c>
    </row>
    <row r="142" s="365" customFormat="1" ht="27" customHeight="1" spans="1:4">
      <c r="A142" s="380" t="s">
        <v>199</v>
      </c>
      <c r="B142" s="282">
        <v>1217</v>
      </c>
      <c r="C142" s="375">
        <v>854</v>
      </c>
      <c r="D142" s="119">
        <f t="shared" ref="D142:D205" si="4">IF(AND(B142&lt;&gt;0,C142&lt;&gt;0),C142/B142,"")</f>
        <v>0.702</v>
      </c>
    </row>
    <row r="143" s="365" customFormat="1" ht="27" customHeight="1" spans="1:4">
      <c r="A143" s="381" t="s">
        <v>200</v>
      </c>
      <c r="B143" s="273">
        <f>SUM(B144)</f>
        <v>107</v>
      </c>
      <c r="C143" s="273">
        <f>SUM(C144)</f>
        <v>89</v>
      </c>
      <c r="D143" s="374">
        <f t="shared" si="4"/>
        <v>0.832</v>
      </c>
    </row>
    <row r="144" s="365" customFormat="1" ht="27" customHeight="1" spans="1:4">
      <c r="A144" s="380" t="s">
        <v>201</v>
      </c>
      <c r="B144" s="282">
        <v>107</v>
      </c>
      <c r="C144" s="375">
        <v>89</v>
      </c>
      <c r="D144" s="119">
        <f t="shared" si="4"/>
        <v>0.832</v>
      </c>
    </row>
    <row r="145" s="365" customFormat="1" ht="27" customHeight="1" spans="1:4">
      <c r="A145" s="381" t="s">
        <v>202</v>
      </c>
      <c r="B145" s="273">
        <f>SUM(B146:B147)</f>
        <v>447</v>
      </c>
      <c r="C145" s="273">
        <f>SUM(C146:C147)</f>
        <v>461</v>
      </c>
      <c r="D145" s="374">
        <f t="shared" si="4"/>
        <v>1.031</v>
      </c>
    </row>
    <row r="146" s="365" customFormat="1" ht="27" customHeight="1" spans="1:4">
      <c r="A146" s="380" t="s">
        <v>203</v>
      </c>
      <c r="B146" s="282">
        <v>227</v>
      </c>
      <c r="C146" s="375">
        <v>248</v>
      </c>
      <c r="D146" s="119">
        <f t="shared" si="4"/>
        <v>1.093</v>
      </c>
    </row>
    <row r="147" s="365" customFormat="1" ht="27" customHeight="1" spans="1:4">
      <c r="A147" s="380" t="s">
        <v>204</v>
      </c>
      <c r="B147" s="282">
        <v>220</v>
      </c>
      <c r="C147" s="375">
        <v>213</v>
      </c>
      <c r="D147" s="119">
        <f t="shared" si="4"/>
        <v>0.968</v>
      </c>
    </row>
    <row r="148" s="365" customFormat="1" ht="27" customHeight="1" spans="1:4">
      <c r="A148" s="381" t="s">
        <v>205</v>
      </c>
      <c r="B148" s="273">
        <f>SUM(B149:B149)</f>
        <v>559</v>
      </c>
      <c r="C148" s="273">
        <f>SUM(C149:C149)</f>
        <v>600</v>
      </c>
      <c r="D148" s="374">
        <f t="shared" si="4"/>
        <v>1.073</v>
      </c>
    </row>
    <row r="149" s="365" customFormat="1" ht="27" customHeight="1" spans="1:4">
      <c r="A149" s="380" t="s">
        <v>206</v>
      </c>
      <c r="B149" s="282">
        <v>559</v>
      </c>
      <c r="C149" s="282">
        <v>600</v>
      </c>
      <c r="D149" s="119">
        <f t="shared" si="4"/>
        <v>1.073</v>
      </c>
    </row>
    <row r="150" s="365" customFormat="1" ht="27" customHeight="1" spans="1:4">
      <c r="A150" s="381" t="s">
        <v>207</v>
      </c>
      <c r="B150" s="284"/>
      <c r="C150" s="284"/>
      <c r="D150" s="374" t="str">
        <f t="shared" si="4"/>
        <v/>
      </c>
    </row>
    <row r="151" s="365" customFormat="1" ht="27" customHeight="1" spans="1:4">
      <c r="A151" s="380" t="s">
        <v>208</v>
      </c>
      <c r="B151" s="282"/>
      <c r="C151" s="282"/>
      <c r="D151" s="119" t="str">
        <f t="shared" si="4"/>
        <v/>
      </c>
    </row>
    <row r="152" s="365" customFormat="1" ht="27" customHeight="1" spans="1:4">
      <c r="A152" s="382" t="s">
        <v>209</v>
      </c>
      <c r="B152" s="273">
        <f>SUM(B153,B156,B159,,B162)</f>
        <v>749</v>
      </c>
      <c r="C152" s="273">
        <f>SUM(C153,C156,C159,,C162)</f>
        <v>767</v>
      </c>
      <c r="D152" s="374">
        <f t="shared" si="4"/>
        <v>1.024</v>
      </c>
    </row>
    <row r="153" s="365" customFormat="1" ht="27" customHeight="1" spans="1:4">
      <c r="A153" s="280" t="s">
        <v>210</v>
      </c>
      <c r="B153" s="273">
        <f>SUM(B154:B155)</f>
        <v>109</v>
      </c>
      <c r="C153" s="273">
        <f>SUM(C154:C155)</f>
        <v>116</v>
      </c>
      <c r="D153" s="374">
        <f t="shared" si="4"/>
        <v>1.064</v>
      </c>
    </row>
    <row r="154" s="365" customFormat="1" ht="27" customHeight="1" spans="1:4">
      <c r="A154" s="380" t="s">
        <v>102</v>
      </c>
      <c r="B154" s="282">
        <v>109</v>
      </c>
      <c r="C154" s="375">
        <v>116</v>
      </c>
      <c r="D154" s="119">
        <f t="shared" si="4"/>
        <v>1.064</v>
      </c>
    </row>
    <row r="155" s="365" customFormat="1" ht="27" customHeight="1" spans="1:4">
      <c r="A155" s="380" t="s">
        <v>103</v>
      </c>
      <c r="B155" s="282"/>
      <c r="C155" s="282"/>
      <c r="D155" s="119" t="str">
        <f t="shared" si="4"/>
        <v/>
      </c>
    </row>
    <row r="156" s="365" customFormat="1" ht="27" customHeight="1" spans="1:4">
      <c r="A156" s="381" t="s">
        <v>211</v>
      </c>
      <c r="B156" s="273">
        <f>SUM(B157:B158)</f>
        <v>171</v>
      </c>
      <c r="C156" s="273">
        <f>SUM(C157:C158)</f>
        <v>217</v>
      </c>
      <c r="D156" s="374">
        <f t="shared" si="4"/>
        <v>1.269</v>
      </c>
    </row>
    <row r="157" s="365" customFormat="1" ht="27" customHeight="1" spans="1:4">
      <c r="A157" s="380" t="s">
        <v>212</v>
      </c>
      <c r="B157" s="282">
        <v>48</v>
      </c>
      <c r="C157" s="375">
        <v>67</v>
      </c>
      <c r="D157" s="119">
        <f t="shared" si="4"/>
        <v>1.396</v>
      </c>
    </row>
    <row r="158" s="365" customFormat="1" ht="27" customHeight="1" spans="1:4">
      <c r="A158" s="380" t="s">
        <v>213</v>
      </c>
      <c r="B158" s="282">
        <v>123</v>
      </c>
      <c r="C158" s="375">
        <v>150</v>
      </c>
      <c r="D158" s="119">
        <f t="shared" si="4"/>
        <v>1.22</v>
      </c>
    </row>
    <row r="159" s="365" customFormat="1" ht="27" customHeight="1" spans="1:4">
      <c r="A159" s="381" t="s">
        <v>214</v>
      </c>
      <c r="B159" s="273">
        <f>SUM(B160:B161)</f>
        <v>383</v>
      </c>
      <c r="C159" s="273">
        <f>SUM(C160:C161)</f>
        <v>434</v>
      </c>
      <c r="D159" s="374">
        <f t="shared" si="4"/>
        <v>1.133</v>
      </c>
    </row>
    <row r="160" s="365" customFormat="1" ht="27" customHeight="1" spans="1:4">
      <c r="A160" s="380" t="s">
        <v>215</v>
      </c>
      <c r="B160" s="282">
        <v>72</v>
      </c>
      <c r="C160" s="375">
        <v>59</v>
      </c>
      <c r="D160" s="119">
        <f t="shared" si="4"/>
        <v>0.819</v>
      </c>
    </row>
    <row r="161" s="365" customFormat="1" ht="27" customHeight="1" spans="1:4">
      <c r="A161" s="380" t="s">
        <v>216</v>
      </c>
      <c r="B161" s="282">
        <v>311</v>
      </c>
      <c r="C161" s="282">
        <v>375</v>
      </c>
      <c r="D161" s="119">
        <f t="shared" si="4"/>
        <v>1.206</v>
      </c>
    </row>
    <row r="162" s="365" customFormat="1" ht="27" customHeight="1" spans="1:4">
      <c r="A162" s="381" t="s">
        <v>217</v>
      </c>
      <c r="B162" s="273">
        <f>SUM(B163:B163)</f>
        <v>86</v>
      </c>
      <c r="C162" s="273">
        <f>SUM(C163:C163)</f>
        <v>0</v>
      </c>
      <c r="D162" s="374" t="str">
        <f t="shared" si="4"/>
        <v/>
      </c>
    </row>
    <row r="163" s="365" customFormat="1" ht="27" customHeight="1" spans="1:4">
      <c r="A163" s="380" t="s">
        <v>218</v>
      </c>
      <c r="B163" s="282">
        <v>86</v>
      </c>
      <c r="C163" s="282"/>
      <c r="D163" s="119" t="str">
        <f t="shared" si="4"/>
        <v/>
      </c>
    </row>
    <row r="164" s="365" customFormat="1" ht="27" customHeight="1" spans="1:4">
      <c r="A164" s="382" t="s">
        <v>219</v>
      </c>
      <c r="B164" s="273">
        <f>B165+B176+B178+B181+B183+B186</f>
        <v>1991</v>
      </c>
      <c r="C164" s="273">
        <f>C165+C176+C178+C181+C183+C186</f>
        <v>4988</v>
      </c>
      <c r="D164" s="374">
        <f t="shared" si="4"/>
        <v>2.505</v>
      </c>
    </row>
    <row r="165" s="365" customFormat="1" ht="27" customHeight="1" spans="1:4">
      <c r="A165" s="381" t="s">
        <v>220</v>
      </c>
      <c r="B165" s="273">
        <f>SUM(B166:B175)</f>
        <v>1255</v>
      </c>
      <c r="C165" s="273">
        <f>SUM(C166:C175)</f>
        <v>4415</v>
      </c>
      <c r="D165" s="374">
        <f t="shared" si="4"/>
        <v>3.518</v>
      </c>
    </row>
    <row r="166" s="365" customFormat="1" ht="27" customHeight="1" spans="1:4">
      <c r="A166" s="380" t="s">
        <v>102</v>
      </c>
      <c r="B166" s="282">
        <v>549</v>
      </c>
      <c r="C166" s="375">
        <v>608</v>
      </c>
      <c r="D166" s="119">
        <f t="shared" si="4"/>
        <v>1.107</v>
      </c>
    </row>
    <row r="167" s="365" customFormat="1" ht="27" customHeight="1" spans="1:4">
      <c r="A167" s="380" t="s">
        <v>103</v>
      </c>
      <c r="B167" s="282">
        <v>13</v>
      </c>
      <c r="C167" s="282"/>
      <c r="D167" s="119" t="str">
        <f t="shared" si="4"/>
        <v/>
      </c>
    </row>
    <row r="168" s="365" customFormat="1" ht="27" customHeight="1" spans="1:4">
      <c r="A168" s="380" t="s">
        <v>221</v>
      </c>
      <c r="B168" s="282">
        <v>51</v>
      </c>
      <c r="C168" s="375">
        <v>61</v>
      </c>
      <c r="D168" s="119">
        <f t="shared" si="4"/>
        <v>1.196</v>
      </c>
    </row>
    <row r="169" s="365" customFormat="1" ht="27" customHeight="1" spans="1:4">
      <c r="A169" s="380" t="s">
        <v>222</v>
      </c>
      <c r="B169" s="282">
        <v>85</v>
      </c>
      <c r="C169" s="375">
        <v>88</v>
      </c>
      <c r="D169" s="119">
        <f t="shared" si="4"/>
        <v>1.035</v>
      </c>
    </row>
    <row r="170" s="365" customFormat="1" ht="27" customHeight="1" spans="1:4">
      <c r="A170" s="380" t="s">
        <v>223</v>
      </c>
      <c r="B170" s="282">
        <v>153</v>
      </c>
      <c r="C170" s="375">
        <v>167</v>
      </c>
      <c r="D170" s="119">
        <f t="shared" si="4"/>
        <v>1.092</v>
      </c>
    </row>
    <row r="171" s="365" customFormat="1" ht="27" customHeight="1" spans="1:4">
      <c r="A171" s="380" t="s">
        <v>224</v>
      </c>
      <c r="B171" s="282">
        <v>20</v>
      </c>
      <c r="C171" s="375"/>
      <c r="D171" s="119" t="str">
        <f t="shared" si="4"/>
        <v/>
      </c>
    </row>
    <row r="172" s="365" customFormat="1" ht="27" customHeight="1" spans="1:4">
      <c r="A172" s="380" t="s">
        <v>225</v>
      </c>
      <c r="B172" s="282">
        <v>238</v>
      </c>
      <c r="C172" s="375">
        <v>1447</v>
      </c>
      <c r="D172" s="119">
        <f t="shared" si="4"/>
        <v>6.08</v>
      </c>
    </row>
    <row r="173" s="365" customFormat="1" ht="27" customHeight="1" spans="1:4">
      <c r="A173" s="380" t="s">
        <v>226</v>
      </c>
      <c r="B173" s="282">
        <v>16</v>
      </c>
      <c r="C173" s="375">
        <v>24</v>
      </c>
      <c r="D173" s="119">
        <f t="shared" si="4"/>
        <v>1.5</v>
      </c>
    </row>
    <row r="174" s="365" customFormat="1" ht="27" customHeight="1" spans="1:4">
      <c r="A174" s="380" t="s">
        <v>227</v>
      </c>
      <c r="B174" s="282">
        <v>7</v>
      </c>
      <c r="C174" s="375">
        <v>2000</v>
      </c>
      <c r="D174" s="119">
        <f t="shared" si="4"/>
        <v>285.714</v>
      </c>
    </row>
    <row r="175" s="365" customFormat="1" ht="27" customHeight="1" spans="1:4">
      <c r="A175" s="380" t="s">
        <v>228</v>
      </c>
      <c r="B175" s="282">
        <v>123</v>
      </c>
      <c r="C175" s="375">
        <v>20</v>
      </c>
      <c r="D175" s="119">
        <f t="shared" si="4"/>
        <v>0.163</v>
      </c>
    </row>
    <row r="176" s="365" customFormat="1" ht="27" customHeight="1" spans="1:4">
      <c r="A176" s="381" t="s">
        <v>229</v>
      </c>
      <c r="B176" s="284">
        <f>SUM(B177)</f>
        <v>0</v>
      </c>
      <c r="C176" s="284">
        <f>SUM(C177)</f>
        <v>0</v>
      </c>
      <c r="D176" s="374" t="str">
        <f t="shared" si="4"/>
        <v/>
      </c>
    </row>
    <row r="177" s="365" customFormat="1" ht="27" customHeight="1" spans="1:4">
      <c r="A177" s="380" t="s">
        <v>230</v>
      </c>
      <c r="B177" s="282"/>
      <c r="C177" s="282"/>
      <c r="D177" s="119" t="str">
        <f t="shared" si="4"/>
        <v/>
      </c>
    </row>
    <row r="178" s="365" customFormat="1" ht="27" customHeight="1" spans="1:4">
      <c r="A178" s="381" t="s">
        <v>231</v>
      </c>
      <c r="B178" s="273">
        <f>SUM(B179:B180)</f>
        <v>38</v>
      </c>
      <c r="C178" s="273">
        <f>SUM(C179:C180)</f>
        <v>42</v>
      </c>
      <c r="D178" s="374">
        <f t="shared" si="4"/>
        <v>1.105</v>
      </c>
    </row>
    <row r="179" s="365" customFormat="1" ht="27" customHeight="1" spans="1:4">
      <c r="A179" s="380" t="s">
        <v>233</v>
      </c>
      <c r="B179" s="277">
        <v>20</v>
      </c>
      <c r="C179" s="277">
        <v>23</v>
      </c>
      <c r="D179" s="119">
        <f t="shared" si="4"/>
        <v>1.15</v>
      </c>
    </row>
    <row r="180" s="365" customFormat="1" ht="27" customHeight="1" spans="1:4">
      <c r="A180" s="380" t="s">
        <v>234</v>
      </c>
      <c r="B180" s="282">
        <v>18</v>
      </c>
      <c r="C180" s="282">
        <v>19</v>
      </c>
      <c r="D180" s="119">
        <f t="shared" si="4"/>
        <v>1.056</v>
      </c>
    </row>
    <row r="181" s="365" customFormat="1" ht="27" customHeight="1" spans="1:4">
      <c r="A181" s="381" t="s">
        <v>235</v>
      </c>
      <c r="B181" s="273">
        <f>SUM(B182:B182)</f>
        <v>0</v>
      </c>
      <c r="C181" s="273">
        <f>SUM(C182:C182)</f>
        <v>0</v>
      </c>
      <c r="D181" s="374" t="str">
        <f t="shared" si="4"/>
        <v/>
      </c>
    </row>
    <row r="182" s="365" customFormat="1" ht="27" customHeight="1" spans="1:4">
      <c r="A182" s="380" t="s">
        <v>236</v>
      </c>
      <c r="B182" s="282"/>
      <c r="C182" s="282"/>
      <c r="D182" s="119" t="str">
        <f t="shared" si="4"/>
        <v/>
      </c>
    </row>
    <row r="183" s="365" customFormat="1" ht="27" customHeight="1" spans="1:4">
      <c r="A183" s="383" t="s">
        <v>237</v>
      </c>
      <c r="B183" s="284">
        <f>SUM(B184:B185)</f>
        <v>495</v>
      </c>
      <c r="C183" s="284">
        <f>SUM(C184:C185)</f>
        <v>531</v>
      </c>
      <c r="D183" s="374">
        <f t="shared" si="4"/>
        <v>1.073</v>
      </c>
    </row>
    <row r="184" s="365" customFormat="1" ht="27" customHeight="1" spans="1:4">
      <c r="A184" s="384" t="s">
        <v>239</v>
      </c>
      <c r="B184" s="282">
        <v>462</v>
      </c>
      <c r="C184" s="375">
        <v>497</v>
      </c>
      <c r="D184" s="119">
        <f t="shared" si="4"/>
        <v>1.076</v>
      </c>
    </row>
    <row r="185" s="365" customFormat="1" ht="27" customHeight="1" spans="1:4">
      <c r="A185" s="380" t="s">
        <v>240</v>
      </c>
      <c r="B185" s="277">
        <v>33</v>
      </c>
      <c r="C185" s="375">
        <v>34</v>
      </c>
      <c r="D185" s="119">
        <f t="shared" si="4"/>
        <v>1.03</v>
      </c>
    </row>
    <row r="186" s="365" customFormat="1" ht="27" customHeight="1" spans="1:4">
      <c r="A186" s="381" t="s">
        <v>241</v>
      </c>
      <c r="B186" s="273">
        <f>SUM(B187:B188)</f>
        <v>203</v>
      </c>
      <c r="C186" s="273">
        <f>SUM(C187:C188)</f>
        <v>0</v>
      </c>
      <c r="D186" s="374" t="str">
        <f t="shared" si="4"/>
        <v/>
      </c>
    </row>
    <row r="187" s="365" customFormat="1" ht="27" customHeight="1" spans="1:4">
      <c r="A187" s="380" t="s">
        <v>242</v>
      </c>
      <c r="B187" s="277">
        <v>26</v>
      </c>
      <c r="C187" s="277"/>
      <c r="D187" s="119" t="str">
        <f t="shared" si="4"/>
        <v/>
      </c>
    </row>
    <row r="188" s="365" customFormat="1" ht="27" customHeight="1" spans="1:4">
      <c r="A188" s="380" t="s">
        <v>243</v>
      </c>
      <c r="B188" s="282">
        <v>177</v>
      </c>
      <c r="C188" s="282"/>
      <c r="D188" s="119" t="str">
        <f t="shared" si="4"/>
        <v/>
      </c>
    </row>
    <row r="189" s="365" customFormat="1" ht="27" customHeight="1" spans="1:4">
      <c r="A189" s="382" t="s">
        <v>244</v>
      </c>
      <c r="B189" s="273">
        <f>B190+B196+B201+B208+B214+B221+B228+B233+B240+B243+B246+B249+B252+B254+B261+B266+B257+B268</f>
        <v>46940</v>
      </c>
      <c r="C189" s="273">
        <f>C190+C196+C201+C208+C214+C221+C228+C233+C240+C243+C246+C249+C252+C254+C261+C266+C257+C268</f>
        <v>49251</v>
      </c>
      <c r="D189" s="374">
        <f t="shared" si="4"/>
        <v>1.049</v>
      </c>
    </row>
    <row r="190" s="365" customFormat="1" ht="27" customHeight="1" spans="1:4">
      <c r="A190" s="381" t="s">
        <v>245</v>
      </c>
      <c r="B190" s="273">
        <f>SUM(B191:B195)</f>
        <v>1507</v>
      </c>
      <c r="C190" s="273">
        <f>SUM(C191:C194)</f>
        <v>1977</v>
      </c>
      <c r="D190" s="374">
        <f t="shared" si="4"/>
        <v>1.312</v>
      </c>
    </row>
    <row r="191" s="365" customFormat="1" ht="27" customHeight="1" spans="1:4">
      <c r="A191" s="380" t="s">
        <v>102</v>
      </c>
      <c r="B191" s="282">
        <v>1156</v>
      </c>
      <c r="C191" s="375">
        <v>1616</v>
      </c>
      <c r="D191" s="119">
        <f t="shared" si="4"/>
        <v>1.398</v>
      </c>
    </row>
    <row r="192" s="365" customFormat="1" ht="27" customHeight="1" spans="1:4">
      <c r="A192" s="380" t="s">
        <v>103</v>
      </c>
      <c r="B192" s="282">
        <v>10</v>
      </c>
      <c r="C192" s="375">
        <v>18</v>
      </c>
      <c r="D192" s="119">
        <f t="shared" si="4"/>
        <v>1.8</v>
      </c>
    </row>
    <row r="193" s="365" customFormat="1" ht="27" customHeight="1" spans="1:4">
      <c r="A193" s="385" t="s">
        <v>247</v>
      </c>
      <c r="B193" s="282">
        <v>19</v>
      </c>
      <c r="C193" s="282">
        <v>21</v>
      </c>
      <c r="D193" s="119">
        <f t="shared" si="4"/>
        <v>1.105</v>
      </c>
    </row>
    <row r="194" s="365" customFormat="1" ht="27" customHeight="1" spans="1:4">
      <c r="A194" s="385" t="s">
        <v>248</v>
      </c>
      <c r="B194" s="282">
        <v>315</v>
      </c>
      <c r="C194" s="375">
        <v>322</v>
      </c>
      <c r="D194" s="119">
        <f t="shared" si="4"/>
        <v>1.022</v>
      </c>
    </row>
    <row r="195" s="365" customFormat="1" ht="27" customHeight="1" spans="1:4">
      <c r="A195" s="385" t="s">
        <v>249</v>
      </c>
      <c r="B195" s="282">
        <v>7</v>
      </c>
      <c r="C195" s="312"/>
      <c r="D195" s="119" t="str">
        <f t="shared" si="4"/>
        <v/>
      </c>
    </row>
    <row r="196" s="365" customFormat="1" ht="27" customHeight="1" spans="1:4">
      <c r="A196" s="381" t="s">
        <v>250</v>
      </c>
      <c r="B196" s="273">
        <f>SUM(B197:B200)</f>
        <v>853</v>
      </c>
      <c r="C196" s="273">
        <f>SUM(C197:C200)</f>
        <v>898</v>
      </c>
      <c r="D196" s="374">
        <f t="shared" si="4"/>
        <v>1.053</v>
      </c>
    </row>
    <row r="197" s="365" customFormat="1" ht="27" customHeight="1" spans="1:4">
      <c r="A197" s="281" t="s">
        <v>102</v>
      </c>
      <c r="B197" s="282">
        <v>468</v>
      </c>
      <c r="C197" s="375">
        <v>510</v>
      </c>
      <c r="D197" s="119">
        <f t="shared" si="4"/>
        <v>1.09</v>
      </c>
    </row>
    <row r="198" s="365" customFormat="1" ht="27" customHeight="1" spans="1:4">
      <c r="A198" s="380" t="s">
        <v>103</v>
      </c>
      <c r="B198" s="282">
        <v>52</v>
      </c>
      <c r="C198" s="375">
        <v>53</v>
      </c>
      <c r="D198" s="119">
        <f t="shared" si="4"/>
        <v>1.019</v>
      </c>
    </row>
    <row r="199" s="365" customFormat="1" ht="27" customHeight="1" spans="1:4">
      <c r="A199" s="380" t="s">
        <v>251</v>
      </c>
      <c r="B199" s="282">
        <v>8</v>
      </c>
      <c r="C199" s="375"/>
      <c r="D199" s="119" t="str">
        <f t="shared" si="4"/>
        <v/>
      </c>
    </row>
    <row r="200" s="365" customFormat="1" ht="27" customHeight="1" spans="1:4">
      <c r="A200" s="380" t="s">
        <v>252</v>
      </c>
      <c r="B200" s="282">
        <v>325</v>
      </c>
      <c r="C200" s="375">
        <v>335</v>
      </c>
      <c r="D200" s="119">
        <f t="shared" si="4"/>
        <v>1.031</v>
      </c>
    </row>
    <row r="201" s="365" customFormat="1" ht="27" customHeight="1" spans="1:4">
      <c r="A201" s="386" t="s">
        <v>253</v>
      </c>
      <c r="B201" s="273">
        <f>SUM(B202:B207)</f>
        <v>14748</v>
      </c>
      <c r="C201" s="273">
        <f>SUM(C202:C207)</f>
        <v>16271</v>
      </c>
      <c r="D201" s="374">
        <f t="shared" si="4"/>
        <v>1.103</v>
      </c>
    </row>
    <row r="202" s="365" customFormat="1" ht="27" customHeight="1" spans="1:4">
      <c r="A202" s="387" t="s">
        <v>254</v>
      </c>
      <c r="B202" s="282">
        <v>1898</v>
      </c>
      <c r="C202" s="375">
        <v>1722</v>
      </c>
      <c r="D202" s="119">
        <f t="shared" si="4"/>
        <v>0.907</v>
      </c>
    </row>
    <row r="203" s="365" customFormat="1" ht="27" customHeight="1" spans="1:4">
      <c r="A203" s="387" t="s">
        <v>255</v>
      </c>
      <c r="B203" s="282">
        <v>3298</v>
      </c>
      <c r="C203" s="375">
        <v>3205</v>
      </c>
      <c r="D203" s="119">
        <f t="shared" si="4"/>
        <v>0.972</v>
      </c>
    </row>
    <row r="204" s="365" customFormat="1" ht="27" customHeight="1" spans="1:4">
      <c r="A204" s="387" t="s">
        <v>256</v>
      </c>
      <c r="B204" s="282">
        <v>8062</v>
      </c>
      <c r="C204" s="375">
        <v>8162</v>
      </c>
      <c r="D204" s="119">
        <f t="shared" si="4"/>
        <v>1.012</v>
      </c>
    </row>
    <row r="205" s="365" customFormat="1" ht="27" customHeight="1" spans="1:4">
      <c r="A205" s="387" t="s">
        <v>257</v>
      </c>
      <c r="B205" s="282">
        <v>289</v>
      </c>
      <c r="C205" s="375">
        <v>1960</v>
      </c>
      <c r="D205" s="119">
        <f t="shared" si="4"/>
        <v>6.782</v>
      </c>
    </row>
    <row r="206" s="365" customFormat="1" ht="27" customHeight="1" spans="1:4">
      <c r="A206" s="387" t="s">
        <v>258</v>
      </c>
      <c r="B206" s="282">
        <v>1201</v>
      </c>
      <c r="C206" s="375">
        <v>1222</v>
      </c>
      <c r="D206" s="119">
        <f t="shared" ref="D206:D219" si="5">IF(AND(B206&lt;&gt;0,C206&lt;&gt;0),C206/B206,"")</f>
        <v>1.017</v>
      </c>
    </row>
    <row r="207" s="365" customFormat="1" ht="27" customHeight="1" spans="1:4">
      <c r="A207" s="387" t="s">
        <v>259</v>
      </c>
      <c r="B207" s="282"/>
      <c r="C207" s="282"/>
      <c r="D207" s="119" t="str">
        <f t="shared" si="5"/>
        <v/>
      </c>
    </row>
    <row r="208" s="365" customFormat="1" ht="27" customHeight="1" spans="1:4">
      <c r="A208" s="381" t="s">
        <v>260</v>
      </c>
      <c r="B208" s="273">
        <f>SUM(B209:B213)</f>
        <v>2326</v>
      </c>
      <c r="C208" s="273">
        <f>SUM(C209:C213)</f>
        <v>2366</v>
      </c>
      <c r="D208" s="374">
        <f t="shared" si="5"/>
        <v>1.017</v>
      </c>
    </row>
    <row r="209" s="365" customFormat="1" ht="27" customHeight="1" spans="1:4">
      <c r="A209" s="380" t="s">
        <v>261</v>
      </c>
      <c r="B209" s="282">
        <v>50</v>
      </c>
      <c r="C209" s="282">
        <v>60</v>
      </c>
      <c r="D209" s="119">
        <f t="shared" si="5"/>
        <v>1.2</v>
      </c>
    </row>
    <row r="210" s="365" customFormat="1" ht="27" customHeight="1" spans="1:4">
      <c r="A210" s="276" t="s">
        <v>262</v>
      </c>
      <c r="B210" s="282">
        <v>202</v>
      </c>
      <c r="C210" s="375">
        <v>186</v>
      </c>
      <c r="D210" s="119">
        <f t="shared" si="5"/>
        <v>0.921</v>
      </c>
    </row>
    <row r="211" s="365" customFormat="1" ht="27" customHeight="1" spans="1:4">
      <c r="A211" s="380" t="s">
        <v>263</v>
      </c>
      <c r="B211" s="282">
        <v>800</v>
      </c>
      <c r="C211" s="375">
        <v>750</v>
      </c>
      <c r="D211" s="119">
        <f t="shared" si="5"/>
        <v>0.938</v>
      </c>
    </row>
    <row r="212" s="365" customFormat="1" ht="27" customHeight="1" spans="1:4">
      <c r="A212" s="380" t="s">
        <v>265</v>
      </c>
      <c r="B212" s="282">
        <v>69</v>
      </c>
      <c r="C212" s="282">
        <v>70</v>
      </c>
      <c r="D212" s="119">
        <f t="shared" si="5"/>
        <v>1.014</v>
      </c>
    </row>
    <row r="213" s="365" customFormat="1" ht="27" customHeight="1" spans="1:4">
      <c r="A213" s="380" t="s">
        <v>266</v>
      </c>
      <c r="B213" s="282">
        <v>1205</v>
      </c>
      <c r="C213" s="375">
        <v>1300</v>
      </c>
      <c r="D213" s="119">
        <f t="shared" si="5"/>
        <v>1.079</v>
      </c>
    </row>
    <row r="214" s="365" customFormat="1" ht="27" customHeight="1" spans="1:4">
      <c r="A214" s="381" t="s">
        <v>267</v>
      </c>
      <c r="B214" s="273">
        <f>SUM(B215:B220)</f>
        <v>2517</v>
      </c>
      <c r="C214" s="273">
        <f>SUM(C215:C220)</f>
        <v>2621</v>
      </c>
      <c r="D214" s="374">
        <f t="shared" si="5"/>
        <v>1.041</v>
      </c>
    </row>
    <row r="215" s="365" customFormat="1" ht="27" customHeight="1" spans="1:4">
      <c r="A215" s="380" t="s">
        <v>268</v>
      </c>
      <c r="B215" s="282">
        <v>106</v>
      </c>
      <c r="C215" s="375">
        <v>108</v>
      </c>
      <c r="D215" s="119">
        <f t="shared" si="5"/>
        <v>1.019</v>
      </c>
    </row>
    <row r="216" s="365" customFormat="1" ht="27" customHeight="1" spans="1:4">
      <c r="A216" s="380" t="s">
        <v>269</v>
      </c>
      <c r="B216" s="282">
        <v>378</v>
      </c>
      <c r="C216" s="375">
        <v>388</v>
      </c>
      <c r="D216" s="119">
        <f t="shared" si="5"/>
        <v>1.026</v>
      </c>
    </row>
    <row r="217" s="365" customFormat="1" ht="27" customHeight="1" spans="1:4">
      <c r="A217" s="380" t="s">
        <v>270</v>
      </c>
      <c r="B217" s="282">
        <v>631</v>
      </c>
      <c r="C217" s="375">
        <v>663</v>
      </c>
      <c r="D217" s="119">
        <f t="shared" si="5"/>
        <v>1.051</v>
      </c>
    </row>
    <row r="218" s="365" customFormat="1" ht="27" customHeight="1" spans="1:4">
      <c r="A218" s="380" t="s">
        <v>271</v>
      </c>
      <c r="B218" s="282">
        <v>130</v>
      </c>
      <c r="C218" s="312"/>
      <c r="D218" s="119" t="str">
        <f t="shared" si="5"/>
        <v/>
      </c>
    </row>
    <row r="219" s="365" customFormat="1" ht="27" customHeight="1" spans="1:4">
      <c r="A219" s="380" t="s">
        <v>272</v>
      </c>
      <c r="B219" s="282">
        <v>364</v>
      </c>
      <c r="C219" s="375">
        <v>366</v>
      </c>
      <c r="D219" s="119">
        <f t="shared" si="5"/>
        <v>1.005</v>
      </c>
    </row>
    <row r="220" s="365" customFormat="1" ht="27" customHeight="1" spans="1:4">
      <c r="A220" s="380" t="s">
        <v>274</v>
      </c>
      <c r="B220" s="282">
        <v>908</v>
      </c>
      <c r="C220" s="375">
        <v>1096</v>
      </c>
      <c r="D220" s="119">
        <f t="shared" ref="D220:D273" si="6">IF(AND(B220&lt;&gt;0,C220&lt;&gt;0),C220/B220,"")</f>
        <v>1.207</v>
      </c>
    </row>
    <row r="221" s="365" customFormat="1" ht="27" customHeight="1" spans="1:4">
      <c r="A221" s="381" t="s">
        <v>275</v>
      </c>
      <c r="B221" s="273">
        <f>SUM(B222:B227)</f>
        <v>274</v>
      </c>
      <c r="C221" s="273">
        <f>SUM(C222:C227)</f>
        <v>307</v>
      </c>
      <c r="D221" s="374">
        <f t="shared" si="6"/>
        <v>1.12</v>
      </c>
    </row>
    <row r="222" s="365" customFormat="1" ht="27" customHeight="1" spans="1:4">
      <c r="A222" s="380" t="s">
        <v>276</v>
      </c>
      <c r="B222" s="282">
        <v>113</v>
      </c>
      <c r="C222" s="375">
        <v>119</v>
      </c>
      <c r="D222" s="119">
        <f t="shared" si="6"/>
        <v>1.053</v>
      </c>
    </row>
    <row r="223" s="365" customFormat="1" ht="27" customHeight="1" spans="1:4">
      <c r="A223" s="380" t="s">
        <v>277</v>
      </c>
      <c r="B223" s="282">
        <v>115</v>
      </c>
      <c r="C223" s="375">
        <v>126</v>
      </c>
      <c r="D223" s="119">
        <f t="shared" si="6"/>
        <v>1.096</v>
      </c>
    </row>
    <row r="224" s="365" customFormat="1" ht="27" customHeight="1" spans="1:4">
      <c r="A224" s="380" t="s">
        <v>278</v>
      </c>
      <c r="B224" s="282">
        <v>11</v>
      </c>
      <c r="C224" s="375">
        <v>13</v>
      </c>
      <c r="D224" s="119">
        <f t="shared" si="6"/>
        <v>1.182</v>
      </c>
    </row>
    <row r="225" s="365" customFormat="1" ht="27" customHeight="1" spans="1:4">
      <c r="A225" s="380" t="s">
        <v>279</v>
      </c>
      <c r="B225" s="282">
        <v>26</v>
      </c>
      <c r="C225" s="375">
        <v>36</v>
      </c>
      <c r="D225" s="119">
        <f t="shared" si="6"/>
        <v>1.385</v>
      </c>
    </row>
    <row r="226" s="365" customFormat="1" ht="27" customHeight="1" spans="1:4">
      <c r="A226" s="384" t="s">
        <v>280</v>
      </c>
      <c r="B226" s="282">
        <v>8</v>
      </c>
      <c r="C226" s="375">
        <v>10</v>
      </c>
      <c r="D226" s="119">
        <f t="shared" si="6"/>
        <v>1.25</v>
      </c>
    </row>
    <row r="227" s="365" customFormat="1" ht="27" customHeight="1" spans="1:4">
      <c r="A227" s="384" t="s">
        <v>281</v>
      </c>
      <c r="B227" s="282">
        <v>1</v>
      </c>
      <c r="C227" s="282">
        <v>3</v>
      </c>
      <c r="D227" s="119">
        <f t="shared" si="6"/>
        <v>3</v>
      </c>
    </row>
    <row r="228" s="365" customFormat="1" ht="27" customHeight="1" spans="1:4">
      <c r="A228" s="381" t="s">
        <v>282</v>
      </c>
      <c r="B228" s="273">
        <f>SUM(B229:B232)</f>
        <v>5492</v>
      </c>
      <c r="C228" s="273">
        <f>SUM(C229:C232)</f>
        <v>3262</v>
      </c>
      <c r="D228" s="374">
        <f t="shared" si="6"/>
        <v>0.594</v>
      </c>
    </row>
    <row r="229" s="365" customFormat="1" ht="27" customHeight="1" spans="1:4">
      <c r="A229" s="276" t="s">
        <v>283</v>
      </c>
      <c r="B229" s="282">
        <v>160</v>
      </c>
      <c r="C229" s="375">
        <v>169</v>
      </c>
      <c r="D229" s="119">
        <f t="shared" si="6"/>
        <v>1.056</v>
      </c>
    </row>
    <row r="230" s="365" customFormat="1" ht="27" customHeight="1" spans="1:4">
      <c r="A230" s="276" t="s">
        <v>284</v>
      </c>
      <c r="B230" s="282">
        <v>652</v>
      </c>
      <c r="C230" s="375">
        <v>655</v>
      </c>
      <c r="D230" s="119">
        <f t="shared" si="6"/>
        <v>1.005</v>
      </c>
    </row>
    <row r="231" s="365" customFormat="1" ht="27" customHeight="1" spans="1:4">
      <c r="A231" s="276" t="s">
        <v>285</v>
      </c>
      <c r="B231" s="282">
        <v>1504</v>
      </c>
      <c r="C231" s="375">
        <v>1586</v>
      </c>
      <c r="D231" s="119">
        <f t="shared" si="6"/>
        <v>1.055</v>
      </c>
    </row>
    <row r="232" s="365" customFormat="1" ht="27" customHeight="1" spans="1:4">
      <c r="A232" s="380" t="s">
        <v>286</v>
      </c>
      <c r="B232" s="282">
        <v>3176</v>
      </c>
      <c r="C232" s="282">
        <v>852</v>
      </c>
      <c r="D232" s="119">
        <f t="shared" si="6"/>
        <v>0.268</v>
      </c>
    </row>
    <row r="233" s="365" customFormat="1" ht="27" customHeight="1" spans="1:4">
      <c r="A233" s="381" t="s">
        <v>288</v>
      </c>
      <c r="B233" s="273">
        <f>SUM(B234:B239)</f>
        <v>1100</v>
      </c>
      <c r="C233" s="273">
        <f>SUM(C234:C239)</f>
        <v>1182</v>
      </c>
      <c r="D233" s="374">
        <f t="shared" si="6"/>
        <v>1.075</v>
      </c>
    </row>
    <row r="234" s="365" customFormat="1" ht="27" customHeight="1" spans="1:4">
      <c r="A234" s="380" t="s">
        <v>102</v>
      </c>
      <c r="B234" s="282">
        <v>158</v>
      </c>
      <c r="C234" s="375">
        <v>180</v>
      </c>
      <c r="D234" s="119">
        <f t="shared" si="6"/>
        <v>1.139</v>
      </c>
    </row>
    <row r="235" s="365" customFormat="1" ht="27" customHeight="1" spans="1:4">
      <c r="A235" s="380" t="s">
        <v>103</v>
      </c>
      <c r="B235" s="282">
        <v>57</v>
      </c>
      <c r="C235" s="282">
        <v>32</v>
      </c>
      <c r="D235" s="119">
        <f t="shared" si="6"/>
        <v>0.561</v>
      </c>
    </row>
    <row r="236" s="365" customFormat="1" ht="27" customHeight="1" spans="1:4">
      <c r="A236" s="380" t="s">
        <v>289</v>
      </c>
      <c r="B236" s="282">
        <v>22</v>
      </c>
      <c r="C236" s="282">
        <v>25</v>
      </c>
      <c r="D236" s="119">
        <f t="shared" si="6"/>
        <v>1.136</v>
      </c>
    </row>
    <row r="237" s="365" customFormat="1" ht="27" customHeight="1" spans="1:4">
      <c r="A237" s="385" t="s">
        <v>290</v>
      </c>
      <c r="B237" s="282">
        <v>76</v>
      </c>
      <c r="C237" s="282">
        <v>82</v>
      </c>
      <c r="D237" s="119">
        <f t="shared" si="6"/>
        <v>1.079</v>
      </c>
    </row>
    <row r="238" s="365" customFormat="1" ht="27" customHeight="1" spans="1:4">
      <c r="A238" s="385" t="s">
        <v>292</v>
      </c>
      <c r="B238" s="282">
        <v>635</v>
      </c>
      <c r="C238" s="375">
        <v>669</v>
      </c>
      <c r="D238" s="119">
        <f t="shared" si="6"/>
        <v>1.054</v>
      </c>
    </row>
    <row r="239" s="365" customFormat="1" ht="27" customHeight="1" spans="1:4">
      <c r="A239" s="380" t="s">
        <v>293</v>
      </c>
      <c r="B239" s="282">
        <v>152</v>
      </c>
      <c r="C239" s="375">
        <v>194</v>
      </c>
      <c r="D239" s="119">
        <f t="shared" si="6"/>
        <v>1.276</v>
      </c>
    </row>
    <row r="240" s="365" customFormat="1" ht="27" customHeight="1" spans="1:4">
      <c r="A240" s="381" t="s">
        <v>294</v>
      </c>
      <c r="B240" s="273">
        <f>SUM(B241:B242)</f>
        <v>78</v>
      </c>
      <c r="C240" s="273">
        <f>SUM(C241:C242)</f>
        <v>84</v>
      </c>
      <c r="D240" s="374">
        <f t="shared" si="6"/>
        <v>1.077</v>
      </c>
    </row>
    <row r="241" s="365" customFormat="1" ht="27" customHeight="1" spans="1:4">
      <c r="A241" s="380" t="s">
        <v>102</v>
      </c>
      <c r="B241" s="282">
        <v>78</v>
      </c>
      <c r="C241" s="375">
        <v>84</v>
      </c>
      <c r="D241" s="119">
        <f t="shared" si="6"/>
        <v>1.077</v>
      </c>
    </row>
    <row r="242" s="365" customFormat="1" ht="27" customHeight="1" spans="1:4">
      <c r="A242" s="380" t="s">
        <v>103</v>
      </c>
      <c r="B242" s="282"/>
      <c r="C242" s="282"/>
      <c r="D242" s="119" t="str">
        <f t="shared" si="6"/>
        <v/>
      </c>
    </row>
    <row r="243" s="365" customFormat="1" ht="27" customHeight="1" spans="1:4">
      <c r="A243" s="381" t="s">
        <v>295</v>
      </c>
      <c r="B243" s="273">
        <f>SUM(B244:B245)</f>
        <v>9215</v>
      </c>
      <c r="C243" s="273">
        <f>SUM(C244:C245)</f>
        <v>10165</v>
      </c>
      <c r="D243" s="374">
        <f t="shared" si="6"/>
        <v>1.103</v>
      </c>
    </row>
    <row r="244" s="365" customFormat="1" ht="27" customHeight="1" spans="1:4">
      <c r="A244" s="380" t="s">
        <v>296</v>
      </c>
      <c r="B244" s="282">
        <v>4665</v>
      </c>
      <c r="C244" s="375">
        <v>5272</v>
      </c>
      <c r="D244" s="119">
        <f t="shared" si="6"/>
        <v>1.13</v>
      </c>
    </row>
    <row r="245" s="365" customFormat="1" ht="27" customHeight="1" spans="1:4">
      <c r="A245" s="380" t="s">
        <v>297</v>
      </c>
      <c r="B245" s="282">
        <v>4550</v>
      </c>
      <c r="C245" s="375">
        <v>4893</v>
      </c>
      <c r="D245" s="119">
        <f t="shared" si="6"/>
        <v>1.075</v>
      </c>
    </row>
    <row r="246" s="365" customFormat="1" ht="27" customHeight="1" spans="1:4">
      <c r="A246" s="381" t="s">
        <v>298</v>
      </c>
      <c r="B246" s="273">
        <f>SUM(B247:B248)</f>
        <v>964</v>
      </c>
      <c r="C246" s="273">
        <f>SUM(C247:C248)</f>
        <v>1496</v>
      </c>
      <c r="D246" s="374">
        <f t="shared" si="6"/>
        <v>1.552</v>
      </c>
    </row>
    <row r="247" s="365" customFormat="1" ht="27" customHeight="1" spans="1:4">
      <c r="A247" s="380" t="s">
        <v>299</v>
      </c>
      <c r="B247" s="277">
        <v>944</v>
      </c>
      <c r="C247" s="375">
        <v>1474</v>
      </c>
      <c r="D247" s="119">
        <f t="shared" si="6"/>
        <v>1.561</v>
      </c>
    </row>
    <row r="248" s="365" customFormat="1" ht="27" customHeight="1" spans="1:4">
      <c r="A248" s="380" t="s">
        <v>300</v>
      </c>
      <c r="B248" s="282">
        <v>20</v>
      </c>
      <c r="C248" s="282">
        <v>22</v>
      </c>
      <c r="D248" s="119">
        <f t="shared" si="6"/>
        <v>1.1</v>
      </c>
    </row>
    <row r="249" s="365" customFormat="1" ht="27" customHeight="1" spans="1:4">
      <c r="A249" s="381" t="s">
        <v>301</v>
      </c>
      <c r="B249" s="273">
        <f>SUM(B250:B251)</f>
        <v>1240</v>
      </c>
      <c r="C249" s="273">
        <f>SUM(C250:C251)</f>
        <v>1296</v>
      </c>
      <c r="D249" s="374">
        <f t="shared" si="6"/>
        <v>1.045</v>
      </c>
    </row>
    <row r="250" s="365" customFormat="1" ht="27" customHeight="1" spans="1:4">
      <c r="A250" s="380" t="s">
        <v>302</v>
      </c>
      <c r="B250" s="277">
        <v>30</v>
      </c>
      <c r="C250" s="277">
        <v>35</v>
      </c>
      <c r="D250" s="119">
        <f t="shared" si="6"/>
        <v>1.167</v>
      </c>
    </row>
    <row r="251" s="365" customFormat="1" ht="27" customHeight="1" spans="1:4">
      <c r="A251" s="380" t="s">
        <v>303</v>
      </c>
      <c r="B251" s="282">
        <v>1210</v>
      </c>
      <c r="C251" s="375">
        <v>1261</v>
      </c>
      <c r="D251" s="119">
        <f t="shared" si="6"/>
        <v>1.042</v>
      </c>
    </row>
    <row r="252" s="365" customFormat="1" ht="27" customHeight="1" spans="1:4">
      <c r="A252" s="381" t="s">
        <v>304</v>
      </c>
      <c r="B252" s="273">
        <f>SUM(B253:B253)</f>
        <v>430</v>
      </c>
      <c r="C252" s="273">
        <f>SUM(C253:C253)</f>
        <v>434</v>
      </c>
      <c r="D252" s="374">
        <f t="shared" si="6"/>
        <v>1.009</v>
      </c>
    </row>
    <row r="253" s="365" customFormat="1" ht="27" customHeight="1" spans="1:4">
      <c r="A253" s="380" t="s">
        <v>305</v>
      </c>
      <c r="B253" s="282">
        <v>430</v>
      </c>
      <c r="C253" s="375">
        <v>434</v>
      </c>
      <c r="D253" s="119">
        <f t="shared" si="6"/>
        <v>1.009</v>
      </c>
    </row>
    <row r="254" s="365" customFormat="1" ht="27" customHeight="1" spans="1:4">
      <c r="A254" s="381" t="s">
        <v>306</v>
      </c>
      <c r="B254" s="284">
        <f>SUM(B255:B256)</f>
        <v>5929</v>
      </c>
      <c r="C254" s="284">
        <f>SUM(C255:C256)</f>
        <v>6586</v>
      </c>
      <c r="D254" s="374">
        <f t="shared" si="6"/>
        <v>1.111</v>
      </c>
    </row>
    <row r="255" s="365" customFormat="1" ht="27" customHeight="1" spans="1:4">
      <c r="A255" s="380" t="s">
        <v>307</v>
      </c>
      <c r="B255" s="282"/>
      <c r="C255" s="282"/>
      <c r="D255" s="119" t="str">
        <f t="shared" si="6"/>
        <v/>
      </c>
    </row>
    <row r="256" s="365" customFormat="1" ht="27" customHeight="1" spans="1:4">
      <c r="A256" s="380" t="s">
        <v>308</v>
      </c>
      <c r="B256" s="282">
        <v>5929</v>
      </c>
      <c r="C256" s="375">
        <v>6586</v>
      </c>
      <c r="D256" s="119">
        <f t="shared" si="6"/>
        <v>1.111</v>
      </c>
    </row>
    <row r="257" s="365" customFormat="1" ht="27" customHeight="1" spans="1:4">
      <c r="A257" s="381" t="s">
        <v>309</v>
      </c>
      <c r="B257" s="284">
        <f>SUM(B258:B260)</f>
        <v>0</v>
      </c>
      <c r="C257" s="284">
        <f>SUM(C258:C260)</f>
        <v>0</v>
      </c>
      <c r="D257" s="374" t="str">
        <f t="shared" si="6"/>
        <v/>
      </c>
    </row>
    <row r="258" s="365" customFormat="1" ht="27" customHeight="1" spans="1:4">
      <c r="A258" s="380" t="s">
        <v>310</v>
      </c>
      <c r="B258" s="282"/>
      <c r="C258" s="282"/>
      <c r="D258" s="119" t="str">
        <f t="shared" si="6"/>
        <v/>
      </c>
    </row>
    <row r="259" s="365" customFormat="1" ht="27" customHeight="1" spans="1:4">
      <c r="A259" s="380" t="s">
        <v>311</v>
      </c>
      <c r="B259" s="282"/>
      <c r="C259" s="282"/>
      <c r="D259" s="119" t="str">
        <f t="shared" si="6"/>
        <v/>
      </c>
    </row>
    <row r="260" s="365" customFormat="1" ht="27" customHeight="1" spans="1:4">
      <c r="A260" s="380" t="s">
        <v>312</v>
      </c>
      <c r="B260" s="277"/>
      <c r="C260" s="277"/>
      <c r="D260" s="119" t="str">
        <f t="shared" si="6"/>
        <v/>
      </c>
    </row>
    <row r="261" s="365" customFormat="1" ht="27" customHeight="1" spans="1:4">
      <c r="A261" s="381" t="s">
        <v>313</v>
      </c>
      <c r="B261" s="273">
        <f>SUM(B262:B265)</f>
        <v>241</v>
      </c>
      <c r="C261" s="273">
        <f>SUM(C262:C265)</f>
        <v>306</v>
      </c>
      <c r="D261" s="374">
        <f t="shared" si="6"/>
        <v>1.27</v>
      </c>
    </row>
    <row r="262" s="365" customFormat="1" ht="27" customHeight="1" spans="1:4">
      <c r="A262" s="387" t="s">
        <v>102</v>
      </c>
      <c r="B262" s="277">
        <v>143</v>
      </c>
      <c r="C262" s="375">
        <v>166</v>
      </c>
      <c r="D262" s="119">
        <f t="shared" si="6"/>
        <v>1.161</v>
      </c>
    </row>
    <row r="263" s="365" customFormat="1" ht="27" customHeight="1" spans="1:4">
      <c r="A263" s="387" t="s">
        <v>103</v>
      </c>
      <c r="B263" s="277">
        <v>20</v>
      </c>
      <c r="C263" s="375"/>
      <c r="D263" s="119" t="str">
        <f t="shared" si="6"/>
        <v/>
      </c>
    </row>
    <row r="264" s="365" customFormat="1" ht="27" customHeight="1" spans="1:4">
      <c r="A264" s="387" t="s">
        <v>314</v>
      </c>
      <c r="B264" s="277">
        <v>75</v>
      </c>
      <c r="C264" s="375">
        <v>140</v>
      </c>
      <c r="D264" s="119">
        <f t="shared" si="6"/>
        <v>1.867</v>
      </c>
    </row>
    <row r="265" s="365" customFormat="1" ht="27" customHeight="1" spans="1:4">
      <c r="A265" s="387" t="s">
        <v>315</v>
      </c>
      <c r="B265" s="277">
        <v>3</v>
      </c>
      <c r="C265" s="277"/>
      <c r="D265" s="119" t="str">
        <f t="shared" si="6"/>
        <v/>
      </c>
    </row>
    <row r="266" s="365" customFormat="1" ht="27" customHeight="1" spans="1:4">
      <c r="A266" s="381" t="s">
        <v>316</v>
      </c>
      <c r="B266" s="284">
        <f>SUM(B267)</f>
        <v>3</v>
      </c>
      <c r="C266" s="284">
        <f>SUM(C267)</f>
        <v>0</v>
      </c>
      <c r="D266" s="374" t="str">
        <f t="shared" si="6"/>
        <v/>
      </c>
    </row>
    <row r="267" s="365" customFormat="1" ht="27" customHeight="1" spans="1:4">
      <c r="A267" s="380" t="s">
        <v>317</v>
      </c>
      <c r="B267" s="282">
        <v>3</v>
      </c>
      <c r="C267" s="282"/>
      <c r="D267" s="119" t="str">
        <f t="shared" si="6"/>
        <v/>
      </c>
    </row>
    <row r="268" s="365" customFormat="1" ht="27" customHeight="1" spans="1:4">
      <c r="A268" s="388" t="s">
        <v>318</v>
      </c>
      <c r="B268" s="284">
        <f>SUM(B269)</f>
        <v>23</v>
      </c>
      <c r="C268" s="284">
        <f>SUM(C269)</f>
        <v>0</v>
      </c>
      <c r="D268" s="374" t="str">
        <f t="shared" si="6"/>
        <v/>
      </c>
    </row>
    <row r="269" s="365" customFormat="1" ht="27" customHeight="1" spans="1:4">
      <c r="A269" s="389" t="s">
        <v>319</v>
      </c>
      <c r="B269" s="282">
        <v>23</v>
      </c>
      <c r="C269" s="282"/>
      <c r="D269" s="119" t="str">
        <f t="shared" si="6"/>
        <v/>
      </c>
    </row>
    <row r="270" s="365" customFormat="1" ht="27" customHeight="1" spans="1:4">
      <c r="A270" s="382" t="s">
        <v>320</v>
      </c>
      <c r="B270" s="273">
        <f>SUM(B271,B274,B277,B280,B288,B290,B293,B297,B301,B305,B309,B312,B314)</f>
        <v>37769</v>
      </c>
      <c r="C270" s="273">
        <f>SUM(C271,C274,C277,C280,C288,C290,C293,C297,C301,C305,C309,C312,C314)</f>
        <v>39090</v>
      </c>
      <c r="D270" s="374">
        <f t="shared" si="6"/>
        <v>1.035</v>
      </c>
    </row>
    <row r="271" s="365" customFormat="1" ht="27" customHeight="1" spans="1:4">
      <c r="A271" s="381" t="s">
        <v>321</v>
      </c>
      <c r="B271" s="284">
        <f>SUM(B272:B273)</f>
        <v>577</v>
      </c>
      <c r="C271" s="284">
        <f>SUM(C272:C273)</f>
        <v>603</v>
      </c>
      <c r="D271" s="374">
        <f t="shared" si="6"/>
        <v>1.045</v>
      </c>
    </row>
    <row r="272" s="365" customFormat="1" ht="27" customHeight="1" spans="1:4">
      <c r="A272" s="380" t="s">
        <v>102</v>
      </c>
      <c r="B272" s="282">
        <v>311</v>
      </c>
      <c r="C272" s="375">
        <v>335</v>
      </c>
      <c r="D272" s="119">
        <f t="shared" si="6"/>
        <v>1.077</v>
      </c>
    </row>
    <row r="273" s="365" customFormat="1" ht="27" customHeight="1" spans="1:4">
      <c r="A273" s="380" t="s">
        <v>103</v>
      </c>
      <c r="B273" s="277">
        <v>266</v>
      </c>
      <c r="C273" s="375">
        <v>268</v>
      </c>
      <c r="D273" s="119">
        <f t="shared" si="6"/>
        <v>1.008</v>
      </c>
    </row>
    <row r="274" s="365" customFormat="1" ht="27" customHeight="1" spans="1:4">
      <c r="A274" s="381" t="s">
        <v>323</v>
      </c>
      <c r="B274" s="284">
        <f>SUM(B275:B276)</f>
        <v>2179</v>
      </c>
      <c r="C274" s="284">
        <f>SUM(C275:C276)</f>
        <v>2143</v>
      </c>
      <c r="D274" s="374">
        <f t="shared" ref="D274:D325" si="7">IF(AND(B274&lt;&gt;0,C274&lt;&gt;0),C274/B274,"")</f>
        <v>0.983</v>
      </c>
    </row>
    <row r="275" s="365" customFormat="1" ht="27" customHeight="1" spans="1:4">
      <c r="A275" s="380" t="s">
        <v>324</v>
      </c>
      <c r="B275" s="282">
        <v>1731</v>
      </c>
      <c r="C275" s="375">
        <v>1695</v>
      </c>
      <c r="D275" s="119">
        <f t="shared" si="7"/>
        <v>0.979</v>
      </c>
    </row>
    <row r="276" s="365" customFormat="1" ht="27" customHeight="1" spans="1:4">
      <c r="A276" s="380" t="s">
        <v>325</v>
      </c>
      <c r="B276" s="277">
        <v>448</v>
      </c>
      <c r="C276" s="375">
        <v>448</v>
      </c>
      <c r="D276" s="119">
        <f t="shared" si="7"/>
        <v>1</v>
      </c>
    </row>
    <row r="277" s="365" customFormat="1" ht="27" customHeight="1" spans="1:4">
      <c r="A277" s="381" t="s">
        <v>326</v>
      </c>
      <c r="B277" s="284">
        <f>SUM(B278:B279)</f>
        <v>3486</v>
      </c>
      <c r="C277" s="284">
        <f>SUM(C278:C279)</f>
        <v>3948</v>
      </c>
      <c r="D277" s="374">
        <f t="shared" si="7"/>
        <v>1.133</v>
      </c>
    </row>
    <row r="278" s="365" customFormat="1" ht="27" customHeight="1" spans="1:4">
      <c r="A278" s="380" t="s">
        <v>327</v>
      </c>
      <c r="B278" s="282">
        <v>2982</v>
      </c>
      <c r="C278" s="375">
        <v>3111</v>
      </c>
      <c r="D278" s="119">
        <f t="shared" si="7"/>
        <v>1.043</v>
      </c>
    </row>
    <row r="279" s="365" customFormat="1" ht="27" customHeight="1" spans="1:4">
      <c r="A279" s="380" t="s">
        <v>328</v>
      </c>
      <c r="B279" s="277">
        <v>504</v>
      </c>
      <c r="C279" s="375">
        <v>837</v>
      </c>
      <c r="D279" s="119">
        <f t="shared" si="7"/>
        <v>1.661</v>
      </c>
    </row>
    <row r="280" s="365" customFormat="1" ht="27" customHeight="1" spans="1:4">
      <c r="A280" s="381" t="s">
        <v>329</v>
      </c>
      <c r="B280" s="284">
        <f>SUM(B281:B287)</f>
        <v>3938</v>
      </c>
      <c r="C280" s="284">
        <f>SUM(C281:C287)</f>
        <v>3939</v>
      </c>
      <c r="D280" s="374">
        <f t="shared" si="7"/>
        <v>1</v>
      </c>
    </row>
    <row r="281" s="365" customFormat="1" ht="27" customHeight="1" spans="1:4">
      <c r="A281" s="380" t="s">
        <v>330</v>
      </c>
      <c r="B281" s="282">
        <v>488</v>
      </c>
      <c r="C281" s="375">
        <v>565</v>
      </c>
      <c r="D281" s="119">
        <f t="shared" si="7"/>
        <v>1.158</v>
      </c>
    </row>
    <row r="282" s="365" customFormat="1" ht="27" customHeight="1" spans="1:4">
      <c r="A282" s="380" t="s">
        <v>331</v>
      </c>
      <c r="B282" s="282">
        <v>104</v>
      </c>
      <c r="C282" s="375">
        <v>117</v>
      </c>
      <c r="D282" s="119">
        <f t="shared" si="7"/>
        <v>1.125</v>
      </c>
    </row>
    <row r="283" s="365" customFormat="1" ht="27" customHeight="1" spans="1:4">
      <c r="A283" s="380" t="s">
        <v>332</v>
      </c>
      <c r="B283" s="282">
        <v>518</v>
      </c>
      <c r="C283" s="375">
        <v>593</v>
      </c>
      <c r="D283" s="119">
        <f t="shared" si="7"/>
        <v>1.145</v>
      </c>
    </row>
    <row r="284" s="365" customFormat="1" ht="27" customHeight="1" spans="1:4">
      <c r="A284" s="380" t="s">
        <v>333</v>
      </c>
      <c r="B284" s="282">
        <v>2258</v>
      </c>
      <c r="C284" s="375">
        <v>2269</v>
      </c>
      <c r="D284" s="119">
        <f t="shared" si="7"/>
        <v>1.005</v>
      </c>
    </row>
    <row r="285" s="365" customFormat="1" ht="27" customHeight="1" spans="1:4">
      <c r="A285" s="380" t="s">
        <v>334</v>
      </c>
      <c r="B285" s="277">
        <v>225</v>
      </c>
      <c r="C285" s="375">
        <v>236</v>
      </c>
      <c r="D285" s="119">
        <f t="shared" si="7"/>
        <v>1.049</v>
      </c>
    </row>
    <row r="286" s="365" customFormat="1" ht="27" customHeight="1" spans="1:4">
      <c r="A286" s="380" t="s">
        <v>335</v>
      </c>
      <c r="B286" s="277">
        <v>212</v>
      </c>
      <c r="C286" s="375"/>
      <c r="D286" s="119" t="str">
        <f t="shared" si="7"/>
        <v/>
      </c>
    </row>
    <row r="287" s="365" customFormat="1" ht="27" customHeight="1" spans="1:4">
      <c r="A287" s="380" t="s">
        <v>336</v>
      </c>
      <c r="B287" s="277">
        <v>133</v>
      </c>
      <c r="C287" s="375">
        <v>159</v>
      </c>
      <c r="D287" s="119">
        <f t="shared" si="7"/>
        <v>1.195</v>
      </c>
    </row>
    <row r="288" s="365" customFormat="1" ht="27" customHeight="1" spans="1:4">
      <c r="A288" s="381" t="s">
        <v>337</v>
      </c>
      <c r="B288" s="273">
        <f>SUM(B289)</f>
        <v>22</v>
      </c>
      <c r="C288" s="273">
        <f>SUM(C289)</f>
        <v>35</v>
      </c>
      <c r="D288" s="374">
        <f t="shared" si="7"/>
        <v>1.591</v>
      </c>
    </row>
    <row r="289" s="365" customFormat="1" ht="27" customHeight="1" spans="1:4">
      <c r="A289" s="380" t="s">
        <v>338</v>
      </c>
      <c r="B289" s="277">
        <v>22</v>
      </c>
      <c r="C289" s="375">
        <v>35</v>
      </c>
      <c r="D289" s="119">
        <f t="shared" si="7"/>
        <v>1.591</v>
      </c>
    </row>
    <row r="290" s="365" customFormat="1" ht="27" customHeight="1" spans="1:4">
      <c r="A290" s="381" t="s">
        <v>339</v>
      </c>
      <c r="B290" s="284">
        <f>SUM(B291:B292)</f>
        <v>451</v>
      </c>
      <c r="C290" s="284">
        <f>SUM(C291:C292)</f>
        <v>664</v>
      </c>
      <c r="D290" s="374">
        <f t="shared" si="7"/>
        <v>1.472</v>
      </c>
    </row>
    <row r="291" s="365" customFormat="1" ht="27" customHeight="1" spans="1:4">
      <c r="A291" s="380" t="s">
        <v>341</v>
      </c>
      <c r="B291" s="282">
        <v>128</v>
      </c>
      <c r="C291" s="375">
        <v>538</v>
      </c>
      <c r="D291" s="119">
        <f t="shared" si="7"/>
        <v>4.203</v>
      </c>
    </row>
    <row r="292" s="365" customFormat="1" ht="27" customHeight="1" spans="1:4">
      <c r="A292" s="380" t="s">
        <v>342</v>
      </c>
      <c r="B292" s="277">
        <v>323</v>
      </c>
      <c r="C292" s="277">
        <v>126</v>
      </c>
      <c r="D292" s="119">
        <f t="shared" si="7"/>
        <v>0.39</v>
      </c>
    </row>
    <row r="293" s="365" customFormat="1" ht="27" customHeight="1" spans="1:4">
      <c r="A293" s="275" t="s">
        <v>343</v>
      </c>
      <c r="B293" s="284">
        <f>SUM(B294:B296)</f>
        <v>7248</v>
      </c>
      <c r="C293" s="284">
        <f>SUM(C294:C296)</f>
        <v>7427</v>
      </c>
      <c r="D293" s="374">
        <f t="shared" si="7"/>
        <v>1.025</v>
      </c>
    </row>
    <row r="294" s="365" customFormat="1" ht="27" customHeight="1" spans="1:4">
      <c r="A294" s="380" t="s">
        <v>344</v>
      </c>
      <c r="B294" s="282">
        <v>1285</v>
      </c>
      <c r="C294" s="375">
        <v>1292</v>
      </c>
      <c r="D294" s="119">
        <f t="shared" si="7"/>
        <v>1.005</v>
      </c>
    </row>
    <row r="295" s="365" customFormat="1" ht="27" customHeight="1" spans="1:4">
      <c r="A295" s="380" t="s">
        <v>345</v>
      </c>
      <c r="B295" s="282">
        <v>3472</v>
      </c>
      <c r="C295" s="375">
        <v>3532</v>
      </c>
      <c r="D295" s="119">
        <f t="shared" si="7"/>
        <v>1.017</v>
      </c>
    </row>
    <row r="296" s="365" customFormat="1" ht="27" customHeight="1" spans="1:4">
      <c r="A296" s="380" t="s">
        <v>346</v>
      </c>
      <c r="B296" s="282">
        <v>2491</v>
      </c>
      <c r="C296" s="375">
        <v>2603</v>
      </c>
      <c r="D296" s="119">
        <f t="shared" si="7"/>
        <v>1.045</v>
      </c>
    </row>
    <row r="297" s="365" customFormat="1" ht="27" customHeight="1" spans="1:4">
      <c r="A297" s="275" t="s">
        <v>347</v>
      </c>
      <c r="B297" s="284">
        <f>SUM(B298:B300)</f>
        <v>14902</v>
      </c>
      <c r="C297" s="284">
        <f>SUM(C298:C300)</f>
        <v>15817</v>
      </c>
      <c r="D297" s="374">
        <f t="shared" si="7"/>
        <v>1.061</v>
      </c>
    </row>
    <row r="298" s="365" customFormat="1" ht="27" customHeight="1" spans="1:4">
      <c r="A298" s="387" t="s">
        <v>348</v>
      </c>
      <c r="B298" s="282">
        <v>274</v>
      </c>
      <c r="C298" s="375">
        <v>265</v>
      </c>
      <c r="D298" s="119">
        <f t="shared" si="7"/>
        <v>0.967</v>
      </c>
    </row>
    <row r="299" s="365" customFormat="1" ht="27" customHeight="1" spans="1:4">
      <c r="A299" s="387" t="s">
        <v>349</v>
      </c>
      <c r="B299" s="282">
        <v>14628</v>
      </c>
      <c r="C299" s="375">
        <v>15552</v>
      </c>
      <c r="D299" s="119">
        <f t="shared" si="7"/>
        <v>1.063</v>
      </c>
    </row>
    <row r="300" s="365" customFormat="1" ht="27" customHeight="1" spans="1:4">
      <c r="A300" s="387" t="s">
        <v>350</v>
      </c>
      <c r="B300" s="282"/>
      <c r="C300" s="282"/>
      <c r="D300" s="119" t="str">
        <f t="shared" si="7"/>
        <v/>
      </c>
    </row>
    <row r="301" s="365" customFormat="1" ht="27" customHeight="1" spans="1:4">
      <c r="A301" s="275" t="s">
        <v>351</v>
      </c>
      <c r="B301" s="284">
        <f>SUM(B302:B304)</f>
        <v>3779</v>
      </c>
      <c r="C301" s="284">
        <f>SUM(C302:C304)</f>
        <v>4037</v>
      </c>
      <c r="D301" s="374">
        <f t="shared" si="7"/>
        <v>1.068</v>
      </c>
    </row>
    <row r="302" s="365" customFormat="1" ht="27" customHeight="1" spans="1:4">
      <c r="A302" s="276" t="s">
        <v>352</v>
      </c>
      <c r="B302" s="282">
        <v>3731</v>
      </c>
      <c r="C302" s="375">
        <v>3986</v>
      </c>
      <c r="D302" s="119">
        <f t="shared" si="7"/>
        <v>1.068</v>
      </c>
    </row>
    <row r="303" s="365" customFormat="1" ht="27" customHeight="1" spans="1:4">
      <c r="A303" s="276" t="s">
        <v>353</v>
      </c>
      <c r="B303" s="282">
        <v>5</v>
      </c>
      <c r="C303" s="282">
        <v>6</v>
      </c>
      <c r="D303" s="119">
        <f t="shared" si="7"/>
        <v>1.2</v>
      </c>
    </row>
    <row r="304" s="365" customFormat="1" ht="27" customHeight="1" spans="1:4">
      <c r="A304" s="276" t="s">
        <v>354</v>
      </c>
      <c r="B304" s="282">
        <v>43</v>
      </c>
      <c r="C304" s="282">
        <v>45</v>
      </c>
      <c r="D304" s="119">
        <f t="shared" si="7"/>
        <v>1.047</v>
      </c>
    </row>
    <row r="305" s="365" customFormat="1" ht="27" customHeight="1" spans="1:4">
      <c r="A305" s="381" t="s">
        <v>355</v>
      </c>
      <c r="B305" s="284">
        <f>SUM(B306:B308)</f>
        <v>312</v>
      </c>
      <c r="C305" s="284">
        <f>SUM(C306:C308)</f>
        <v>324</v>
      </c>
      <c r="D305" s="374">
        <f t="shared" si="7"/>
        <v>1.038</v>
      </c>
    </row>
    <row r="306" s="365" customFormat="1" ht="27" customHeight="1" spans="1:4">
      <c r="A306" s="379" t="s">
        <v>356</v>
      </c>
      <c r="B306" s="277">
        <v>225</v>
      </c>
      <c r="C306" s="375">
        <v>304</v>
      </c>
      <c r="D306" s="119">
        <f t="shared" si="7"/>
        <v>1.351</v>
      </c>
    </row>
    <row r="307" s="365" customFormat="1" ht="27" customHeight="1" spans="1:4">
      <c r="A307" s="379" t="s">
        <v>357</v>
      </c>
      <c r="B307" s="277">
        <v>75</v>
      </c>
      <c r="C307" s="375">
        <v>5</v>
      </c>
      <c r="D307" s="119">
        <f t="shared" si="7"/>
        <v>0.067</v>
      </c>
    </row>
    <row r="308" s="365" customFormat="1" ht="27" customHeight="1" spans="1:4">
      <c r="A308" s="379" t="s">
        <v>358</v>
      </c>
      <c r="B308" s="277">
        <v>12</v>
      </c>
      <c r="C308" s="277">
        <v>15</v>
      </c>
      <c r="D308" s="119">
        <f t="shared" si="7"/>
        <v>1.25</v>
      </c>
    </row>
    <row r="309" s="365" customFormat="1" ht="27" customHeight="1" spans="1:4">
      <c r="A309" s="381" t="s">
        <v>816</v>
      </c>
      <c r="B309" s="284">
        <f>SUM(B310:B311)</f>
        <v>98</v>
      </c>
      <c r="C309" s="284">
        <f>SUM(C310:C311)</f>
        <v>103</v>
      </c>
      <c r="D309" s="374">
        <f t="shared" si="7"/>
        <v>1.051</v>
      </c>
    </row>
    <row r="310" s="365" customFormat="1" ht="27" customHeight="1" spans="1:4">
      <c r="A310" s="380" t="s">
        <v>360</v>
      </c>
      <c r="B310" s="277">
        <v>12</v>
      </c>
      <c r="C310" s="277">
        <v>13</v>
      </c>
      <c r="D310" s="119">
        <f t="shared" si="7"/>
        <v>1.083</v>
      </c>
    </row>
    <row r="311" s="365" customFormat="1" ht="27" customHeight="1" spans="1:4">
      <c r="A311" s="380" t="s">
        <v>361</v>
      </c>
      <c r="B311" s="277">
        <v>86</v>
      </c>
      <c r="C311" s="277">
        <v>90</v>
      </c>
      <c r="D311" s="119">
        <f t="shared" si="7"/>
        <v>1.047</v>
      </c>
    </row>
    <row r="312" s="365" customFormat="1" ht="27" customHeight="1" spans="1:4">
      <c r="A312" s="381" t="s">
        <v>362</v>
      </c>
      <c r="B312" s="273">
        <f>SUM(B313)</f>
        <v>37</v>
      </c>
      <c r="C312" s="273">
        <f>SUM(C313)</f>
        <v>50</v>
      </c>
      <c r="D312" s="374">
        <f t="shared" si="7"/>
        <v>1.351</v>
      </c>
    </row>
    <row r="313" s="365" customFormat="1" ht="27" customHeight="1" spans="1:4">
      <c r="A313" s="380" t="s">
        <v>363</v>
      </c>
      <c r="B313" s="277">
        <v>37</v>
      </c>
      <c r="C313" s="375">
        <v>50</v>
      </c>
      <c r="D313" s="119">
        <f t="shared" si="7"/>
        <v>1.351</v>
      </c>
    </row>
    <row r="314" s="365" customFormat="1" ht="27" customHeight="1" spans="1:4">
      <c r="A314" s="381" t="s">
        <v>364</v>
      </c>
      <c r="B314" s="273">
        <f>SUM(B315)</f>
        <v>740</v>
      </c>
      <c r="C314" s="273">
        <f>SUM(C315)</f>
        <v>0</v>
      </c>
      <c r="D314" s="374" t="str">
        <f t="shared" si="7"/>
        <v/>
      </c>
    </row>
    <row r="315" s="365" customFormat="1" ht="27" customHeight="1" spans="1:4">
      <c r="A315" s="380" t="s">
        <v>365</v>
      </c>
      <c r="B315" s="277">
        <v>740</v>
      </c>
      <c r="C315" s="277"/>
      <c r="D315" s="119" t="str">
        <f t="shared" si="7"/>
        <v/>
      </c>
    </row>
    <row r="316" s="365" customFormat="1" ht="27" customHeight="1" spans="1:4">
      <c r="A316" s="382" t="s">
        <v>366</v>
      </c>
      <c r="B316" s="273">
        <f>SUM(B317,B320,B322,B324,B328,B331,B334,B338,B336)</f>
        <v>7896</v>
      </c>
      <c r="C316" s="273">
        <f>SUM(C317,C320,C322,C324,C328,C331,C334,C338,C336)</f>
        <v>7963</v>
      </c>
      <c r="D316" s="374">
        <f t="shared" si="7"/>
        <v>1.008</v>
      </c>
    </row>
    <row r="317" s="365" customFormat="1" ht="27" customHeight="1" spans="1:4">
      <c r="A317" s="381" t="s">
        <v>367</v>
      </c>
      <c r="B317" s="284">
        <f>SUM(B318:B319)</f>
        <v>82</v>
      </c>
      <c r="C317" s="284">
        <f>SUM(C318:C319)</f>
        <v>102</v>
      </c>
      <c r="D317" s="374">
        <f t="shared" si="7"/>
        <v>1.244</v>
      </c>
    </row>
    <row r="318" s="365" customFormat="1" ht="27" customHeight="1" spans="1:4">
      <c r="A318" s="380" t="s">
        <v>102</v>
      </c>
      <c r="B318" s="282">
        <v>9</v>
      </c>
      <c r="C318" s="375">
        <v>56</v>
      </c>
      <c r="D318" s="119">
        <f t="shared" si="7"/>
        <v>6.222</v>
      </c>
    </row>
    <row r="319" s="365" customFormat="1" ht="27" customHeight="1" spans="1:4">
      <c r="A319" s="380" t="s">
        <v>103</v>
      </c>
      <c r="B319" s="277">
        <v>73</v>
      </c>
      <c r="C319" s="277">
        <v>46</v>
      </c>
      <c r="D319" s="119">
        <f t="shared" si="7"/>
        <v>0.63</v>
      </c>
    </row>
    <row r="320" s="365" customFormat="1" ht="27" customHeight="1" spans="1:4">
      <c r="A320" s="381" t="s">
        <v>368</v>
      </c>
      <c r="B320" s="284">
        <f>SUM(B321)</f>
        <v>0</v>
      </c>
      <c r="C320" s="284">
        <f>SUM(C321)</f>
        <v>0</v>
      </c>
      <c r="D320" s="374" t="str">
        <f t="shared" si="7"/>
        <v/>
      </c>
    </row>
    <row r="321" s="365" customFormat="1" ht="27" customHeight="1" spans="1:4">
      <c r="A321" s="380" t="s">
        <v>369</v>
      </c>
      <c r="B321" s="277"/>
      <c r="C321" s="277"/>
      <c r="D321" s="119" t="str">
        <f t="shared" si="7"/>
        <v/>
      </c>
    </row>
    <row r="322" s="365" customFormat="1" ht="27" customHeight="1" spans="1:4">
      <c r="A322" s="381" t="s">
        <v>370</v>
      </c>
      <c r="B322" s="273">
        <f>SUM(B323:B323)</f>
        <v>3676</v>
      </c>
      <c r="C322" s="273">
        <f>SUM(C323:C323)</f>
        <v>2825</v>
      </c>
      <c r="D322" s="374">
        <f t="shared" si="7"/>
        <v>0.768</v>
      </c>
    </row>
    <row r="323" s="365" customFormat="1" ht="27" customHeight="1" spans="1:4">
      <c r="A323" s="380" t="s">
        <v>371</v>
      </c>
      <c r="B323" s="277">
        <v>3676</v>
      </c>
      <c r="C323" s="277">
        <v>2825</v>
      </c>
      <c r="D323" s="119">
        <f t="shared" si="7"/>
        <v>0.768</v>
      </c>
    </row>
    <row r="324" s="365" customFormat="1" ht="27" customHeight="1" spans="1:4">
      <c r="A324" s="381" t="s">
        <v>372</v>
      </c>
      <c r="B324" s="284">
        <f>SUM(B325:B327)</f>
        <v>2291</v>
      </c>
      <c r="C324" s="284">
        <f>SUM(C325:C327)</f>
        <v>2910</v>
      </c>
      <c r="D324" s="374">
        <f t="shared" si="7"/>
        <v>1.27</v>
      </c>
    </row>
    <row r="325" s="365" customFormat="1" ht="27" customHeight="1" spans="1:4">
      <c r="A325" s="380" t="s">
        <v>373</v>
      </c>
      <c r="B325" s="282">
        <v>51</v>
      </c>
      <c r="C325" s="375">
        <v>60</v>
      </c>
      <c r="D325" s="119">
        <f t="shared" si="7"/>
        <v>1.176</v>
      </c>
    </row>
    <row r="326" s="365" customFormat="1" ht="27" customHeight="1" spans="1:4">
      <c r="A326" s="380" t="s">
        <v>374</v>
      </c>
      <c r="B326" s="282">
        <v>11</v>
      </c>
      <c r="C326" s="282">
        <v>10</v>
      </c>
      <c r="D326" s="119">
        <f t="shared" ref="D326:D389" si="8">IF(AND(B326&lt;&gt;0,C326&lt;&gt;0),C326/B326,"")</f>
        <v>0.909</v>
      </c>
    </row>
    <row r="327" s="365" customFormat="1" ht="27" customHeight="1" spans="1:4">
      <c r="A327" s="380" t="s">
        <v>375</v>
      </c>
      <c r="B327" s="277">
        <v>2229</v>
      </c>
      <c r="C327" s="277">
        <v>2840</v>
      </c>
      <c r="D327" s="119">
        <f t="shared" si="8"/>
        <v>1.274</v>
      </c>
    </row>
    <row r="328" s="365" customFormat="1" ht="27" customHeight="1" spans="1:4">
      <c r="A328" s="381" t="s">
        <v>376</v>
      </c>
      <c r="B328" s="284">
        <f>SUM(B329:B330)</f>
        <v>71</v>
      </c>
      <c r="C328" s="284">
        <f>SUM(C329:C330)</f>
        <v>338</v>
      </c>
      <c r="D328" s="374">
        <f t="shared" si="8"/>
        <v>4.761</v>
      </c>
    </row>
    <row r="329" s="365" customFormat="1" ht="27" customHeight="1" spans="1:4">
      <c r="A329" s="380" t="s">
        <v>377</v>
      </c>
      <c r="B329" s="282">
        <v>71</v>
      </c>
      <c r="C329" s="375">
        <v>338</v>
      </c>
      <c r="D329" s="119">
        <f t="shared" si="8"/>
        <v>4.761</v>
      </c>
    </row>
    <row r="330" s="365" customFormat="1" ht="27" customHeight="1" spans="1:4">
      <c r="A330" s="380" t="s">
        <v>378</v>
      </c>
      <c r="B330" s="277"/>
      <c r="C330" s="277"/>
      <c r="D330" s="119" t="str">
        <f t="shared" si="8"/>
        <v/>
      </c>
    </row>
    <row r="331" s="365" customFormat="1" ht="27" customHeight="1" spans="1:4">
      <c r="A331" s="381" t="s">
        <v>379</v>
      </c>
      <c r="B331" s="284">
        <f>SUM(B332:B333)</f>
        <v>1660</v>
      </c>
      <c r="C331" s="284">
        <f>SUM(C332:C333)</f>
        <v>1788</v>
      </c>
      <c r="D331" s="374">
        <f t="shared" si="8"/>
        <v>1.077</v>
      </c>
    </row>
    <row r="332" s="365" customFormat="1" ht="27" customHeight="1" spans="1:4">
      <c r="A332" s="380" t="s">
        <v>380</v>
      </c>
      <c r="B332" s="282">
        <v>1660</v>
      </c>
      <c r="C332" s="375">
        <v>1468</v>
      </c>
      <c r="D332" s="119">
        <f t="shared" si="8"/>
        <v>0.884</v>
      </c>
    </row>
    <row r="333" s="365" customFormat="1" ht="27" customHeight="1" spans="1:4">
      <c r="A333" s="380" t="s">
        <v>817</v>
      </c>
      <c r="B333" s="277"/>
      <c r="C333" s="375">
        <v>320</v>
      </c>
      <c r="D333" s="119" t="str">
        <f t="shared" si="8"/>
        <v/>
      </c>
    </row>
    <row r="334" s="365" customFormat="1" ht="27" customHeight="1" spans="1:4">
      <c r="A334" s="381" t="s">
        <v>382</v>
      </c>
      <c r="B334" s="273">
        <f t="shared" ref="B334:B338" si="9">SUM(B335)</f>
        <v>0</v>
      </c>
      <c r="C334" s="273">
        <f t="shared" ref="C334:C338" si="10">SUM(C335)</f>
        <v>0</v>
      </c>
      <c r="D334" s="374" t="str">
        <f t="shared" si="8"/>
        <v/>
      </c>
    </row>
    <row r="335" s="365" customFormat="1" ht="27" customHeight="1" spans="1:4">
      <c r="A335" s="380" t="s">
        <v>383</v>
      </c>
      <c r="B335" s="277"/>
      <c r="C335" s="277"/>
      <c r="D335" s="119" t="str">
        <f t="shared" si="8"/>
        <v/>
      </c>
    </row>
    <row r="336" s="365" customFormat="1" ht="27" customHeight="1" spans="1:4">
      <c r="A336" s="388" t="s">
        <v>384</v>
      </c>
      <c r="B336" s="273">
        <f t="shared" si="9"/>
        <v>116</v>
      </c>
      <c r="C336" s="273">
        <f t="shared" si="10"/>
        <v>0</v>
      </c>
      <c r="D336" s="374" t="str">
        <f t="shared" si="8"/>
        <v/>
      </c>
    </row>
    <row r="337" s="365" customFormat="1" ht="27" customHeight="1" spans="1:4">
      <c r="A337" s="380" t="s">
        <v>385</v>
      </c>
      <c r="B337" s="277">
        <v>116</v>
      </c>
      <c r="C337" s="277"/>
      <c r="D337" s="119" t="str">
        <f t="shared" si="8"/>
        <v/>
      </c>
    </row>
    <row r="338" s="365" customFormat="1" ht="27" customHeight="1" spans="1:4">
      <c r="A338" s="381" t="s">
        <v>386</v>
      </c>
      <c r="B338" s="273">
        <f t="shared" si="9"/>
        <v>0</v>
      </c>
      <c r="C338" s="273">
        <f t="shared" si="10"/>
        <v>0</v>
      </c>
      <c r="D338" s="374" t="str">
        <f t="shared" si="8"/>
        <v/>
      </c>
    </row>
    <row r="339" s="365" customFormat="1" ht="27" customHeight="1" spans="1:4">
      <c r="A339" s="380" t="s">
        <v>387</v>
      </c>
      <c r="B339" s="277"/>
      <c r="C339" s="277"/>
      <c r="D339" s="119" t="str">
        <f t="shared" si="8"/>
        <v/>
      </c>
    </row>
    <row r="340" s="365" customFormat="1" ht="27" customHeight="1" spans="1:4">
      <c r="A340" s="382" t="s">
        <v>388</v>
      </c>
      <c r="B340" s="273">
        <f>SUM(B341,B345,B347,B350,B352)</f>
        <v>19114</v>
      </c>
      <c r="C340" s="273">
        <f>SUM(C341,C345,C347,C350,C352)</f>
        <v>10324</v>
      </c>
      <c r="D340" s="374">
        <f t="shared" si="8"/>
        <v>0.54</v>
      </c>
    </row>
    <row r="341" s="365" customFormat="1" ht="27" customHeight="1" spans="1:4">
      <c r="A341" s="381" t="s">
        <v>389</v>
      </c>
      <c r="B341" s="284">
        <f>SUM(B342:B344)</f>
        <v>957</v>
      </c>
      <c r="C341" s="284">
        <f>SUM(C342:C344)</f>
        <v>1224</v>
      </c>
      <c r="D341" s="374">
        <f t="shared" si="8"/>
        <v>1.279</v>
      </c>
    </row>
    <row r="342" s="365" customFormat="1" ht="27" customHeight="1" spans="1:4">
      <c r="A342" s="380" t="s">
        <v>102</v>
      </c>
      <c r="B342" s="282">
        <v>418</v>
      </c>
      <c r="C342" s="375">
        <v>481</v>
      </c>
      <c r="D342" s="119">
        <f t="shared" si="8"/>
        <v>1.151</v>
      </c>
    </row>
    <row r="343" s="365" customFormat="1" ht="27" customHeight="1" spans="1:4">
      <c r="A343" s="380" t="s">
        <v>103</v>
      </c>
      <c r="B343" s="282">
        <v>122</v>
      </c>
      <c r="C343" s="375">
        <v>62</v>
      </c>
      <c r="D343" s="119">
        <f t="shared" si="8"/>
        <v>0.508</v>
      </c>
    </row>
    <row r="344" s="365" customFormat="1" ht="27" customHeight="1" spans="1:4">
      <c r="A344" s="380" t="s">
        <v>390</v>
      </c>
      <c r="B344" s="282">
        <v>417</v>
      </c>
      <c r="C344" s="375">
        <v>681</v>
      </c>
      <c r="D344" s="119">
        <f t="shared" si="8"/>
        <v>1.633</v>
      </c>
    </row>
    <row r="345" s="365" customFormat="1" ht="27" customHeight="1" spans="1:4">
      <c r="A345" s="381" t="s">
        <v>391</v>
      </c>
      <c r="B345" s="284">
        <f>SUM(B346:B346)</f>
        <v>324</v>
      </c>
      <c r="C345" s="284">
        <f>SUM(C346:C346)</f>
        <v>353</v>
      </c>
      <c r="D345" s="374">
        <f t="shared" si="8"/>
        <v>1.09</v>
      </c>
    </row>
    <row r="346" s="365" customFormat="1" ht="27" customHeight="1" spans="1:4">
      <c r="A346" s="380" t="s">
        <v>392</v>
      </c>
      <c r="B346" s="277">
        <v>324</v>
      </c>
      <c r="C346" s="375">
        <v>353</v>
      </c>
      <c r="D346" s="119">
        <f t="shared" si="8"/>
        <v>1.09</v>
      </c>
    </row>
    <row r="347" s="365" customFormat="1" ht="27" customHeight="1" spans="1:4">
      <c r="A347" s="381" t="s">
        <v>393</v>
      </c>
      <c r="B347" s="284">
        <f>SUM(B348:B349)</f>
        <v>17220</v>
      </c>
      <c r="C347" s="284">
        <f>SUM(C348:C349)</f>
        <v>8059</v>
      </c>
      <c r="D347" s="374">
        <f t="shared" si="8"/>
        <v>0.468</v>
      </c>
    </row>
    <row r="348" s="365" customFormat="1" ht="27" customHeight="1" spans="1:4">
      <c r="A348" s="380" t="s">
        <v>394</v>
      </c>
      <c r="B348" s="282">
        <v>6905</v>
      </c>
      <c r="C348" s="282">
        <v>7209</v>
      </c>
      <c r="D348" s="119">
        <f t="shared" si="8"/>
        <v>1.044</v>
      </c>
    </row>
    <row r="349" s="365" customFormat="1" ht="27" customHeight="1" spans="1:4">
      <c r="A349" s="380" t="s">
        <v>395</v>
      </c>
      <c r="B349" s="277">
        <v>10315</v>
      </c>
      <c r="C349" s="277">
        <v>850</v>
      </c>
      <c r="D349" s="119">
        <f t="shared" si="8"/>
        <v>0.082</v>
      </c>
    </row>
    <row r="350" s="365" customFormat="1" ht="27" customHeight="1" spans="1:4">
      <c r="A350" s="381" t="s">
        <v>396</v>
      </c>
      <c r="B350" s="284">
        <f>SUM(B351:B351)</f>
        <v>560</v>
      </c>
      <c r="C350" s="284">
        <f>SUM(C351:C351)</f>
        <v>688</v>
      </c>
      <c r="D350" s="374">
        <f t="shared" si="8"/>
        <v>1.229</v>
      </c>
    </row>
    <row r="351" s="365" customFormat="1" ht="27" customHeight="1" spans="1:4">
      <c r="A351" s="380" t="s">
        <v>397</v>
      </c>
      <c r="B351" s="277">
        <v>560</v>
      </c>
      <c r="C351" s="375">
        <v>688</v>
      </c>
      <c r="D351" s="119">
        <f t="shared" si="8"/>
        <v>1.229</v>
      </c>
    </row>
    <row r="352" s="365" customFormat="1" ht="27" customHeight="1" spans="1:4">
      <c r="A352" s="381" t="s">
        <v>398</v>
      </c>
      <c r="B352" s="284">
        <f>SUM(B353)</f>
        <v>53</v>
      </c>
      <c r="C352" s="284">
        <f>SUM(C353)</f>
        <v>0</v>
      </c>
      <c r="D352" s="374" t="str">
        <f t="shared" si="8"/>
        <v/>
      </c>
    </row>
    <row r="353" s="365" customFormat="1" ht="27" customHeight="1" spans="1:4">
      <c r="A353" s="380" t="s">
        <v>399</v>
      </c>
      <c r="B353" s="277">
        <v>53</v>
      </c>
      <c r="C353" s="277"/>
      <c r="D353" s="119" t="str">
        <f t="shared" si="8"/>
        <v/>
      </c>
    </row>
    <row r="354" s="365" customFormat="1" ht="27" customHeight="1" spans="1:4">
      <c r="A354" s="382" t="s">
        <v>400</v>
      </c>
      <c r="B354" s="273">
        <f>SUM(B355,B371,B381,B393,B400,B402,B406,B411)</f>
        <v>110070</v>
      </c>
      <c r="C354" s="273">
        <f>SUM(C355,C371,C381,C393,C400,C402,C406,C411)</f>
        <v>107775</v>
      </c>
      <c r="D354" s="374">
        <f t="shared" si="8"/>
        <v>0.979</v>
      </c>
    </row>
    <row r="355" s="365" customFormat="1" ht="27" customHeight="1" spans="1:4">
      <c r="A355" s="381" t="s">
        <v>818</v>
      </c>
      <c r="B355" s="273">
        <f>SUM(B356:B370)</f>
        <v>10731</v>
      </c>
      <c r="C355" s="273">
        <f>SUM(C356:C370)</f>
        <v>10502</v>
      </c>
      <c r="D355" s="374">
        <f t="shared" si="8"/>
        <v>0.979</v>
      </c>
    </row>
    <row r="356" s="365" customFormat="1" ht="27" customHeight="1" spans="1:4">
      <c r="A356" s="380" t="s">
        <v>102</v>
      </c>
      <c r="B356" s="282">
        <v>1678</v>
      </c>
      <c r="C356" s="375">
        <v>1848</v>
      </c>
      <c r="D356" s="119">
        <f t="shared" si="8"/>
        <v>1.101</v>
      </c>
    </row>
    <row r="357" s="365" customFormat="1" ht="27" customHeight="1" spans="1:4">
      <c r="A357" s="380" t="s">
        <v>103</v>
      </c>
      <c r="B357" s="282">
        <v>13</v>
      </c>
      <c r="C357" s="375">
        <v>12</v>
      </c>
      <c r="D357" s="119">
        <f t="shared" si="8"/>
        <v>0.923</v>
      </c>
    </row>
    <row r="358" s="365" customFormat="1" ht="27" customHeight="1" spans="1:4">
      <c r="A358" s="380" t="s">
        <v>112</v>
      </c>
      <c r="B358" s="282">
        <v>2067</v>
      </c>
      <c r="C358" s="375">
        <v>2294</v>
      </c>
      <c r="D358" s="119">
        <f t="shared" si="8"/>
        <v>1.11</v>
      </c>
    </row>
    <row r="359" s="365" customFormat="1" ht="27" customHeight="1" spans="1:4">
      <c r="A359" s="380" t="s">
        <v>402</v>
      </c>
      <c r="B359" s="282">
        <v>408</v>
      </c>
      <c r="C359" s="375"/>
      <c r="D359" s="119" t="str">
        <f t="shared" si="8"/>
        <v/>
      </c>
    </row>
    <row r="360" s="365" customFormat="1" ht="27" customHeight="1" spans="1:4">
      <c r="A360" s="380" t="s">
        <v>403</v>
      </c>
      <c r="B360" s="282">
        <v>20</v>
      </c>
      <c r="C360" s="375">
        <v>25</v>
      </c>
      <c r="D360" s="119">
        <f t="shared" si="8"/>
        <v>1.25</v>
      </c>
    </row>
    <row r="361" s="365" customFormat="1" ht="27" customHeight="1" spans="1:4">
      <c r="A361" s="384" t="s">
        <v>404</v>
      </c>
      <c r="B361" s="282">
        <v>365</v>
      </c>
      <c r="C361" s="375">
        <v>394</v>
      </c>
      <c r="D361" s="119">
        <f t="shared" si="8"/>
        <v>1.079</v>
      </c>
    </row>
    <row r="362" s="365" customFormat="1" ht="27" customHeight="1" spans="1:4">
      <c r="A362" s="384" t="s">
        <v>405</v>
      </c>
      <c r="B362" s="282">
        <v>593</v>
      </c>
      <c r="C362" s="375">
        <v>650</v>
      </c>
      <c r="D362" s="119">
        <f t="shared" si="8"/>
        <v>1.096</v>
      </c>
    </row>
    <row r="363" s="365" customFormat="1" ht="27" customHeight="1" spans="1:4">
      <c r="A363" s="380" t="s">
        <v>407</v>
      </c>
      <c r="B363" s="282">
        <v>57</v>
      </c>
      <c r="C363" s="282">
        <v>64</v>
      </c>
      <c r="D363" s="119">
        <f t="shared" si="8"/>
        <v>1.123</v>
      </c>
    </row>
    <row r="364" s="365" customFormat="1" ht="27" customHeight="1" spans="1:4">
      <c r="A364" s="384" t="s">
        <v>408</v>
      </c>
      <c r="B364" s="282">
        <v>32</v>
      </c>
      <c r="C364" s="282"/>
      <c r="D364" s="119" t="str">
        <f t="shared" si="8"/>
        <v/>
      </c>
    </row>
    <row r="365" s="365" customFormat="1" ht="27" customHeight="1" spans="1:4">
      <c r="A365" s="385" t="s">
        <v>409</v>
      </c>
      <c r="B365" s="282">
        <v>753</v>
      </c>
      <c r="C365" s="282">
        <v>700</v>
      </c>
      <c r="D365" s="119">
        <f t="shared" si="8"/>
        <v>0.93</v>
      </c>
    </row>
    <row r="366" s="365" customFormat="1" ht="27" customHeight="1" spans="1:4">
      <c r="A366" s="385" t="s">
        <v>410</v>
      </c>
      <c r="B366" s="282">
        <v>668</v>
      </c>
      <c r="C366" s="282">
        <v>650</v>
      </c>
      <c r="D366" s="119">
        <f t="shared" si="8"/>
        <v>0.973</v>
      </c>
    </row>
    <row r="367" s="365" customFormat="1" ht="27" customHeight="1" spans="1:4">
      <c r="A367" s="385" t="s">
        <v>411</v>
      </c>
      <c r="B367" s="282">
        <v>55</v>
      </c>
      <c r="C367" s="282"/>
      <c r="D367" s="119" t="str">
        <f t="shared" si="8"/>
        <v/>
      </c>
    </row>
    <row r="368" s="365" customFormat="1" ht="27" customHeight="1" spans="1:4">
      <c r="A368" s="385" t="s">
        <v>412</v>
      </c>
      <c r="B368" s="282"/>
      <c r="C368" s="282"/>
      <c r="D368" s="119" t="str">
        <f t="shared" si="8"/>
        <v/>
      </c>
    </row>
    <row r="369" s="365" customFormat="1" ht="27" customHeight="1" spans="1:4">
      <c r="A369" s="380" t="s">
        <v>413</v>
      </c>
      <c r="B369" s="282">
        <v>3783</v>
      </c>
      <c r="C369" s="375">
        <v>3600</v>
      </c>
      <c r="D369" s="119">
        <f t="shared" si="8"/>
        <v>0.952</v>
      </c>
    </row>
    <row r="370" s="365" customFormat="1" ht="27" customHeight="1" spans="1:4">
      <c r="A370" s="380" t="s">
        <v>414</v>
      </c>
      <c r="B370" s="277">
        <v>239</v>
      </c>
      <c r="C370" s="375">
        <v>265</v>
      </c>
      <c r="D370" s="119">
        <f t="shared" si="8"/>
        <v>1.109</v>
      </c>
    </row>
    <row r="371" s="365" customFormat="1" ht="27" customHeight="1" spans="1:4">
      <c r="A371" s="381" t="s">
        <v>415</v>
      </c>
      <c r="B371" s="273">
        <f>SUM(B372:B380)</f>
        <v>4590</v>
      </c>
      <c r="C371" s="273">
        <f>SUM(C372:C380)</f>
        <v>4845</v>
      </c>
      <c r="D371" s="374">
        <f t="shared" si="8"/>
        <v>1.056</v>
      </c>
    </row>
    <row r="372" s="365" customFormat="1" ht="27" customHeight="1" spans="1:4">
      <c r="A372" s="380" t="s">
        <v>102</v>
      </c>
      <c r="B372" s="282">
        <v>844</v>
      </c>
      <c r="C372" s="375">
        <v>874</v>
      </c>
      <c r="D372" s="119">
        <f t="shared" si="8"/>
        <v>1.036</v>
      </c>
    </row>
    <row r="373" s="365" customFormat="1" ht="27" customHeight="1" spans="1:4">
      <c r="A373" s="380" t="s">
        <v>103</v>
      </c>
      <c r="B373" s="282">
        <v>492</v>
      </c>
      <c r="C373" s="282"/>
      <c r="D373" s="119" t="str">
        <f t="shared" si="8"/>
        <v/>
      </c>
    </row>
    <row r="374" s="365" customFormat="1" ht="27" customHeight="1" spans="1:4">
      <c r="A374" s="380" t="s">
        <v>416</v>
      </c>
      <c r="B374" s="282">
        <v>871</v>
      </c>
      <c r="C374" s="375">
        <v>1071</v>
      </c>
      <c r="D374" s="119">
        <f t="shared" si="8"/>
        <v>1.23</v>
      </c>
    </row>
    <row r="375" s="365" customFormat="1" ht="27" customHeight="1" spans="1:4">
      <c r="A375" s="380" t="s">
        <v>417</v>
      </c>
      <c r="B375" s="282">
        <v>120</v>
      </c>
      <c r="C375" s="375">
        <v>472</v>
      </c>
      <c r="D375" s="119">
        <f t="shared" si="8"/>
        <v>3.933</v>
      </c>
    </row>
    <row r="376" s="365" customFormat="1" ht="27" customHeight="1" spans="1:4">
      <c r="A376" s="380" t="s">
        <v>419</v>
      </c>
      <c r="B376" s="282">
        <v>1934</v>
      </c>
      <c r="C376" s="375">
        <v>2083</v>
      </c>
      <c r="D376" s="119">
        <f t="shared" si="8"/>
        <v>1.077</v>
      </c>
    </row>
    <row r="377" s="365" customFormat="1" ht="27" customHeight="1" spans="1:4">
      <c r="A377" s="380" t="s">
        <v>422</v>
      </c>
      <c r="B377" s="282">
        <v>115</v>
      </c>
      <c r="C377" s="282">
        <v>120</v>
      </c>
      <c r="D377" s="119">
        <f t="shared" si="8"/>
        <v>1.043</v>
      </c>
    </row>
    <row r="378" s="365" customFormat="1" ht="27" customHeight="1" spans="1:4">
      <c r="A378" s="380" t="s">
        <v>424</v>
      </c>
      <c r="B378" s="282">
        <v>27</v>
      </c>
      <c r="C378" s="282">
        <v>30</v>
      </c>
      <c r="D378" s="119">
        <f t="shared" si="8"/>
        <v>1.111</v>
      </c>
    </row>
    <row r="379" s="365" customFormat="1" ht="27" customHeight="1" spans="1:4">
      <c r="A379" s="380" t="s">
        <v>425</v>
      </c>
      <c r="B379" s="282">
        <v>185</v>
      </c>
      <c r="C379" s="282">
        <v>195</v>
      </c>
      <c r="D379" s="119">
        <f t="shared" si="8"/>
        <v>1.054</v>
      </c>
    </row>
    <row r="380" s="365" customFormat="1" ht="27" customHeight="1" spans="1:4">
      <c r="A380" s="380" t="s">
        <v>426</v>
      </c>
      <c r="B380" s="282">
        <v>2</v>
      </c>
      <c r="C380" s="282"/>
      <c r="D380" s="119" t="str">
        <f t="shared" si="8"/>
        <v/>
      </c>
    </row>
    <row r="381" s="365" customFormat="1" ht="27" customHeight="1" spans="1:4">
      <c r="A381" s="381" t="s">
        <v>427</v>
      </c>
      <c r="B381" s="284">
        <f>SUM(B382:B392)</f>
        <v>5419</v>
      </c>
      <c r="C381" s="284">
        <f>SUM(C382:C392)</f>
        <v>7570</v>
      </c>
      <c r="D381" s="374">
        <f t="shared" si="8"/>
        <v>1.397</v>
      </c>
    </row>
    <row r="382" s="365" customFormat="1" ht="27" customHeight="1" spans="1:4">
      <c r="A382" s="380" t="s">
        <v>102</v>
      </c>
      <c r="B382" s="282">
        <v>792</v>
      </c>
      <c r="C382" s="375">
        <v>861</v>
      </c>
      <c r="D382" s="119">
        <f t="shared" si="8"/>
        <v>1.087</v>
      </c>
    </row>
    <row r="383" s="365" customFormat="1" ht="27" customHeight="1" spans="1:4">
      <c r="A383" s="276" t="s">
        <v>103</v>
      </c>
      <c r="B383" s="282">
        <v>46</v>
      </c>
      <c r="C383" s="375">
        <v>10</v>
      </c>
      <c r="D383" s="119">
        <f t="shared" si="8"/>
        <v>0.217</v>
      </c>
    </row>
    <row r="384" s="365" customFormat="1" ht="27" customHeight="1" spans="1:4">
      <c r="A384" s="380" t="s">
        <v>428</v>
      </c>
      <c r="B384" s="282">
        <v>1202</v>
      </c>
      <c r="C384" s="375">
        <v>1285</v>
      </c>
      <c r="D384" s="119">
        <f t="shared" si="8"/>
        <v>1.069</v>
      </c>
    </row>
    <row r="385" s="365" customFormat="1" ht="27" customHeight="1" spans="1:4">
      <c r="A385" s="380" t="s">
        <v>429</v>
      </c>
      <c r="B385" s="282">
        <v>1242</v>
      </c>
      <c r="C385" s="375">
        <v>3245</v>
      </c>
      <c r="D385" s="119">
        <f t="shared" si="8"/>
        <v>2.613</v>
      </c>
    </row>
    <row r="386" s="365" customFormat="1" ht="27" customHeight="1" spans="1:4">
      <c r="A386" s="380" t="s">
        <v>430</v>
      </c>
      <c r="B386" s="282">
        <v>390</v>
      </c>
      <c r="C386" s="282">
        <v>350</v>
      </c>
      <c r="D386" s="119">
        <f t="shared" si="8"/>
        <v>0.897</v>
      </c>
    </row>
    <row r="387" s="365" customFormat="1" ht="27" customHeight="1" spans="1:4">
      <c r="A387" s="390" t="s">
        <v>431</v>
      </c>
      <c r="B387" s="282">
        <v>48</v>
      </c>
      <c r="C387" s="282">
        <v>42</v>
      </c>
      <c r="D387" s="119">
        <f t="shared" si="8"/>
        <v>0.875</v>
      </c>
    </row>
    <row r="388" s="365" customFormat="1" ht="27" customHeight="1" spans="1:4">
      <c r="A388" s="380" t="s">
        <v>433</v>
      </c>
      <c r="B388" s="282">
        <v>20</v>
      </c>
      <c r="C388" s="282">
        <v>22</v>
      </c>
      <c r="D388" s="119">
        <f t="shared" si="8"/>
        <v>1.1</v>
      </c>
    </row>
    <row r="389" s="365" customFormat="1" ht="27" customHeight="1" spans="1:4">
      <c r="A389" s="380" t="s">
        <v>434</v>
      </c>
      <c r="B389" s="282">
        <v>135</v>
      </c>
      <c r="C389" s="282">
        <v>152</v>
      </c>
      <c r="D389" s="119">
        <f t="shared" si="8"/>
        <v>1.126</v>
      </c>
    </row>
    <row r="390" s="365" customFormat="1" ht="27" customHeight="1" spans="1:4">
      <c r="A390" s="380" t="s">
        <v>435</v>
      </c>
      <c r="B390" s="282">
        <v>859</v>
      </c>
      <c r="C390" s="282">
        <v>905</v>
      </c>
      <c r="D390" s="119">
        <f t="shared" ref="D390:D401" si="11">IF(AND(B390&lt;&gt;0,C390&lt;&gt;0),C390/B390,"")</f>
        <v>1.054</v>
      </c>
    </row>
    <row r="391" s="365" customFormat="1" ht="27" customHeight="1" spans="1:4">
      <c r="A391" s="380" t="s">
        <v>436</v>
      </c>
      <c r="B391" s="282">
        <v>400</v>
      </c>
      <c r="C391" s="282">
        <v>423</v>
      </c>
      <c r="D391" s="119">
        <f t="shared" si="11"/>
        <v>1.058</v>
      </c>
    </row>
    <row r="392" s="365" customFormat="1" ht="27" customHeight="1" spans="1:4">
      <c r="A392" s="380" t="s">
        <v>437</v>
      </c>
      <c r="B392" s="282">
        <v>285</v>
      </c>
      <c r="C392" s="282">
        <v>275</v>
      </c>
      <c r="D392" s="119">
        <f t="shared" si="11"/>
        <v>0.965</v>
      </c>
    </row>
    <row r="393" s="365" customFormat="1" ht="27" customHeight="1" spans="1:4">
      <c r="A393" s="381" t="s">
        <v>819</v>
      </c>
      <c r="B393" s="284">
        <f>SUM(B394:B399)</f>
        <v>54120</v>
      </c>
      <c r="C393" s="284">
        <f>SUM(C394:C399)</f>
        <v>50045</v>
      </c>
      <c r="D393" s="374">
        <f t="shared" si="11"/>
        <v>0.925</v>
      </c>
    </row>
    <row r="394" s="365" customFormat="1" ht="27" customHeight="1" spans="1:4">
      <c r="A394" s="276" t="s">
        <v>102</v>
      </c>
      <c r="B394" s="282">
        <v>378</v>
      </c>
      <c r="C394" s="375">
        <v>410</v>
      </c>
      <c r="D394" s="119">
        <f t="shared" si="11"/>
        <v>1.085</v>
      </c>
    </row>
    <row r="395" s="365" customFormat="1" ht="27" customHeight="1" spans="1:4">
      <c r="A395" s="384" t="s">
        <v>103</v>
      </c>
      <c r="B395" s="282">
        <v>16</v>
      </c>
      <c r="C395" s="282"/>
      <c r="D395" s="119" t="str">
        <f t="shared" si="11"/>
        <v/>
      </c>
    </row>
    <row r="396" s="365" customFormat="1" ht="27" customHeight="1" spans="1:4">
      <c r="A396" s="380" t="s">
        <v>439</v>
      </c>
      <c r="B396" s="282">
        <v>38529</v>
      </c>
      <c r="C396" s="375">
        <v>39157</v>
      </c>
      <c r="D396" s="119">
        <f t="shared" si="11"/>
        <v>1.016</v>
      </c>
    </row>
    <row r="397" s="365" customFormat="1" ht="27" customHeight="1" spans="1:4">
      <c r="A397" s="380" t="s">
        <v>440</v>
      </c>
      <c r="B397" s="282">
        <v>9886</v>
      </c>
      <c r="C397" s="282">
        <v>5009</v>
      </c>
      <c r="D397" s="119">
        <f t="shared" si="11"/>
        <v>0.507</v>
      </c>
    </row>
    <row r="398" s="365" customFormat="1" ht="27" customHeight="1" spans="1:4">
      <c r="A398" s="380" t="s">
        <v>820</v>
      </c>
      <c r="B398" s="282">
        <v>2472</v>
      </c>
      <c r="C398" s="375">
        <v>2499</v>
      </c>
      <c r="D398" s="119">
        <f t="shared" si="11"/>
        <v>1.011</v>
      </c>
    </row>
    <row r="399" s="365" customFormat="1" ht="27" customHeight="1" spans="1:4">
      <c r="A399" s="391" t="s">
        <v>821</v>
      </c>
      <c r="B399" s="277">
        <v>2839</v>
      </c>
      <c r="C399" s="375">
        <v>2970</v>
      </c>
      <c r="D399" s="119">
        <f t="shared" si="11"/>
        <v>1.046</v>
      </c>
    </row>
    <row r="400" s="365" customFormat="1" ht="27" customHeight="1" spans="1:4">
      <c r="A400" s="381" t="s">
        <v>443</v>
      </c>
      <c r="B400" s="284">
        <f>SUM(B401:B401)</f>
        <v>0</v>
      </c>
      <c r="C400" s="284">
        <f>SUM(C401:C401)</f>
        <v>0</v>
      </c>
      <c r="D400" s="374" t="str">
        <f t="shared" si="11"/>
        <v/>
      </c>
    </row>
    <row r="401" s="365" customFormat="1" ht="27" customHeight="1" spans="1:4">
      <c r="A401" s="380" t="s">
        <v>444</v>
      </c>
      <c r="B401" s="282"/>
      <c r="C401" s="282"/>
      <c r="D401" s="119" t="str">
        <f t="shared" si="11"/>
        <v/>
      </c>
    </row>
    <row r="402" s="365" customFormat="1" ht="27" customHeight="1" spans="1:4">
      <c r="A402" s="381" t="s">
        <v>446</v>
      </c>
      <c r="B402" s="284">
        <f>SUM(B403:B405)</f>
        <v>3137</v>
      </c>
      <c r="C402" s="284">
        <f>SUM(C403:C405)</f>
        <v>3395</v>
      </c>
      <c r="D402" s="374">
        <f t="shared" ref="D402:D452" si="12">IF(AND(B402&lt;&gt;0,C402&lt;&gt;0),C402/B402,"")</f>
        <v>1.082</v>
      </c>
    </row>
    <row r="403" s="365" customFormat="1" ht="27" customHeight="1" spans="1:4">
      <c r="A403" s="380" t="s">
        <v>447</v>
      </c>
      <c r="B403" s="282">
        <v>3</v>
      </c>
      <c r="C403" s="282"/>
      <c r="D403" s="119" t="str">
        <f t="shared" si="12"/>
        <v/>
      </c>
    </row>
    <row r="404" s="365" customFormat="1" ht="27" customHeight="1" spans="1:4">
      <c r="A404" s="380" t="s">
        <v>448</v>
      </c>
      <c r="B404" s="282">
        <v>1314</v>
      </c>
      <c r="C404" s="282">
        <v>1326</v>
      </c>
      <c r="D404" s="119">
        <f t="shared" si="12"/>
        <v>1.009</v>
      </c>
    </row>
    <row r="405" s="365" customFormat="1" ht="27" customHeight="1" spans="1:4">
      <c r="A405" s="380" t="s">
        <v>449</v>
      </c>
      <c r="B405" s="277">
        <v>1820</v>
      </c>
      <c r="C405" s="375">
        <v>2069</v>
      </c>
      <c r="D405" s="119">
        <f t="shared" si="12"/>
        <v>1.137</v>
      </c>
    </row>
    <row r="406" s="365" customFormat="1" ht="27" customHeight="1" spans="1:4">
      <c r="A406" s="381" t="s">
        <v>450</v>
      </c>
      <c r="B406" s="273">
        <f>SUM(B407:B410)</f>
        <v>2732</v>
      </c>
      <c r="C406" s="273">
        <f>SUM(C407:C410)</f>
        <v>2858</v>
      </c>
      <c r="D406" s="374">
        <f t="shared" si="12"/>
        <v>1.046</v>
      </c>
    </row>
    <row r="407" s="365" customFormat="1" ht="27" customHeight="1" spans="1:4">
      <c r="A407" s="380" t="s">
        <v>451</v>
      </c>
      <c r="B407" s="282">
        <v>689</v>
      </c>
      <c r="C407" s="282">
        <v>675</v>
      </c>
      <c r="D407" s="119">
        <f t="shared" si="12"/>
        <v>0.98</v>
      </c>
    </row>
    <row r="408" s="365" customFormat="1" ht="27" customHeight="1" spans="1:4">
      <c r="A408" s="380" t="s">
        <v>452</v>
      </c>
      <c r="B408" s="282">
        <v>1405</v>
      </c>
      <c r="C408" s="375">
        <v>1506</v>
      </c>
      <c r="D408" s="119">
        <f t="shared" si="12"/>
        <v>1.072</v>
      </c>
    </row>
    <row r="409" s="365" customFormat="1" ht="27" customHeight="1" spans="1:4">
      <c r="A409" s="380" t="s">
        <v>822</v>
      </c>
      <c r="B409" s="277">
        <v>589</v>
      </c>
      <c r="C409" s="375">
        <v>625</v>
      </c>
      <c r="D409" s="119">
        <f t="shared" si="12"/>
        <v>1.061</v>
      </c>
    </row>
    <row r="410" s="365" customFormat="1" ht="27" customHeight="1" spans="1:4">
      <c r="A410" s="380" t="s">
        <v>454</v>
      </c>
      <c r="B410" s="277">
        <v>49</v>
      </c>
      <c r="C410" s="277">
        <v>52</v>
      </c>
      <c r="D410" s="119">
        <f t="shared" si="12"/>
        <v>1.061</v>
      </c>
    </row>
    <row r="411" s="365" customFormat="1" ht="27" customHeight="1" spans="1:4">
      <c r="A411" s="392" t="s">
        <v>455</v>
      </c>
      <c r="B411" s="284">
        <f>SUM(B412:B412)</f>
        <v>29341</v>
      </c>
      <c r="C411" s="284">
        <f>SUM(C412:C412)</f>
        <v>28560</v>
      </c>
      <c r="D411" s="374">
        <f t="shared" si="12"/>
        <v>0.973</v>
      </c>
    </row>
    <row r="412" s="365" customFormat="1" ht="27" customHeight="1" spans="1:4">
      <c r="A412" s="385" t="s">
        <v>456</v>
      </c>
      <c r="B412" s="277">
        <v>29341</v>
      </c>
      <c r="C412" s="375">
        <v>28560</v>
      </c>
      <c r="D412" s="119">
        <f t="shared" si="12"/>
        <v>0.973</v>
      </c>
    </row>
    <row r="413" s="365" customFormat="1" ht="27" customHeight="1" spans="1:4">
      <c r="A413" s="272" t="s">
        <v>457</v>
      </c>
      <c r="B413" s="273">
        <f>SUM(B414,B421,B425)</f>
        <v>3750</v>
      </c>
      <c r="C413" s="273">
        <f>SUM(C414,C421,C425,C429)</f>
        <v>4958</v>
      </c>
      <c r="D413" s="374">
        <f t="shared" si="12"/>
        <v>1.322</v>
      </c>
    </row>
    <row r="414" s="365" customFormat="1" ht="27" customHeight="1" spans="1:4">
      <c r="A414" s="381" t="s">
        <v>458</v>
      </c>
      <c r="B414" s="284">
        <f>SUM(B415:B420)</f>
        <v>796</v>
      </c>
      <c r="C414" s="284">
        <f>SUM(C415:C420)</f>
        <v>1605</v>
      </c>
      <c r="D414" s="374">
        <f t="shared" si="12"/>
        <v>2.016</v>
      </c>
    </row>
    <row r="415" s="365" customFormat="1" ht="27" customHeight="1" spans="1:4">
      <c r="A415" s="380" t="s">
        <v>102</v>
      </c>
      <c r="B415" s="282">
        <v>263</v>
      </c>
      <c r="C415" s="375">
        <v>277</v>
      </c>
      <c r="D415" s="119">
        <f t="shared" si="12"/>
        <v>1.053</v>
      </c>
    </row>
    <row r="416" s="365" customFormat="1" ht="27" customHeight="1" spans="1:4">
      <c r="A416" s="380" t="s">
        <v>103</v>
      </c>
      <c r="B416" s="282">
        <v>27</v>
      </c>
      <c r="C416" s="375">
        <v>29</v>
      </c>
      <c r="D416" s="119">
        <f t="shared" si="12"/>
        <v>1.074</v>
      </c>
    </row>
    <row r="417" s="365" customFormat="1" ht="27" customHeight="1" spans="1:4">
      <c r="A417" s="380" t="s">
        <v>459</v>
      </c>
      <c r="B417" s="282">
        <v>30</v>
      </c>
      <c r="C417" s="282">
        <v>647</v>
      </c>
      <c r="D417" s="119">
        <f t="shared" si="12"/>
        <v>21.567</v>
      </c>
    </row>
    <row r="418" s="365" customFormat="1" ht="27" customHeight="1" spans="1:4">
      <c r="A418" s="380" t="s">
        <v>460</v>
      </c>
      <c r="B418" s="282">
        <v>462</v>
      </c>
      <c r="C418" s="282">
        <v>652</v>
      </c>
      <c r="D418" s="119">
        <f t="shared" si="12"/>
        <v>1.411</v>
      </c>
    </row>
    <row r="419" s="365" customFormat="1" ht="27" customHeight="1" spans="1:4">
      <c r="A419" s="380" t="s">
        <v>461</v>
      </c>
      <c r="B419" s="282">
        <v>2</v>
      </c>
      <c r="C419" s="282"/>
      <c r="D419" s="119" t="str">
        <f t="shared" si="12"/>
        <v/>
      </c>
    </row>
    <row r="420" s="365" customFormat="1" ht="27" customHeight="1" spans="1:4">
      <c r="A420" s="380" t="s">
        <v>462</v>
      </c>
      <c r="B420" s="282">
        <v>12</v>
      </c>
      <c r="C420" s="282"/>
      <c r="D420" s="119" t="str">
        <f t="shared" si="12"/>
        <v/>
      </c>
    </row>
    <row r="421" s="365" customFormat="1" ht="27" customHeight="1" spans="1:4">
      <c r="A421" s="381" t="s">
        <v>464</v>
      </c>
      <c r="B421" s="284">
        <f>SUM(B422:B424)</f>
        <v>469</v>
      </c>
      <c r="C421" s="284">
        <f>SUM(C422:C424)</f>
        <v>488</v>
      </c>
      <c r="D421" s="374">
        <f t="shared" si="12"/>
        <v>1.041</v>
      </c>
    </row>
    <row r="422" s="365" customFormat="1" ht="27" customHeight="1" spans="1:4">
      <c r="A422" s="380" t="s">
        <v>465</v>
      </c>
      <c r="B422" s="282"/>
      <c r="C422" s="282"/>
      <c r="D422" s="119" t="str">
        <f t="shared" si="12"/>
        <v/>
      </c>
    </row>
    <row r="423" s="365" customFormat="1" ht="27" customHeight="1" spans="1:4">
      <c r="A423" s="380" t="s">
        <v>466</v>
      </c>
      <c r="B423" s="282">
        <v>395</v>
      </c>
      <c r="C423" s="282">
        <v>406</v>
      </c>
      <c r="D423" s="119">
        <f t="shared" si="12"/>
        <v>1.028</v>
      </c>
    </row>
    <row r="424" s="365" customFormat="1" ht="27" customHeight="1" spans="1:4">
      <c r="A424" s="380" t="s">
        <v>467</v>
      </c>
      <c r="B424" s="282">
        <v>74</v>
      </c>
      <c r="C424" s="282">
        <v>82</v>
      </c>
      <c r="D424" s="119">
        <f t="shared" si="12"/>
        <v>1.108</v>
      </c>
    </row>
    <row r="425" s="365" customFormat="1" ht="27" customHeight="1" spans="1:4">
      <c r="A425" s="392" t="s">
        <v>468</v>
      </c>
      <c r="B425" s="284">
        <f>SUM(B426:B428)</f>
        <v>2485</v>
      </c>
      <c r="C425" s="284">
        <f>SUM(C426:C428)</f>
        <v>2865</v>
      </c>
      <c r="D425" s="374">
        <f t="shared" si="12"/>
        <v>1.153</v>
      </c>
    </row>
    <row r="426" s="365" customFormat="1" ht="27" customHeight="1" spans="1:4">
      <c r="A426" s="385" t="s">
        <v>469</v>
      </c>
      <c r="B426" s="282"/>
      <c r="C426" s="282"/>
      <c r="D426" s="119" t="str">
        <f t="shared" si="12"/>
        <v/>
      </c>
    </row>
    <row r="427" s="365" customFormat="1" ht="27" customHeight="1" spans="1:4">
      <c r="A427" s="385" t="s">
        <v>470</v>
      </c>
      <c r="B427" s="282">
        <v>2485</v>
      </c>
      <c r="C427" s="375">
        <v>2865</v>
      </c>
      <c r="D427" s="119">
        <f t="shared" si="12"/>
        <v>1.153</v>
      </c>
    </row>
    <row r="428" s="365" customFormat="1" ht="27" customHeight="1" spans="1:4">
      <c r="A428" s="385" t="s">
        <v>471</v>
      </c>
      <c r="B428" s="277"/>
      <c r="C428" s="277"/>
      <c r="D428" s="119" t="str">
        <f t="shared" si="12"/>
        <v/>
      </c>
    </row>
    <row r="429" s="365" customFormat="1" ht="27" customHeight="1" spans="1:4">
      <c r="A429" s="392" t="s">
        <v>823</v>
      </c>
      <c r="B429" s="273"/>
      <c r="C429" s="273">
        <f>SUM(C430)</f>
        <v>0</v>
      </c>
      <c r="D429" s="374" t="str">
        <f t="shared" si="12"/>
        <v/>
      </c>
    </row>
    <row r="430" s="365" customFormat="1" ht="27" customHeight="1" spans="1:4">
      <c r="A430" s="385" t="s">
        <v>824</v>
      </c>
      <c r="B430" s="277"/>
      <c r="C430" s="375"/>
      <c r="D430" s="119" t="str">
        <f t="shared" si="12"/>
        <v/>
      </c>
    </row>
    <row r="431" s="365" customFormat="1" ht="27" customHeight="1" spans="1:4">
      <c r="A431" s="272" t="s">
        <v>472</v>
      </c>
      <c r="B431" s="273">
        <f>SUM(B432,B435)</f>
        <v>947</v>
      </c>
      <c r="C431" s="273">
        <f>SUM(C432,C435)</f>
        <v>1021</v>
      </c>
      <c r="D431" s="374">
        <f t="shared" si="12"/>
        <v>1.078</v>
      </c>
    </row>
    <row r="432" s="365" customFormat="1" ht="27" customHeight="1" spans="1:4">
      <c r="A432" s="275" t="s">
        <v>473</v>
      </c>
      <c r="B432" s="284">
        <f>SUM(B433:B434)</f>
        <v>447</v>
      </c>
      <c r="C432" s="284">
        <f>SUM(C433:C434)</f>
        <v>465</v>
      </c>
      <c r="D432" s="374">
        <f t="shared" si="12"/>
        <v>1.04</v>
      </c>
    </row>
    <row r="433" s="365" customFormat="1" ht="27" customHeight="1" spans="1:4">
      <c r="A433" s="276" t="s">
        <v>474</v>
      </c>
      <c r="B433" s="282">
        <v>447</v>
      </c>
      <c r="C433" s="282">
        <v>465</v>
      </c>
      <c r="D433" s="119">
        <f t="shared" si="12"/>
        <v>1.04</v>
      </c>
    </row>
    <row r="434" s="365" customFormat="1" ht="27" customHeight="1" spans="1:4">
      <c r="A434" s="380" t="s">
        <v>103</v>
      </c>
      <c r="B434" s="282"/>
      <c r="C434" s="282"/>
      <c r="D434" s="119" t="str">
        <f t="shared" si="12"/>
        <v/>
      </c>
    </row>
    <row r="435" s="365" customFormat="1" ht="27" customHeight="1" spans="1:4">
      <c r="A435" s="381" t="s">
        <v>477</v>
      </c>
      <c r="B435" s="284">
        <f>SUM(B436:B436)</f>
        <v>500</v>
      </c>
      <c r="C435" s="284">
        <f>SUM(C436:C436)</f>
        <v>556</v>
      </c>
      <c r="D435" s="374">
        <f t="shared" si="12"/>
        <v>1.112</v>
      </c>
    </row>
    <row r="436" s="365" customFormat="1" ht="27" customHeight="1" spans="1:4">
      <c r="A436" s="380" t="s">
        <v>478</v>
      </c>
      <c r="B436" s="282">
        <v>500</v>
      </c>
      <c r="C436" s="375">
        <v>556</v>
      </c>
      <c r="D436" s="119">
        <f t="shared" si="12"/>
        <v>1.112</v>
      </c>
    </row>
    <row r="437" s="365" customFormat="1" ht="27" customHeight="1" spans="1:4">
      <c r="A437" s="382" t="s">
        <v>479</v>
      </c>
      <c r="B437" s="273">
        <f>SUM(B438+B444+B442)</f>
        <v>514</v>
      </c>
      <c r="C437" s="273">
        <f>SUM(C438+C444+C442)</f>
        <v>561</v>
      </c>
      <c r="D437" s="374">
        <f t="shared" si="12"/>
        <v>1.091</v>
      </c>
    </row>
    <row r="438" s="365" customFormat="1" ht="27" customHeight="1" spans="1:4">
      <c r="A438" s="381" t="s">
        <v>480</v>
      </c>
      <c r="B438" s="284">
        <f>SUM(B439:B441)</f>
        <v>514</v>
      </c>
      <c r="C438" s="284">
        <f>SUM(C439:C441)</f>
        <v>561</v>
      </c>
      <c r="D438" s="374">
        <f t="shared" si="12"/>
        <v>1.091</v>
      </c>
    </row>
    <row r="439" s="365" customFormat="1" ht="27" customHeight="1" spans="1:4">
      <c r="A439" s="380" t="s">
        <v>102</v>
      </c>
      <c r="B439" s="282">
        <v>250</v>
      </c>
      <c r="C439" s="375">
        <v>281</v>
      </c>
      <c r="D439" s="119">
        <f t="shared" si="12"/>
        <v>1.124</v>
      </c>
    </row>
    <row r="440" s="365" customFormat="1" ht="27" customHeight="1" spans="1:4">
      <c r="A440" s="380" t="s">
        <v>481</v>
      </c>
      <c r="B440" s="282">
        <v>33</v>
      </c>
      <c r="C440" s="282">
        <v>35</v>
      </c>
      <c r="D440" s="119">
        <f t="shared" si="12"/>
        <v>1.061</v>
      </c>
    </row>
    <row r="441" s="365" customFormat="1" ht="27" customHeight="1" spans="1:4">
      <c r="A441" s="385" t="s">
        <v>482</v>
      </c>
      <c r="B441" s="277">
        <v>231</v>
      </c>
      <c r="C441" s="375">
        <v>245</v>
      </c>
      <c r="D441" s="119">
        <f t="shared" si="12"/>
        <v>1.061</v>
      </c>
    </row>
    <row r="442" s="365" customFormat="1" ht="27" customHeight="1" spans="1:4">
      <c r="A442" s="392" t="s">
        <v>483</v>
      </c>
      <c r="B442" s="273">
        <f>SUM(B443:B443)</f>
        <v>0</v>
      </c>
      <c r="C442" s="273">
        <f>SUM(C443:C443)</f>
        <v>0</v>
      </c>
      <c r="D442" s="374" t="str">
        <f t="shared" si="12"/>
        <v/>
      </c>
    </row>
    <row r="443" s="365" customFormat="1" ht="27" customHeight="1" spans="1:4">
      <c r="A443" s="385" t="s">
        <v>484</v>
      </c>
      <c r="B443" s="277"/>
      <c r="C443" s="277"/>
      <c r="D443" s="119" t="str">
        <f t="shared" si="12"/>
        <v/>
      </c>
    </row>
    <row r="444" s="365" customFormat="1" ht="27" customHeight="1" spans="1:4">
      <c r="A444" s="383" t="s">
        <v>485</v>
      </c>
      <c r="B444" s="284">
        <f>SUM(B445:B445)</f>
        <v>0</v>
      </c>
      <c r="C444" s="284">
        <f>SUM(C445:C445)</f>
        <v>0</v>
      </c>
      <c r="D444" s="374" t="str">
        <f t="shared" si="12"/>
        <v/>
      </c>
    </row>
    <row r="445" s="365" customFormat="1" ht="27" customHeight="1" spans="1:4">
      <c r="A445" s="384" t="s">
        <v>486</v>
      </c>
      <c r="B445" s="282"/>
      <c r="C445" s="282"/>
      <c r="D445" s="119" t="str">
        <f t="shared" si="12"/>
        <v/>
      </c>
    </row>
    <row r="446" s="365" customFormat="1" ht="27" customHeight="1" spans="1:4">
      <c r="A446" s="393" t="s">
        <v>825</v>
      </c>
      <c r="B446" s="284">
        <f>SUM(B447:B448)</f>
        <v>25</v>
      </c>
      <c r="C446" s="284">
        <f>SUM(C447:C448)</f>
        <v>28</v>
      </c>
      <c r="D446" s="374">
        <f t="shared" si="12"/>
        <v>1.12</v>
      </c>
    </row>
    <row r="447" s="365" customFormat="1" ht="27" customHeight="1" spans="1:4">
      <c r="A447" s="384" t="s">
        <v>488</v>
      </c>
      <c r="B447" s="282">
        <v>25</v>
      </c>
      <c r="C447" s="282">
        <v>28</v>
      </c>
      <c r="D447" s="119">
        <f t="shared" si="12"/>
        <v>1.12</v>
      </c>
    </row>
    <row r="448" s="365" customFormat="1" ht="27" customHeight="1" spans="1:4">
      <c r="A448" s="384" t="s">
        <v>826</v>
      </c>
      <c r="B448" s="282"/>
      <c r="C448" s="282"/>
      <c r="D448" s="119" t="str">
        <f t="shared" si="12"/>
        <v/>
      </c>
    </row>
    <row r="449" s="365" customFormat="1" ht="27" customHeight="1" spans="1:4">
      <c r="A449" s="272" t="s">
        <v>489</v>
      </c>
      <c r="B449" s="273">
        <f>SUM(B450,B455)</f>
        <v>9622</v>
      </c>
      <c r="C449" s="273">
        <f>SUM(C450,C455)</f>
        <v>6008</v>
      </c>
      <c r="D449" s="374">
        <f t="shared" si="12"/>
        <v>0.624</v>
      </c>
    </row>
    <row r="450" s="365" customFormat="1" ht="27" customHeight="1" spans="1:4">
      <c r="A450" s="383" t="s">
        <v>490</v>
      </c>
      <c r="B450" s="284">
        <f>SUM(B451:B454)</f>
        <v>9472</v>
      </c>
      <c r="C450" s="284">
        <f>SUM(C451:C454)</f>
        <v>5853</v>
      </c>
      <c r="D450" s="374">
        <f t="shared" si="12"/>
        <v>0.618</v>
      </c>
    </row>
    <row r="451" s="365" customFormat="1" ht="27" customHeight="1" spans="1:4">
      <c r="A451" s="384" t="s">
        <v>102</v>
      </c>
      <c r="B451" s="282">
        <v>1178</v>
      </c>
      <c r="C451" s="375">
        <v>1216</v>
      </c>
      <c r="D451" s="119">
        <f t="shared" si="12"/>
        <v>1.032</v>
      </c>
    </row>
    <row r="452" s="365" customFormat="1" ht="27" customHeight="1" spans="1:4">
      <c r="A452" s="380" t="s">
        <v>103</v>
      </c>
      <c r="B452" s="282"/>
      <c r="C452" s="394"/>
      <c r="D452" s="119" t="str">
        <f t="shared" si="12"/>
        <v/>
      </c>
    </row>
    <row r="453" s="365" customFormat="1" ht="27" customHeight="1" spans="1:4">
      <c r="A453" s="276" t="s">
        <v>493</v>
      </c>
      <c r="B453" s="277">
        <v>11</v>
      </c>
      <c r="C453" s="277">
        <v>12</v>
      </c>
      <c r="D453" s="119">
        <f t="shared" ref="D453:D495" si="13">IF(AND(B453&lt;&gt;0,C453&lt;&gt;0),C453/B453,"")</f>
        <v>1.091</v>
      </c>
    </row>
    <row r="454" s="365" customFormat="1" ht="27" customHeight="1" spans="1:4">
      <c r="A454" s="380" t="s">
        <v>494</v>
      </c>
      <c r="B454" s="282">
        <v>8283</v>
      </c>
      <c r="C454" s="282">
        <v>4625</v>
      </c>
      <c r="D454" s="119">
        <f t="shared" si="13"/>
        <v>0.558</v>
      </c>
    </row>
    <row r="455" s="365" customFormat="1" ht="27" customHeight="1" spans="1:4">
      <c r="A455" s="381" t="s">
        <v>495</v>
      </c>
      <c r="B455" s="284">
        <f>SUM(B456:B457)</f>
        <v>150</v>
      </c>
      <c r="C455" s="284">
        <f>SUM(C456:C457)</f>
        <v>155</v>
      </c>
      <c r="D455" s="374">
        <f t="shared" si="13"/>
        <v>1.033</v>
      </c>
    </row>
    <row r="456" s="365" customFormat="1" ht="27" customHeight="1" spans="1:4">
      <c r="A456" s="276" t="s">
        <v>496</v>
      </c>
      <c r="B456" s="282">
        <v>150</v>
      </c>
      <c r="C456" s="375">
        <v>146</v>
      </c>
      <c r="D456" s="119">
        <f t="shared" si="13"/>
        <v>0.973</v>
      </c>
    </row>
    <row r="457" s="365" customFormat="1" ht="27" customHeight="1" spans="1:4">
      <c r="A457" s="276" t="s">
        <v>498</v>
      </c>
      <c r="B457" s="277"/>
      <c r="C457" s="375">
        <v>9</v>
      </c>
      <c r="D457" s="119" t="str">
        <f t="shared" si="13"/>
        <v/>
      </c>
    </row>
    <row r="458" s="365" customFormat="1" ht="27" customHeight="1" spans="1:4">
      <c r="A458" s="382" t="s">
        <v>499</v>
      </c>
      <c r="B458" s="284">
        <f>SUM(B459,B463)</f>
        <v>7087</v>
      </c>
      <c r="C458" s="284">
        <f>SUM(C459,C463)</f>
        <v>7260</v>
      </c>
      <c r="D458" s="374">
        <f t="shared" si="13"/>
        <v>1.024</v>
      </c>
    </row>
    <row r="459" s="365" customFormat="1" ht="27" customHeight="1" spans="1:4">
      <c r="A459" s="381" t="s">
        <v>500</v>
      </c>
      <c r="B459" s="273">
        <f>SUM(B460:B462)</f>
        <v>1102</v>
      </c>
      <c r="C459" s="273">
        <f>SUM(C460:C462)</f>
        <v>1140</v>
      </c>
      <c r="D459" s="374">
        <f t="shared" si="13"/>
        <v>1.034</v>
      </c>
    </row>
    <row r="460" s="365" customFormat="1" ht="27" customHeight="1" spans="1:4">
      <c r="A460" s="380" t="s">
        <v>501</v>
      </c>
      <c r="B460" s="282">
        <v>154</v>
      </c>
      <c r="C460" s="282">
        <v>162</v>
      </c>
      <c r="D460" s="119">
        <f t="shared" si="13"/>
        <v>1.052</v>
      </c>
    </row>
    <row r="461" s="365" customFormat="1" ht="27" customHeight="1" spans="1:4">
      <c r="A461" s="380" t="s">
        <v>502</v>
      </c>
      <c r="B461" s="282">
        <v>627</v>
      </c>
      <c r="C461" s="282">
        <v>653</v>
      </c>
      <c r="D461" s="119">
        <f t="shared" si="13"/>
        <v>1.041</v>
      </c>
    </row>
    <row r="462" s="365" customFormat="1" ht="27" customHeight="1" spans="1:4">
      <c r="A462" s="380" t="s">
        <v>503</v>
      </c>
      <c r="B462" s="282">
        <v>321</v>
      </c>
      <c r="C462" s="282">
        <v>325</v>
      </c>
      <c r="D462" s="119">
        <f t="shared" si="13"/>
        <v>1.012</v>
      </c>
    </row>
    <row r="463" s="365" customFormat="1" ht="27" customHeight="1" spans="1:4">
      <c r="A463" s="381" t="s">
        <v>505</v>
      </c>
      <c r="B463" s="284">
        <f>SUM(B464:B464)</f>
        <v>5985</v>
      </c>
      <c r="C463" s="284">
        <f>SUM(C464:C464)</f>
        <v>6120</v>
      </c>
      <c r="D463" s="374">
        <f t="shared" si="13"/>
        <v>1.023</v>
      </c>
    </row>
    <row r="464" s="365" customFormat="1" ht="27" customHeight="1" spans="1:4">
      <c r="A464" s="380" t="s">
        <v>506</v>
      </c>
      <c r="B464" s="277">
        <v>5985</v>
      </c>
      <c r="C464" s="375">
        <v>6120</v>
      </c>
      <c r="D464" s="119">
        <f t="shared" si="13"/>
        <v>1.023</v>
      </c>
    </row>
    <row r="465" s="365" customFormat="1" ht="27" customHeight="1" spans="1:4">
      <c r="A465" s="395" t="s">
        <v>507</v>
      </c>
      <c r="B465" s="284">
        <f>SUM(B466,B469)</f>
        <v>350</v>
      </c>
      <c r="C465" s="284">
        <f>SUM(C466,C469)</f>
        <v>350</v>
      </c>
      <c r="D465" s="374">
        <f t="shared" si="13"/>
        <v>1</v>
      </c>
    </row>
    <row r="466" s="365" customFormat="1" ht="27" customHeight="1" spans="1:4">
      <c r="A466" s="392" t="s">
        <v>508</v>
      </c>
      <c r="B466" s="284">
        <f>SUM(B467:B468)</f>
        <v>350</v>
      </c>
      <c r="C466" s="284">
        <f>SUM(C467:C468)</f>
        <v>350</v>
      </c>
      <c r="D466" s="374">
        <f t="shared" si="13"/>
        <v>1</v>
      </c>
    </row>
    <row r="467" s="365" customFormat="1" ht="27" customHeight="1" spans="1:4">
      <c r="A467" s="385" t="s">
        <v>509</v>
      </c>
      <c r="B467" s="282">
        <v>350</v>
      </c>
      <c r="C467" s="375">
        <v>282</v>
      </c>
      <c r="D467" s="119">
        <f t="shared" si="13"/>
        <v>0.806</v>
      </c>
    </row>
    <row r="468" s="288" customFormat="1" ht="27" customHeight="1" spans="1:4">
      <c r="A468" s="385" t="s">
        <v>827</v>
      </c>
      <c r="B468" s="282"/>
      <c r="C468" s="375">
        <v>68</v>
      </c>
      <c r="D468" s="119" t="str">
        <f t="shared" si="13"/>
        <v/>
      </c>
    </row>
    <row r="469" s="365" customFormat="1" ht="27" customHeight="1" spans="1:4">
      <c r="A469" s="383" t="s">
        <v>511</v>
      </c>
      <c r="B469" s="284">
        <f>SUM(B470)</f>
        <v>0</v>
      </c>
      <c r="C469" s="284">
        <f>SUM(C470)</f>
        <v>0</v>
      </c>
      <c r="D469" s="374" t="str">
        <f t="shared" si="13"/>
        <v/>
      </c>
    </row>
    <row r="470" s="365" customFormat="1" ht="27" customHeight="1" spans="1:4">
      <c r="A470" s="384" t="s">
        <v>828</v>
      </c>
      <c r="B470" s="282"/>
      <c r="C470" s="282"/>
      <c r="D470" s="119" t="str">
        <f t="shared" si="13"/>
        <v/>
      </c>
    </row>
    <row r="471" s="365" customFormat="1" ht="27" customHeight="1" spans="1:4">
      <c r="A471" s="393" t="s">
        <v>829</v>
      </c>
      <c r="B471" s="273">
        <f>SUM(B472,B476,B479,B481,B484,B487,B491)</f>
        <v>1409</v>
      </c>
      <c r="C471" s="273">
        <f>SUM(C472,C476,C479,C481,C484,C487,C491)</f>
        <v>1511</v>
      </c>
      <c r="D471" s="374">
        <f t="shared" si="13"/>
        <v>1.072</v>
      </c>
    </row>
    <row r="472" s="365" customFormat="1" ht="27" customHeight="1" spans="1:4">
      <c r="A472" s="383" t="s">
        <v>514</v>
      </c>
      <c r="B472" s="273">
        <f>SUM(B473:B475)</f>
        <v>360</v>
      </c>
      <c r="C472" s="273">
        <f>SUM(C473:C475)</f>
        <v>331</v>
      </c>
      <c r="D472" s="374">
        <f t="shared" si="13"/>
        <v>0.919</v>
      </c>
    </row>
    <row r="473" s="365" customFormat="1" ht="27" customHeight="1" spans="1:4">
      <c r="A473" s="384" t="s">
        <v>102</v>
      </c>
      <c r="B473" s="277">
        <v>319</v>
      </c>
      <c r="C473" s="375">
        <v>287</v>
      </c>
      <c r="D473" s="119">
        <f t="shared" si="13"/>
        <v>0.9</v>
      </c>
    </row>
    <row r="474" s="365" customFormat="1" ht="27" customHeight="1" spans="1:4">
      <c r="A474" s="384" t="s">
        <v>103</v>
      </c>
      <c r="B474" s="282">
        <v>30</v>
      </c>
      <c r="C474" s="375">
        <v>30</v>
      </c>
      <c r="D474" s="119">
        <f t="shared" si="13"/>
        <v>1</v>
      </c>
    </row>
    <row r="475" s="365" customFormat="1" ht="27" customHeight="1" spans="1:4">
      <c r="A475" s="384" t="s">
        <v>515</v>
      </c>
      <c r="B475" s="282">
        <v>11</v>
      </c>
      <c r="C475" s="375">
        <v>14</v>
      </c>
      <c r="D475" s="119">
        <f t="shared" si="13"/>
        <v>1.273</v>
      </c>
    </row>
    <row r="476" s="365" customFormat="1" ht="27" customHeight="1" spans="1:4">
      <c r="A476" s="383" t="s">
        <v>516</v>
      </c>
      <c r="B476" s="284">
        <f>SUM(B477:B477)</f>
        <v>437</v>
      </c>
      <c r="C476" s="284">
        <f>SUM(C477:C478)</f>
        <v>548</v>
      </c>
      <c r="D476" s="374">
        <f t="shared" si="13"/>
        <v>1.254</v>
      </c>
    </row>
    <row r="477" s="365" customFormat="1" ht="27" customHeight="1" spans="1:4">
      <c r="A477" s="384" t="s">
        <v>517</v>
      </c>
      <c r="B477" s="277">
        <v>437</v>
      </c>
      <c r="C477" s="375">
        <v>464</v>
      </c>
      <c r="D477" s="119">
        <f t="shared" si="13"/>
        <v>1.062</v>
      </c>
    </row>
    <row r="478" s="365" customFormat="1" ht="27" customHeight="1" spans="1:4">
      <c r="A478" s="384" t="s">
        <v>102</v>
      </c>
      <c r="B478" s="277"/>
      <c r="C478" s="375">
        <v>84</v>
      </c>
      <c r="D478" s="119" t="str">
        <f t="shared" si="13"/>
        <v/>
      </c>
    </row>
    <row r="479" s="365" customFormat="1" ht="27" customHeight="1" spans="1:4">
      <c r="A479" s="383" t="s">
        <v>518</v>
      </c>
      <c r="B479" s="284">
        <f>SUM(B480:B480)</f>
        <v>48</v>
      </c>
      <c r="C479" s="284">
        <f>SUM(C480:C480)</f>
        <v>45</v>
      </c>
      <c r="D479" s="374">
        <f t="shared" si="13"/>
        <v>0.938</v>
      </c>
    </row>
    <row r="480" s="365" customFormat="1" ht="27" customHeight="1" spans="1:4">
      <c r="A480" s="384" t="s">
        <v>519</v>
      </c>
      <c r="B480" s="282">
        <v>48</v>
      </c>
      <c r="C480" s="282">
        <v>45</v>
      </c>
      <c r="D480" s="119">
        <f t="shared" si="13"/>
        <v>0.938</v>
      </c>
    </row>
    <row r="481" s="365" customFormat="1" ht="27" customHeight="1" spans="1:4">
      <c r="A481" s="383" t="s">
        <v>520</v>
      </c>
      <c r="B481" s="284">
        <f>SUM(B482:B483)</f>
        <v>84</v>
      </c>
      <c r="C481" s="284">
        <f>SUM(C482:C483)</f>
        <v>96</v>
      </c>
      <c r="D481" s="374">
        <f t="shared" si="13"/>
        <v>1.143</v>
      </c>
    </row>
    <row r="482" s="365" customFormat="1" ht="27" customHeight="1" spans="1:4">
      <c r="A482" s="384" t="s">
        <v>521</v>
      </c>
      <c r="B482" s="277">
        <v>2</v>
      </c>
      <c r="C482" s="277">
        <v>3</v>
      </c>
      <c r="D482" s="119">
        <f t="shared" si="13"/>
        <v>1.5</v>
      </c>
    </row>
    <row r="483" s="365" customFormat="1" ht="27" customHeight="1" spans="1:4">
      <c r="A483" s="384" t="s">
        <v>523</v>
      </c>
      <c r="B483" s="277">
        <v>82</v>
      </c>
      <c r="C483" s="375">
        <v>93</v>
      </c>
      <c r="D483" s="119">
        <f t="shared" si="13"/>
        <v>1.134</v>
      </c>
    </row>
    <row r="484" s="365" customFormat="1" ht="27" customHeight="1" spans="1:4">
      <c r="A484" s="383" t="s">
        <v>524</v>
      </c>
      <c r="B484" s="273">
        <f>SUM(B485:B486)</f>
        <v>221</v>
      </c>
      <c r="C484" s="273">
        <f>SUM(C485:C486)</f>
        <v>256</v>
      </c>
      <c r="D484" s="374">
        <f t="shared" si="13"/>
        <v>1.158</v>
      </c>
    </row>
    <row r="485" s="365" customFormat="1" ht="27" customHeight="1" spans="1:4">
      <c r="A485" s="384" t="s">
        <v>525</v>
      </c>
      <c r="B485" s="277">
        <v>146</v>
      </c>
      <c r="C485" s="277"/>
      <c r="D485" s="119" t="str">
        <f t="shared" si="13"/>
        <v/>
      </c>
    </row>
    <row r="486" s="365" customFormat="1" ht="27" customHeight="1" spans="1:4">
      <c r="A486" s="384" t="s">
        <v>526</v>
      </c>
      <c r="B486" s="277">
        <v>75</v>
      </c>
      <c r="C486" s="375">
        <v>256</v>
      </c>
      <c r="D486" s="119">
        <f t="shared" si="13"/>
        <v>3.413</v>
      </c>
    </row>
    <row r="487" s="365" customFormat="1" ht="27" customHeight="1" spans="1:4">
      <c r="A487" s="383" t="s">
        <v>527</v>
      </c>
      <c r="B487" s="273">
        <f>SUM(B488:B490)</f>
        <v>227</v>
      </c>
      <c r="C487" s="273">
        <f>SUM(C488:C490)</f>
        <v>235</v>
      </c>
      <c r="D487" s="374">
        <f t="shared" si="13"/>
        <v>1.035</v>
      </c>
    </row>
    <row r="488" s="365" customFormat="1" ht="27" customHeight="1" spans="1:4">
      <c r="A488" s="384" t="s">
        <v>528</v>
      </c>
      <c r="B488" s="277"/>
      <c r="C488" s="277"/>
      <c r="D488" s="119" t="str">
        <f t="shared" si="13"/>
        <v/>
      </c>
    </row>
    <row r="489" s="365" customFormat="1" ht="27" customHeight="1" spans="1:4">
      <c r="A489" s="384" t="s">
        <v>529</v>
      </c>
      <c r="B489" s="277"/>
      <c r="C489" s="277"/>
      <c r="D489" s="119" t="str">
        <f t="shared" si="13"/>
        <v/>
      </c>
    </row>
    <row r="490" s="365" customFormat="1" ht="27" customHeight="1" spans="1:4">
      <c r="A490" s="384" t="s">
        <v>530</v>
      </c>
      <c r="B490" s="277">
        <v>227</v>
      </c>
      <c r="C490" s="277">
        <v>235</v>
      </c>
      <c r="D490" s="119">
        <f t="shared" si="13"/>
        <v>1.035</v>
      </c>
    </row>
    <row r="491" s="365" customFormat="1" ht="27" customHeight="1" spans="1:4">
      <c r="A491" s="383" t="s">
        <v>531</v>
      </c>
      <c r="B491" s="273">
        <f>SUM(B492)</f>
        <v>32</v>
      </c>
      <c r="C491" s="273">
        <f>SUM(C492)</f>
        <v>0</v>
      </c>
      <c r="D491" s="374" t="str">
        <f t="shared" si="13"/>
        <v/>
      </c>
    </row>
    <row r="492" s="365" customFormat="1" ht="27" customHeight="1" spans="1:4">
      <c r="A492" s="384" t="s">
        <v>532</v>
      </c>
      <c r="B492" s="277">
        <v>32</v>
      </c>
      <c r="C492" s="277"/>
      <c r="D492" s="119" t="str">
        <f t="shared" si="13"/>
        <v/>
      </c>
    </row>
    <row r="493" s="365" customFormat="1" ht="27" customHeight="1" spans="1:4">
      <c r="A493" s="395" t="s">
        <v>830</v>
      </c>
      <c r="B493" s="273"/>
      <c r="C493" s="273">
        <v>3278</v>
      </c>
      <c r="D493" s="374" t="str">
        <f t="shared" si="13"/>
        <v/>
      </c>
    </row>
    <row r="494" s="365" customFormat="1" ht="27" customHeight="1" spans="1:4">
      <c r="A494" s="395" t="s">
        <v>831</v>
      </c>
      <c r="B494" s="273">
        <f>SUM(B495:B496)</f>
        <v>100</v>
      </c>
      <c r="C494" s="273">
        <f>SUM(C495:C496)</f>
        <v>4045</v>
      </c>
      <c r="D494" s="374">
        <f t="shared" si="13"/>
        <v>40.45</v>
      </c>
    </row>
    <row r="495" s="365" customFormat="1" ht="27" customHeight="1" spans="1:4">
      <c r="A495" s="385" t="s">
        <v>535</v>
      </c>
      <c r="B495" s="277"/>
      <c r="C495" s="277">
        <v>4045</v>
      </c>
      <c r="D495" s="119" t="str">
        <f t="shared" si="13"/>
        <v/>
      </c>
    </row>
    <row r="496" s="365" customFormat="1" ht="27" customHeight="1" spans="1:4">
      <c r="A496" s="385" t="s">
        <v>87</v>
      </c>
      <c r="B496" s="277">
        <v>100</v>
      </c>
      <c r="C496" s="277"/>
      <c r="D496" s="119" t="str">
        <f t="shared" ref="D496:D516" si="14">IF(AND(B496&lt;&gt;0,C496&lt;&gt;0),C496/B496,"")</f>
        <v/>
      </c>
    </row>
    <row r="497" s="365" customFormat="1" ht="27" customHeight="1" spans="1:4">
      <c r="A497" s="395" t="s">
        <v>832</v>
      </c>
      <c r="B497" s="273">
        <f t="shared" ref="B497:B500" si="15">SUM(B498)</f>
        <v>2666</v>
      </c>
      <c r="C497" s="273">
        <f t="shared" ref="C497:C500" si="16">SUM(C498)</f>
        <v>2638</v>
      </c>
      <c r="D497" s="374">
        <f t="shared" si="14"/>
        <v>0.989</v>
      </c>
    </row>
    <row r="498" s="365" customFormat="1" ht="27" customHeight="1" spans="1:4">
      <c r="A498" s="392" t="s">
        <v>537</v>
      </c>
      <c r="B498" s="273">
        <f t="shared" si="15"/>
        <v>2666</v>
      </c>
      <c r="C498" s="273">
        <f t="shared" si="16"/>
        <v>2638</v>
      </c>
      <c r="D498" s="374">
        <f t="shared" si="14"/>
        <v>0.989</v>
      </c>
    </row>
    <row r="499" s="365" customFormat="1" ht="27" customHeight="1" spans="1:4">
      <c r="A499" s="385" t="s">
        <v>538</v>
      </c>
      <c r="B499" s="277">
        <v>2666</v>
      </c>
      <c r="C499" s="277">
        <v>2638</v>
      </c>
      <c r="D499" s="119">
        <f t="shared" si="14"/>
        <v>0.989</v>
      </c>
    </row>
    <row r="500" s="365" customFormat="1" ht="27" customHeight="1" spans="1:4">
      <c r="A500" s="395" t="s">
        <v>833</v>
      </c>
      <c r="B500" s="273">
        <f t="shared" si="15"/>
        <v>7</v>
      </c>
      <c r="C500" s="273">
        <f t="shared" si="16"/>
        <v>12</v>
      </c>
      <c r="D500" s="374">
        <f t="shared" si="14"/>
        <v>1.714</v>
      </c>
    </row>
    <row r="501" s="365" customFormat="1" ht="27" customHeight="1" spans="1:4">
      <c r="A501" s="392" t="s">
        <v>540</v>
      </c>
      <c r="B501" s="273">
        <v>7</v>
      </c>
      <c r="C501" s="273">
        <v>12</v>
      </c>
      <c r="D501" s="374">
        <f t="shared" si="14"/>
        <v>1.714</v>
      </c>
    </row>
    <row r="502" s="365" customFormat="1" ht="27" customHeight="1" spans="1:4">
      <c r="A502" s="396" t="s">
        <v>541</v>
      </c>
      <c r="B502" s="273">
        <f>SUM(B6+B98+B104+B130+B152+B164+B189+B270+B316+B340+B354+B413+B431+B437+B446+B449+B458+B465+B471+B493+B494+B497+B500)</f>
        <v>324546</v>
      </c>
      <c r="C502" s="273">
        <f>SUM(C6+C98+C104+C130+C152+C164+C189+C270+C316+C340+C354+C413+C431+C437+C446+C449+C458+C465+C471+C493+C494+C497+C500)</f>
        <v>327792</v>
      </c>
      <c r="D502" s="374">
        <f t="shared" si="14"/>
        <v>1.01</v>
      </c>
    </row>
    <row r="503" s="365" customFormat="1" ht="27" customHeight="1" spans="1:4">
      <c r="A503" s="299" t="s">
        <v>542</v>
      </c>
      <c r="B503" s="284">
        <f t="shared" ref="B503:B505" si="17">B504</f>
        <v>5512</v>
      </c>
      <c r="C503" s="284">
        <f t="shared" ref="C503:C505" si="18">C504</f>
        <v>6500</v>
      </c>
      <c r="D503" s="374">
        <f t="shared" si="14"/>
        <v>1.179</v>
      </c>
    </row>
    <row r="504" s="365" customFormat="1" ht="27" customHeight="1" spans="1:4">
      <c r="A504" s="385" t="s">
        <v>834</v>
      </c>
      <c r="B504" s="282">
        <f t="shared" si="17"/>
        <v>5512</v>
      </c>
      <c r="C504" s="282">
        <f t="shared" si="18"/>
        <v>6500</v>
      </c>
      <c r="D504" s="119">
        <f t="shared" si="14"/>
        <v>1.179</v>
      </c>
    </row>
    <row r="505" s="365" customFormat="1" ht="27" customHeight="1" spans="1:4">
      <c r="A505" s="385" t="s">
        <v>835</v>
      </c>
      <c r="B505" s="277">
        <f t="shared" si="17"/>
        <v>5512</v>
      </c>
      <c r="C505" s="277">
        <f t="shared" si="18"/>
        <v>6500</v>
      </c>
      <c r="D505" s="119">
        <f t="shared" si="14"/>
        <v>1.179</v>
      </c>
    </row>
    <row r="506" s="365" customFormat="1" ht="27" customHeight="1" spans="1:4">
      <c r="A506" s="385" t="s">
        <v>836</v>
      </c>
      <c r="B506" s="277">
        <v>5512</v>
      </c>
      <c r="C506" s="277">
        <v>6500</v>
      </c>
      <c r="D506" s="119">
        <f t="shared" si="14"/>
        <v>1.179</v>
      </c>
    </row>
    <row r="507" s="365" customFormat="1" ht="27" customHeight="1" spans="1:4">
      <c r="A507" s="395" t="s">
        <v>546</v>
      </c>
      <c r="B507" s="282"/>
      <c r="C507" s="282"/>
      <c r="D507" s="119" t="str">
        <f t="shared" si="14"/>
        <v/>
      </c>
    </row>
    <row r="508" s="365" customFormat="1" ht="27" customHeight="1" spans="1:4">
      <c r="A508" s="299" t="s">
        <v>547</v>
      </c>
      <c r="B508" s="273">
        <v>1384</v>
      </c>
      <c r="C508" s="273"/>
      <c r="D508" s="119" t="str">
        <f t="shared" si="14"/>
        <v/>
      </c>
    </row>
    <row r="509" s="365" customFormat="1" ht="27" customHeight="1" spans="1:4">
      <c r="A509" s="299" t="s">
        <v>548</v>
      </c>
      <c r="B509" s="277"/>
      <c r="C509" s="277"/>
      <c r="D509" s="119" t="str">
        <f t="shared" si="14"/>
        <v/>
      </c>
    </row>
    <row r="510" s="365" customFormat="1" ht="27" customHeight="1" spans="1:4">
      <c r="A510" s="299" t="s">
        <v>549</v>
      </c>
      <c r="B510" s="273">
        <f t="shared" ref="B510:B514" si="19">B511</f>
        <v>7000</v>
      </c>
      <c r="C510" s="273">
        <f t="shared" ref="C510:C514" si="20">C511</f>
        <v>12691</v>
      </c>
      <c r="D510" s="374">
        <f t="shared" si="14"/>
        <v>1.813</v>
      </c>
    </row>
    <row r="511" s="365" customFormat="1" ht="27" customHeight="1" spans="1:4">
      <c r="A511" s="297" t="s">
        <v>837</v>
      </c>
      <c r="B511" s="312">
        <f t="shared" si="19"/>
        <v>7000</v>
      </c>
      <c r="C511" s="312">
        <f t="shared" si="20"/>
        <v>12691</v>
      </c>
      <c r="D511" s="119">
        <f t="shared" si="14"/>
        <v>1.813</v>
      </c>
    </row>
    <row r="512" s="365" customFormat="1" ht="27" customHeight="1" spans="1:4">
      <c r="A512" s="297" t="s">
        <v>838</v>
      </c>
      <c r="B512" s="312">
        <v>7000</v>
      </c>
      <c r="C512" s="312">
        <v>12691</v>
      </c>
      <c r="D512" s="119">
        <f t="shared" si="14"/>
        <v>1.813</v>
      </c>
    </row>
    <row r="513" s="365" customFormat="1" ht="27" customHeight="1" spans="1:4">
      <c r="A513" s="297" t="s">
        <v>839</v>
      </c>
      <c r="B513" s="312"/>
      <c r="C513" s="312"/>
      <c r="D513" s="119" t="str">
        <f t="shared" si="14"/>
        <v/>
      </c>
    </row>
    <row r="514" ht="27" customHeight="1" spans="1:4">
      <c r="A514" s="299" t="s">
        <v>553</v>
      </c>
      <c r="B514" s="312">
        <f t="shared" si="19"/>
        <v>4437</v>
      </c>
      <c r="C514" s="312">
        <f t="shared" si="20"/>
        <v>0</v>
      </c>
      <c r="D514" s="119" t="str">
        <f t="shared" si="14"/>
        <v/>
      </c>
    </row>
    <row r="515" ht="27" customHeight="1" spans="1:4">
      <c r="A515" s="297" t="s">
        <v>840</v>
      </c>
      <c r="B515" s="312">
        <v>4437</v>
      </c>
      <c r="C515" s="312"/>
      <c r="D515" s="119" t="str">
        <f t="shared" si="14"/>
        <v/>
      </c>
    </row>
    <row r="516" ht="27" customHeight="1" spans="1:4">
      <c r="A516" s="397" t="s">
        <v>555</v>
      </c>
      <c r="B516" s="318">
        <f>SUM(B502+B503+B510+B514+B508)</f>
        <v>342879</v>
      </c>
      <c r="C516" s="318">
        <f>SUM(C502+C503+C510)</f>
        <v>346983</v>
      </c>
      <c r="D516" s="374">
        <f t="shared" si="14"/>
        <v>1.012</v>
      </c>
    </row>
    <row r="517" s="288" customFormat="1" spans="1:1">
      <c r="A517" s="367"/>
    </row>
    <row r="518" s="288" customFormat="1" spans="1:1">
      <c r="A518" s="367"/>
    </row>
    <row r="519" s="288" customFormat="1" spans="1:1">
      <c r="A519" s="367"/>
    </row>
  </sheetData>
  <autoFilter ref="A5:D519">
    <extLst/>
  </autoFilter>
  <mergeCells count="5">
    <mergeCell ref="A2:D2"/>
    <mergeCell ref="A4:A5"/>
    <mergeCell ref="B4:B5"/>
    <mergeCell ref="C4:C5"/>
    <mergeCell ref="D4:D5"/>
  </mergeCells>
  <dataValidations count="2">
    <dataValidation type="textLength" operator="lessThanOrEqual" allowBlank="1" showInputMessage="1" showErrorMessage="1" errorTitle="提示" error="此处最多只能输入 [20] 个字符。" sqref="B4 C4:D4">
      <formula1>20</formula1>
    </dataValidation>
    <dataValidation type="custom" allowBlank="1" showInputMessage="1" showErrorMessage="1" errorTitle="提示" error="对不起，此处只能输入数字。" sqref="B6 C6 B7 C7 C11 B13 C13 C15 B18 C18 C21 C23 B25 C25 B28 C28 C29 C31 B32 C32 C36 B37 C37 B38 B39 B40 C40 B41 C41 C42 B44 C44 B47 C47 B48 B52 C52 B53 B54 B55 C55 B56 C58 B59 C59 B60 C60 C61 B63 C63 C65 B66 C66 C68 B70 C70 B71 B74 C74 B75 C75 B79 C79 B80 B81 C81 B82 C82 B83 C83 B84 B86 C86 C87 C89 B90 B91 C91 B92 B93 B94 B95 B96 C96 B97 C97 B98 C98 B99 C99 B100 C100 B101 C101 B102 B103 B104 C104 B105 C105 B106 C106 B107 C107 B108 B109 B110 B111 B112 B113 B114 C114 B115 B116 C116 B117 B118 B119 C119 B120 B121 B122 B123 B128 C128 B129 B130 C130 B131 C131 B132 B133 B134 C134 B137 B138 B139 B140 C140 B141 C141 B142 B143 C143 B144 B145 C145 B148 C148 B149 C149 B150 C150 B151 C151 B152 C152 B153 C153 C155 B156 C156 B159 C159 B160 B161 C161 B162 C162 B163 C163 B164 C164 B165 C165 B166 B167 C167 B175 B176 C176 B177 C177 B178 C178 B181 C181 B182 C182 B183 C183 B186 C186 B189 C189 B190 C190 C193 B196 C196 B201 C201 C207 B208 C208 C209 B211 C212 B214 C214 B220 B221 C221 B222 C227 B228 C228 C232 B233 C233 B238 B239 B240 C240 C242 B243 C243 B246 C246 C248 B249 C249 C250 B252 C252 B253 B254 C254 B255 C255 B256 B257 C257 B258 C258 B259 C259 B260 C260 B261 C261 C265 B266 C266 B267 C267 B268 C268 B269 C269 B270 C270 B271 C271 B274 C274 B277 C277 B278 B279 B280 C280 B284 B288 C288 B289 B291 B292 C292 B294 B295 B296 B298 B299 B300 C300 B301 C301 B302 B303 C303 B304 C304 B305 C305 B306 C308 B309 C309 B313 B315 C315 B316 C316 B317 C317 C319 B320 C320 B321 C321 B323 C323 B324 C324 B325 B326 C326 B327 C327 B328 C328 C330 B332 B333 B334 C334 B335 C335 B336 C336 B337 C337 B338 C338 B339 C339 B341 C341 B342 B346 B348 C348 B349 C349 B351 B352 C352 B353 C353 B356 B357 B358 B359 B360 B363 C363 B364 C364 B365 C365 B366 C366 B367 C367 B368 C368 B369 B370 B371 C371 C373 B374 B375 B376 B377 C377 B378 C378 B379 C379 B380 C380 C386 B387 C387 B388 C388 B389 C389 C395 C397 B400 C400 B401 C401 B403 C403 B404 C404 B405 B407 C407 B408 B409 B410 C410 B411 C411 B412 B413 C413 B414 C414 B415 C417 B418 C418 B419 C419 B420 C420 B421 C421 B424 C424 B425 C425 C426 C428 C429 B431 C431 B436 B438 C438 C440 B443 C443 B444 C444 B445 C445 B447 C447 B448 C448 B449 C449 B450 C450 B451 B452 B456 B457 B459 C459 B460 C460 B461 C461 B462 C462 B464 B465 C465 B467 B468 B469 C469 B470 C470 B471 C471 B472 C472 B476 C476 B477 B478 B479 C479 B480 C480 B481 C481 B482 C482 B483 B484 C484 B485 C485 B486 B487 C487 B488 C488 B491 C491 B492 C492 B506 C506 B507 C507 B510 C510 B8:B12 B14:B17 B19:B24 B26:B27 B29:B31 B33:B36 B42:B43 B45:B46 B49:B51 B57:B58 B61:B62 B64:B65 B67:B69 B72:B73 B76:B78 B87:B89 B124:B125 B126:B127 B135:B136 B146:B147 B154:B155 B157:B158 B168:B174 B179:B180 B184:B185 B187:B188 B191:B192 B193:B195 B197:B200 B202:B207 B209:B210 B212:B213 B215:B219 B223:B227 B229:B232 B234:B237 B241:B242 B244:B245 B247:B248 B250:B251 B262:B263 B264:B265 B272:B273 B275:B276 B281:B283 B285:B287 B307:B308 B310:B311 B318:B319 B329:B330 B343:B344 B361:B362 B372:B373 B382:B383 B384:B386 B390:B392 B394:B395 B396:B397 B398:B399 B416:B417 B422:B423 B426:B428 B429:B430 B433:B434 B439:B441 B453:B454 B473:B475 B489:B490 B503:B505 B508:B509 C8:C9 C45:C46 C49:C51 C179:C180 C187:C188 C235:C237 C310:C311 C390:C392 C422:C423 C433:C434 C453:C454 C489:C490 C503:C505 C508:C509">
      <formula1>OR(B6="",ISNUMBER(B6))</formula1>
    </dataValidation>
  </dataValidations>
  <pageMargins left="0.944444444444444" right="0.944444444444444" top="0.393055555555556" bottom="0.393055555555556" header="0.196527777777778" footer="0.196527777777778"/>
  <pageSetup paperSize="9" scale="80" orientation="portrait" horizontalDpi="600"/>
  <headerFooter>
    <oddFooter>&amp;C第 &amp;P+31 页，共 &amp;N+43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519"/>
  <sheetViews>
    <sheetView showZeros="0" workbookViewId="0">
      <pane xSplit="1" ySplit="5" topLeftCell="B502" activePane="bottomRight" state="frozen"/>
      <selection/>
      <selection pane="topRight"/>
      <selection pane="bottomLeft"/>
      <selection pane="bottomRight" activeCell="E8" sqref="E8"/>
    </sheetView>
  </sheetViews>
  <sheetFormatPr defaultColWidth="9" defaultRowHeight="15.75" outlineLevelCol="3"/>
  <cols>
    <col min="1" max="1" width="39.625" style="367" customWidth="1"/>
    <col min="2" max="3" width="20.625" style="288" customWidth="1"/>
    <col min="4" max="4" width="14.625" style="288" customWidth="1"/>
    <col min="5" max="16384" width="9" style="365"/>
  </cols>
  <sheetData>
    <row r="1" s="365" customFormat="1" ht="20" customHeight="1" spans="1:4">
      <c r="A1" s="368" t="s">
        <v>841</v>
      </c>
      <c r="D1" s="369"/>
    </row>
    <row r="2" s="366" customFormat="1" ht="30" customHeight="1" spans="1:4">
      <c r="A2" s="263" t="s">
        <v>842</v>
      </c>
      <c r="B2" s="287"/>
      <c r="C2" s="370"/>
      <c r="D2" s="370"/>
    </row>
    <row r="3" s="365" customFormat="1" ht="20" customHeight="1" spans="1:4">
      <c r="A3" s="371" t="s">
        <v>99</v>
      </c>
      <c r="B3" s="266"/>
      <c r="D3" s="372" t="s">
        <v>2</v>
      </c>
    </row>
    <row r="4" s="365" customFormat="1" ht="20" customHeight="1" spans="1:4">
      <c r="A4" s="373" t="s">
        <v>3</v>
      </c>
      <c r="B4" s="270" t="s">
        <v>6</v>
      </c>
      <c r="C4" s="270" t="s">
        <v>805</v>
      </c>
      <c r="D4" s="270" t="s">
        <v>813</v>
      </c>
    </row>
    <row r="5" s="365" customFormat="1" ht="20" customHeight="1" spans="1:4">
      <c r="A5" s="373"/>
      <c r="B5" s="270"/>
      <c r="C5" s="270"/>
      <c r="D5" s="270"/>
    </row>
    <row r="6" s="365" customFormat="1" ht="27" customHeight="1" spans="1:4">
      <c r="A6" s="279" t="s">
        <v>100</v>
      </c>
      <c r="B6" s="273">
        <f>B7+B13+B18+B25+B32+B37+B41+B44+B47+B52+B55+B59+B63+B66+B70+B75+B79+B83+B91+B96</f>
        <v>19964</v>
      </c>
      <c r="C6" s="273">
        <f>C7+C13+C18+C25+C32+C37+C41+C44+C47+C52+C55+C59+C63+C66+C70+C75+C79+C83+C91+C96+C89</f>
        <v>22003</v>
      </c>
      <c r="D6" s="374">
        <f t="shared" ref="D6:D69" si="0">IF(AND(B6&lt;&gt;0,C6&lt;&gt;0),C6/B6,"")</f>
        <v>1.102</v>
      </c>
    </row>
    <row r="7" s="365" customFormat="1" ht="27" customHeight="1" spans="1:4">
      <c r="A7" s="280" t="s">
        <v>101</v>
      </c>
      <c r="B7" s="273">
        <f>SUM(B8:B12)</f>
        <v>1043</v>
      </c>
      <c r="C7" s="273">
        <f>SUM(C8:C12)</f>
        <v>908</v>
      </c>
      <c r="D7" s="374">
        <f t="shared" si="0"/>
        <v>0.871</v>
      </c>
    </row>
    <row r="8" s="365" customFormat="1" ht="27" customHeight="1" spans="1:4">
      <c r="A8" s="281" t="s">
        <v>102</v>
      </c>
      <c r="B8" s="282">
        <v>608</v>
      </c>
      <c r="C8" s="282">
        <v>737</v>
      </c>
      <c r="D8" s="119">
        <f t="shared" si="0"/>
        <v>1.212</v>
      </c>
    </row>
    <row r="9" s="365" customFormat="1" ht="27" customHeight="1" spans="1:4">
      <c r="A9" s="281" t="s">
        <v>103</v>
      </c>
      <c r="B9" s="282"/>
      <c r="C9" s="282"/>
      <c r="D9" s="119" t="str">
        <f t="shared" si="0"/>
        <v/>
      </c>
    </row>
    <row r="10" s="365" customFormat="1" ht="27" customHeight="1" spans="1:4">
      <c r="A10" s="281" t="s">
        <v>104</v>
      </c>
      <c r="B10" s="282">
        <v>53</v>
      </c>
      <c r="C10" s="375">
        <v>58</v>
      </c>
      <c r="D10" s="119">
        <f t="shared" si="0"/>
        <v>1.094</v>
      </c>
    </row>
    <row r="11" s="365" customFormat="1" ht="27" customHeight="1" spans="1:4">
      <c r="A11" s="376" t="s">
        <v>105</v>
      </c>
      <c r="B11" s="282">
        <v>3</v>
      </c>
      <c r="C11" s="282">
        <v>5</v>
      </c>
      <c r="D11" s="119">
        <f t="shared" si="0"/>
        <v>1.667</v>
      </c>
    </row>
    <row r="12" s="365" customFormat="1" ht="27" customHeight="1" spans="1:4">
      <c r="A12" s="281" t="s">
        <v>106</v>
      </c>
      <c r="B12" s="282">
        <v>379</v>
      </c>
      <c r="C12" s="375">
        <v>108</v>
      </c>
      <c r="D12" s="119">
        <f t="shared" si="0"/>
        <v>0.285</v>
      </c>
    </row>
    <row r="13" s="365" customFormat="1" ht="27" customHeight="1" spans="1:4">
      <c r="A13" s="280" t="s">
        <v>107</v>
      </c>
      <c r="B13" s="273">
        <f>SUM(B14:B17)</f>
        <v>592</v>
      </c>
      <c r="C13" s="273">
        <f>SUM(C14:C17)</f>
        <v>703</v>
      </c>
      <c r="D13" s="374">
        <f t="shared" si="0"/>
        <v>1.188</v>
      </c>
    </row>
    <row r="14" s="365" customFormat="1" ht="27" customHeight="1" spans="1:4">
      <c r="A14" s="281" t="s">
        <v>102</v>
      </c>
      <c r="B14" s="282">
        <v>504</v>
      </c>
      <c r="C14" s="375">
        <v>629</v>
      </c>
      <c r="D14" s="119">
        <f t="shared" si="0"/>
        <v>1.248</v>
      </c>
    </row>
    <row r="15" s="365" customFormat="1" ht="27" customHeight="1" spans="1:4">
      <c r="A15" s="281" t="s">
        <v>103</v>
      </c>
      <c r="B15" s="282">
        <v>10</v>
      </c>
      <c r="C15" s="282"/>
      <c r="D15" s="119" t="str">
        <f t="shared" si="0"/>
        <v/>
      </c>
    </row>
    <row r="16" s="365" customFormat="1" ht="27" customHeight="1" spans="1:4">
      <c r="A16" s="281" t="s">
        <v>108</v>
      </c>
      <c r="B16" s="282">
        <v>42</v>
      </c>
      <c r="C16" s="375">
        <v>38</v>
      </c>
      <c r="D16" s="119">
        <f t="shared" si="0"/>
        <v>0.905</v>
      </c>
    </row>
    <row r="17" s="365" customFormat="1" ht="27" customHeight="1" spans="1:4">
      <c r="A17" s="281" t="s">
        <v>109</v>
      </c>
      <c r="B17" s="282">
        <v>36</v>
      </c>
      <c r="C17" s="375">
        <v>36</v>
      </c>
      <c r="D17" s="119">
        <f t="shared" si="0"/>
        <v>1</v>
      </c>
    </row>
    <row r="18" s="365" customFormat="1" ht="27" customHeight="1" spans="1:4">
      <c r="A18" s="280" t="s">
        <v>110</v>
      </c>
      <c r="B18" s="273">
        <f>SUM(B19:B24)</f>
        <v>8526</v>
      </c>
      <c r="C18" s="273">
        <f>SUM(C19:C24)</f>
        <v>9803</v>
      </c>
      <c r="D18" s="374">
        <f t="shared" si="0"/>
        <v>1.15</v>
      </c>
    </row>
    <row r="19" s="365" customFormat="1" ht="27" customHeight="1" spans="1:4">
      <c r="A19" s="281" t="s">
        <v>102</v>
      </c>
      <c r="B19" s="282">
        <v>6572</v>
      </c>
      <c r="C19" s="375">
        <v>7863</v>
      </c>
      <c r="D19" s="119">
        <f t="shared" si="0"/>
        <v>1.196</v>
      </c>
    </row>
    <row r="20" s="365" customFormat="1" ht="27" customHeight="1" spans="1:4">
      <c r="A20" s="281" t="s">
        <v>103</v>
      </c>
      <c r="B20" s="282">
        <v>1246</v>
      </c>
      <c r="C20" s="375">
        <v>1256</v>
      </c>
      <c r="D20" s="119">
        <f t="shared" si="0"/>
        <v>1.008</v>
      </c>
    </row>
    <row r="21" s="365" customFormat="1" ht="27" customHeight="1" spans="1:4">
      <c r="A21" s="281" t="s">
        <v>111</v>
      </c>
      <c r="B21" s="282">
        <v>25</v>
      </c>
      <c r="C21" s="282"/>
      <c r="D21" s="119" t="str">
        <f t="shared" si="0"/>
        <v/>
      </c>
    </row>
    <row r="22" s="365" customFormat="1" ht="27" customHeight="1" spans="1:4">
      <c r="A22" s="281" t="s">
        <v>112</v>
      </c>
      <c r="B22" s="282">
        <v>385</v>
      </c>
      <c r="C22" s="375">
        <v>403</v>
      </c>
      <c r="D22" s="119">
        <f t="shared" si="0"/>
        <v>1.047</v>
      </c>
    </row>
    <row r="23" s="365" customFormat="1" ht="27" customHeight="1" spans="1:4">
      <c r="A23" s="281" t="s">
        <v>113</v>
      </c>
      <c r="B23" s="282">
        <v>22</v>
      </c>
      <c r="C23" s="282"/>
      <c r="D23" s="119" t="str">
        <f t="shared" si="0"/>
        <v/>
      </c>
    </row>
    <row r="24" s="365" customFormat="1" ht="27" customHeight="1" spans="1:4">
      <c r="A24" s="281" t="s">
        <v>114</v>
      </c>
      <c r="B24" s="282">
        <v>276</v>
      </c>
      <c r="C24" s="375">
        <v>281</v>
      </c>
      <c r="D24" s="119">
        <f t="shared" si="0"/>
        <v>1.018</v>
      </c>
    </row>
    <row r="25" s="365" customFormat="1" ht="27" customHeight="1" spans="1:4">
      <c r="A25" s="280" t="s">
        <v>115</v>
      </c>
      <c r="B25" s="273">
        <f>SUM(B26:B31)</f>
        <v>1152</v>
      </c>
      <c r="C25" s="273">
        <f>SUM(C26:C31)</f>
        <v>1068</v>
      </c>
      <c r="D25" s="374">
        <f t="shared" si="0"/>
        <v>0.927</v>
      </c>
    </row>
    <row r="26" s="365" customFormat="1" ht="27" customHeight="1" spans="1:4">
      <c r="A26" s="281" t="s">
        <v>102</v>
      </c>
      <c r="B26" s="282">
        <v>820</v>
      </c>
      <c r="C26" s="375">
        <v>897</v>
      </c>
      <c r="D26" s="119">
        <f t="shared" si="0"/>
        <v>1.094</v>
      </c>
    </row>
    <row r="27" s="365" customFormat="1" ht="27" customHeight="1" spans="1:4">
      <c r="A27" s="281" t="s">
        <v>103</v>
      </c>
      <c r="B27" s="282">
        <v>27</v>
      </c>
      <c r="C27" s="375">
        <v>30</v>
      </c>
      <c r="D27" s="119">
        <f t="shared" si="0"/>
        <v>1.111</v>
      </c>
    </row>
    <row r="28" s="365" customFormat="1" ht="27" customHeight="1" spans="1:4">
      <c r="A28" s="281" t="s">
        <v>116</v>
      </c>
      <c r="B28" s="282">
        <v>45</v>
      </c>
      <c r="C28" s="282"/>
      <c r="D28" s="119" t="str">
        <f t="shared" si="0"/>
        <v/>
      </c>
    </row>
    <row r="29" s="365" customFormat="1" ht="27" customHeight="1" spans="1:4">
      <c r="A29" s="281" t="s">
        <v>117</v>
      </c>
      <c r="B29" s="282">
        <v>4</v>
      </c>
      <c r="C29" s="282"/>
      <c r="D29" s="119" t="str">
        <f t="shared" si="0"/>
        <v/>
      </c>
    </row>
    <row r="30" s="365" customFormat="1" ht="27" customHeight="1" spans="1:4">
      <c r="A30" s="281" t="s">
        <v>112</v>
      </c>
      <c r="B30" s="282">
        <v>136</v>
      </c>
      <c r="C30" s="375">
        <v>141</v>
      </c>
      <c r="D30" s="119">
        <f t="shared" si="0"/>
        <v>1.037</v>
      </c>
    </row>
    <row r="31" s="365" customFormat="1" ht="27" customHeight="1" spans="1:4">
      <c r="A31" s="281" t="s">
        <v>118</v>
      </c>
      <c r="B31" s="282">
        <v>120</v>
      </c>
      <c r="C31" s="282"/>
      <c r="D31" s="119" t="str">
        <f t="shared" si="0"/>
        <v/>
      </c>
    </row>
    <row r="32" s="365" customFormat="1" ht="27" customHeight="1" spans="1:4">
      <c r="A32" s="280" t="s">
        <v>119</v>
      </c>
      <c r="B32" s="273">
        <f>SUM(B33:B36)</f>
        <v>353</v>
      </c>
      <c r="C32" s="273">
        <f>SUM(C33:C36)</f>
        <v>430</v>
      </c>
      <c r="D32" s="374">
        <f t="shared" si="0"/>
        <v>1.218</v>
      </c>
    </row>
    <row r="33" s="365" customFormat="1" ht="27" customHeight="1" spans="1:4">
      <c r="A33" s="281" t="s">
        <v>102</v>
      </c>
      <c r="B33" s="282">
        <v>201</v>
      </c>
      <c r="C33" s="375">
        <v>221</v>
      </c>
      <c r="D33" s="119">
        <f t="shared" si="0"/>
        <v>1.1</v>
      </c>
    </row>
    <row r="34" s="365" customFormat="1" ht="27" customHeight="1" spans="1:4">
      <c r="A34" s="281" t="s">
        <v>103</v>
      </c>
      <c r="B34" s="282">
        <v>103</v>
      </c>
      <c r="C34" s="375">
        <v>179</v>
      </c>
      <c r="D34" s="119">
        <f t="shared" si="0"/>
        <v>1.738</v>
      </c>
    </row>
    <row r="35" s="365" customFormat="1" ht="27" customHeight="1" spans="1:4">
      <c r="A35" s="281" t="s">
        <v>120</v>
      </c>
      <c r="B35" s="282">
        <v>26</v>
      </c>
      <c r="C35" s="375">
        <v>30</v>
      </c>
      <c r="D35" s="119">
        <f t="shared" si="0"/>
        <v>1.154</v>
      </c>
    </row>
    <row r="36" s="365" customFormat="1" ht="27" customHeight="1" spans="1:4">
      <c r="A36" s="281" t="s">
        <v>121</v>
      </c>
      <c r="B36" s="282">
        <v>23</v>
      </c>
      <c r="C36" s="282"/>
      <c r="D36" s="119" t="str">
        <f t="shared" si="0"/>
        <v/>
      </c>
    </row>
    <row r="37" s="365" customFormat="1" ht="27" customHeight="1" spans="1:4">
      <c r="A37" s="280" t="s">
        <v>122</v>
      </c>
      <c r="B37" s="273">
        <f>SUM(B38:B40)</f>
        <v>1471</v>
      </c>
      <c r="C37" s="273">
        <f>SUM(C38:C40)</f>
        <v>1643</v>
      </c>
      <c r="D37" s="374">
        <f t="shared" si="0"/>
        <v>1.117</v>
      </c>
    </row>
    <row r="38" s="365" customFormat="1" ht="27" customHeight="1" spans="1:4">
      <c r="A38" s="281" t="s">
        <v>102</v>
      </c>
      <c r="B38" s="282">
        <v>1154</v>
      </c>
      <c r="C38" s="375">
        <v>1321</v>
      </c>
      <c r="D38" s="119">
        <f t="shared" si="0"/>
        <v>1.145</v>
      </c>
    </row>
    <row r="39" s="365" customFormat="1" ht="27" customHeight="1" spans="1:4">
      <c r="A39" s="281" t="s">
        <v>103</v>
      </c>
      <c r="B39" s="282">
        <v>147</v>
      </c>
      <c r="C39" s="375">
        <v>172</v>
      </c>
      <c r="D39" s="119">
        <f t="shared" si="0"/>
        <v>1.17</v>
      </c>
    </row>
    <row r="40" s="365" customFormat="1" ht="27" customHeight="1" spans="1:4">
      <c r="A40" s="281" t="s">
        <v>123</v>
      </c>
      <c r="B40" s="282">
        <v>170</v>
      </c>
      <c r="C40" s="282">
        <v>150</v>
      </c>
      <c r="D40" s="119">
        <f t="shared" si="0"/>
        <v>0.882</v>
      </c>
    </row>
    <row r="41" s="365" customFormat="1" ht="27" customHeight="1" spans="1:4">
      <c r="A41" s="280" t="s">
        <v>124</v>
      </c>
      <c r="B41" s="273">
        <f>SUM(B42:B43)</f>
        <v>71</v>
      </c>
      <c r="C41" s="273">
        <f>SUM(C42:C43)</f>
        <v>41</v>
      </c>
      <c r="D41" s="374">
        <f t="shared" si="0"/>
        <v>0.577</v>
      </c>
    </row>
    <row r="42" s="365" customFormat="1" ht="27" customHeight="1" spans="1:4">
      <c r="A42" s="281" t="s">
        <v>103</v>
      </c>
      <c r="B42" s="282">
        <v>30</v>
      </c>
      <c r="C42" s="282"/>
      <c r="D42" s="119" t="str">
        <f t="shared" si="0"/>
        <v/>
      </c>
    </row>
    <row r="43" s="365" customFormat="1" ht="27" customHeight="1" spans="1:4">
      <c r="A43" s="281" t="s">
        <v>125</v>
      </c>
      <c r="B43" s="282">
        <v>41</v>
      </c>
      <c r="C43" s="375">
        <v>41</v>
      </c>
      <c r="D43" s="119">
        <f t="shared" si="0"/>
        <v>1</v>
      </c>
    </row>
    <row r="44" s="365" customFormat="1" ht="27" customHeight="1" spans="1:4">
      <c r="A44" s="280" t="s">
        <v>126</v>
      </c>
      <c r="B44" s="273">
        <f>SUM(B45:B46)</f>
        <v>1</v>
      </c>
      <c r="C44" s="273">
        <f>SUM(C45:C46)</f>
        <v>0</v>
      </c>
      <c r="D44" s="374" t="str">
        <f t="shared" si="0"/>
        <v/>
      </c>
    </row>
    <row r="45" s="365" customFormat="1" ht="27" customHeight="1" spans="1:4">
      <c r="A45" s="281" t="s">
        <v>102</v>
      </c>
      <c r="B45" s="282">
        <v>1</v>
      </c>
      <c r="C45" s="282"/>
      <c r="D45" s="119" t="str">
        <f t="shared" si="0"/>
        <v/>
      </c>
    </row>
    <row r="46" s="365" customFormat="1" ht="27" customHeight="1" spans="1:4">
      <c r="A46" s="281" t="s">
        <v>103</v>
      </c>
      <c r="B46" s="282"/>
      <c r="C46" s="282"/>
      <c r="D46" s="119" t="str">
        <f t="shared" si="0"/>
        <v/>
      </c>
    </row>
    <row r="47" s="365" customFormat="1" ht="27" customHeight="1" spans="1:4">
      <c r="A47" s="280" t="s">
        <v>129</v>
      </c>
      <c r="B47" s="273">
        <f>SUM(B48:B51)</f>
        <v>1586</v>
      </c>
      <c r="C47" s="273">
        <f>SUM(C48:C51)</f>
        <v>1635</v>
      </c>
      <c r="D47" s="374">
        <f t="shared" si="0"/>
        <v>1.031</v>
      </c>
    </row>
    <row r="48" s="365" customFormat="1" ht="27" customHeight="1" spans="1:4">
      <c r="A48" s="281" t="s">
        <v>102</v>
      </c>
      <c r="B48" s="282">
        <v>1301</v>
      </c>
      <c r="C48" s="375">
        <v>1454</v>
      </c>
      <c r="D48" s="119">
        <f t="shared" si="0"/>
        <v>1.118</v>
      </c>
    </row>
    <row r="49" s="365" customFormat="1" ht="27" customHeight="1" spans="1:4">
      <c r="A49" s="281" t="s">
        <v>103</v>
      </c>
      <c r="B49" s="282">
        <v>116</v>
      </c>
      <c r="C49" s="282"/>
      <c r="D49" s="119" t="str">
        <f t="shared" si="0"/>
        <v/>
      </c>
    </row>
    <row r="50" s="365" customFormat="1" ht="27" customHeight="1" spans="1:4">
      <c r="A50" s="281" t="s">
        <v>130</v>
      </c>
      <c r="B50" s="282">
        <v>25</v>
      </c>
      <c r="C50" s="282">
        <v>26</v>
      </c>
      <c r="D50" s="119">
        <f t="shared" si="0"/>
        <v>1.04</v>
      </c>
    </row>
    <row r="51" s="365" customFormat="1" ht="27" customHeight="1" spans="1:4">
      <c r="A51" s="281" t="s">
        <v>131</v>
      </c>
      <c r="B51" s="282">
        <v>144</v>
      </c>
      <c r="C51" s="282">
        <v>155</v>
      </c>
      <c r="D51" s="119">
        <f t="shared" si="0"/>
        <v>1.076</v>
      </c>
    </row>
    <row r="52" s="365" customFormat="1" ht="27" customHeight="1" spans="1:4">
      <c r="A52" s="280" t="s">
        <v>132</v>
      </c>
      <c r="B52" s="273">
        <f>SUM(B53:B54)</f>
        <v>157</v>
      </c>
      <c r="C52" s="273">
        <f>SUM(C53:C54)</f>
        <v>185</v>
      </c>
      <c r="D52" s="374">
        <f t="shared" si="0"/>
        <v>1.178</v>
      </c>
    </row>
    <row r="53" s="365" customFormat="1" ht="27" customHeight="1" spans="1:4">
      <c r="A53" s="281" t="s">
        <v>112</v>
      </c>
      <c r="B53" s="282">
        <v>99</v>
      </c>
      <c r="C53" s="375">
        <v>117</v>
      </c>
      <c r="D53" s="119">
        <f t="shared" si="0"/>
        <v>1.182</v>
      </c>
    </row>
    <row r="54" s="365" customFormat="1" ht="27" customHeight="1" spans="1:4">
      <c r="A54" s="281" t="s">
        <v>133</v>
      </c>
      <c r="B54" s="282">
        <v>58</v>
      </c>
      <c r="C54" s="375">
        <v>68</v>
      </c>
      <c r="D54" s="119">
        <f t="shared" si="0"/>
        <v>1.172</v>
      </c>
    </row>
    <row r="55" s="365" customFormat="1" ht="27" customHeight="1" spans="1:4">
      <c r="A55" s="280" t="s">
        <v>134</v>
      </c>
      <c r="B55" s="273">
        <f>SUM(B56:B58)</f>
        <v>209</v>
      </c>
      <c r="C55" s="273">
        <f>SUM(C56:C58)</f>
        <v>241</v>
      </c>
      <c r="D55" s="374">
        <f t="shared" si="0"/>
        <v>1.153</v>
      </c>
    </row>
    <row r="56" s="365" customFormat="1" ht="27" customHeight="1" spans="1:4">
      <c r="A56" s="281" t="s">
        <v>102</v>
      </c>
      <c r="B56" s="282">
        <v>161</v>
      </c>
      <c r="C56" s="375">
        <v>189</v>
      </c>
      <c r="D56" s="119">
        <f t="shared" si="0"/>
        <v>1.174</v>
      </c>
    </row>
    <row r="57" s="365" customFormat="1" ht="27" customHeight="1" spans="1:4">
      <c r="A57" s="281" t="s">
        <v>135</v>
      </c>
      <c r="B57" s="282">
        <v>18</v>
      </c>
      <c r="C57" s="375">
        <v>21</v>
      </c>
      <c r="D57" s="119">
        <f t="shared" si="0"/>
        <v>1.167</v>
      </c>
    </row>
    <row r="58" s="365" customFormat="1" ht="27" customHeight="1" spans="1:4">
      <c r="A58" s="281" t="s">
        <v>136</v>
      </c>
      <c r="B58" s="282">
        <v>30</v>
      </c>
      <c r="C58" s="282">
        <v>31</v>
      </c>
      <c r="D58" s="119">
        <f t="shared" si="0"/>
        <v>1.033</v>
      </c>
    </row>
    <row r="59" s="365" customFormat="1" ht="27" customHeight="1" spans="1:4">
      <c r="A59" s="280" t="s">
        <v>137</v>
      </c>
      <c r="B59" s="273">
        <f>SUM(B60:B62)</f>
        <v>100</v>
      </c>
      <c r="C59" s="273">
        <f>SUM(C60:C62)</f>
        <v>81</v>
      </c>
      <c r="D59" s="374">
        <f t="shared" si="0"/>
        <v>0.81</v>
      </c>
    </row>
    <row r="60" s="365" customFormat="1" ht="27" customHeight="1" spans="1:4">
      <c r="A60" s="281" t="s">
        <v>102</v>
      </c>
      <c r="B60" s="282">
        <v>26</v>
      </c>
      <c r="C60" s="282"/>
      <c r="D60" s="119" t="str">
        <f t="shared" si="0"/>
        <v/>
      </c>
    </row>
    <row r="61" s="365" customFormat="1" ht="27" customHeight="1" spans="1:4">
      <c r="A61" s="281" t="s">
        <v>103</v>
      </c>
      <c r="B61" s="282">
        <v>69</v>
      </c>
      <c r="C61" s="282"/>
      <c r="D61" s="119" t="str">
        <f t="shared" si="0"/>
        <v/>
      </c>
    </row>
    <row r="62" s="365" customFormat="1" ht="27" customHeight="1" spans="1:4">
      <c r="A62" s="281" t="s">
        <v>138</v>
      </c>
      <c r="B62" s="282">
        <v>5</v>
      </c>
      <c r="C62" s="375">
        <v>81</v>
      </c>
      <c r="D62" s="119">
        <f t="shared" si="0"/>
        <v>16.2</v>
      </c>
    </row>
    <row r="63" s="365" customFormat="1" ht="27" customHeight="1" spans="1:4">
      <c r="A63" s="280" t="s">
        <v>139</v>
      </c>
      <c r="B63" s="273">
        <f>SUM(B64:B65)</f>
        <v>78</v>
      </c>
      <c r="C63" s="273">
        <f>SUM(C64:C65)</f>
        <v>99</v>
      </c>
      <c r="D63" s="374">
        <f t="shared" si="0"/>
        <v>1.269</v>
      </c>
    </row>
    <row r="64" s="365" customFormat="1" ht="27" customHeight="1" spans="1:4">
      <c r="A64" s="281" t="s">
        <v>102</v>
      </c>
      <c r="B64" s="282">
        <v>77</v>
      </c>
      <c r="C64" s="375">
        <v>99</v>
      </c>
      <c r="D64" s="119">
        <f t="shared" si="0"/>
        <v>1.286</v>
      </c>
    </row>
    <row r="65" s="365" customFormat="1" ht="27" customHeight="1" spans="1:4">
      <c r="A65" s="281" t="s">
        <v>140</v>
      </c>
      <c r="B65" s="282">
        <v>1</v>
      </c>
      <c r="C65" s="282"/>
      <c r="D65" s="119" t="str">
        <f t="shared" si="0"/>
        <v/>
      </c>
    </row>
    <row r="66" s="365" customFormat="1" ht="27" customHeight="1" spans="1:4">
      <c r="A66" s="280" t="s">
        <v>141</v>
      </c>
      <c r="B66" s="273">
        <f>SUM(B67:B69)</f>
        <v>509</v>
      </c>
      <c r="C66" s="273">
        <f>SUM(C67:C69)</f>
        <v>547</v>
      </c>
      <c r="D66" s="374">
        <f t="shared" si="0"/>
        <v>1.075</v>
      </c>
    </row>
    <row r="67" s="365" customFormat="1" ht="27" customHeight="1" spans="1:4">
      <c r="A67" s="281" t="s">
        <v>102</v>
      </c>
      <c r="B67" s="282">
        <v>346</v>
      </c>
      <c r="C67" s="375">
        <v>395</v>
      </c>
      <c r="D67" s="119">
        <f t="shared" si="0"/>
        <v>1.142</v>
      </c>
    </row>
    <row r="68" s="365" customFormat="1" ht="27" customHeight="1" spans="1:4">
      <c r="A68" s="281" t="s">
        <v>103</v>
      </c>
      <c r="B68" s="282">
        <v>48</v>
      </c>
      <c r="C68" s="282"/>
      <c r="D68" s="119" t="str">
        <f t="shared" si="0"/>
        <v/>
      </c>
    </row>
    <row r="69" s="365" customFormat="1" ht="27" customHeight="1" spans="1:4">
      <c r="A69" s="281" t="s">
        <v>142</v>
      </c>
      <c r="B69" s="282">
        <v>115</v>
      </c>
      <c r="C69" s="375">
        <v>152</v>
      </c>
      <c r="D69" s="119">
        <f t="shared" si="0"/>
        <v>1.322</v>
      </c>
    </row>
    <row r="70" s="365" customFormat="1" ht="27" customHeight="1" spans="1:4">
      <c r="A70" s="280" t="s">
        <v>143</v>
      </c>
      <c r="B70" s="273">
        <f>SUM(B71:B74)</f>
        <v>2048</v>
      </c>
      <c r="C70" s="273">
        <f>SUM(C71:C74)</f>
        <v>2121</v>
      </c>
      <c r="D70" s="374">
        <f t="shared" ref="D70:D133" si="1">IF(AND(B70&lt;&gt;0,C70&lt;&gt;0),C70/B70,"")</f>
        <v>1.036</v>
      </c>
    </row>
    <row r="71" s="365" customFormat="1" ht="27" customHeight="1" spans="1:4">
      <c r="A71" s="281" t="s">
        <v>102</v>
      </c>
      <c r="B71" s="282">
        <v>1734</v>
      </c>
      <c r="C71" s="375">
        <v>1961</v>
      </c>
      <c r="D71" s="119">
        <f t="shared" si="1"/>
        <v>1.131</v>
      </c>
    </row>
    <row r="72" s="365" customFormat="1" ht="27" customHeight="1" spans="1:4">
      <c r="A72" s="281" t="s">
        <v>103</v>
      </c>
      <c r="B72" s="282">
        <v>228</v>
      </c>
      <c r="C72" s="375">
        <v>150</v>
      </c>
      <c r="D72" s="119">
        <f t="shared" si="1"/>
        <v>0.658</v>
      </c>
    </row>
    <row r="73" s="365" customFormat="1" ht="27" customHeight="1" spans="1:4">
      <c r="A73" s="281" t="s">
        <v>144</v>
      </c>
      <c r="B73" s="282">
        <v>85</v>
      </c>
      <c r="C73" s="375">
        <v>10</v>
      </c>
      <c r="D73" s="119">
        <f t="shared" si="1"/>
        <v>0.118</v>
      </c>
    </row>
    <row r="74" s="365" customFormat="1" ht="27" customHeight="1" spans="1:4">
      <c r="A74" s="281" t="s">
        <v>145</v>
      </c>
      <c r="B74" s="282">
        <v>1</v>
      </c>
      <c r="C74" s="282"/>
      <c r="D74" s="119" t="str">
        <f t="shared" si="1"/>
        <v/>
      </c>
    </row>
    <row r="75" s="365" customFormat="1" ht="27" customHeight="1" spans="1:4">
      <c r="A75" s="280" t="s">
        <v>146</v>
      </c>
      <c r="B75" s="273">
        <f>SUM(B76:B78)</f>
        <v>508</v>
      </c>
      <c r="C75" s="273">
        <f>SUM(C76:C78)</f>
        <v>791</v>
      </c>
      <c r="D75" s="374">
        <f t="shared" si="1"/>
        <v>1.557</v>
      </c>
    </row>
    <row r="76" s="365" customFormat="1" ht="27" customHeight="1" spans="1:4">
      <c r="A76" s="281" t="s">
        <v>102</v>
      </c>
      <c r="B76" s="282">
        <v>334</v>
      </c>
      <c r="C76" s="375">
        <v>372</v>
      </c>
      <c r="D76" s="119">
        <f t="shared" si="1"/>
        <v>1.114</v>
      </c>
    </row>
    <row r="77" s="365" customFormat="1" ht="27" customHeight="1" spans="1:4">
      <c r="A77" s="281" t="s">
        <v>103</v>
      </c>
      <c r="B77" s="282">
        <v>173</v>
      </c>
      <c r="C77" s="375">
        <v>257</v>
      </c>
      <c r="D77" s="119">
        <f t="shared" si="1"/>
        <v>1.486</v>
      </c>
    </row>
    <row r="78" s="365" customFormat="1" ht="27" customHeight="1" spans="1:4">
      <c r="A78" s="281" t="s">
        <v>147</v>
      </c>
      <c r="B78" s="282">
        <v>1</v>
      </c>
      <c r="C78" s="375">
        <v>162</v>
      </c>
      <c r="D78" s="119">
        <f t="shared" si="1"/>
        <v>162</v>
      </c>
    </row>
    <row r="79" s="365" customFormat="1" ht="27" customHeight="1" spans="1:4">
      <c r="A79" s="280" t="s">
        <v>148</v>
      </c>
      <c r="B79" s="273">
        <f>SUM(B80:B82)</f>
        <v>213</v>
      </c>
      <c r="C79" s="273">
        <f>SUM(C80:C82)</f>
        <v>236</v>
      </c>
      <c r="D79" s="374">
        <f t="shared" si="1"/>
        <v>1.108</v>
      </c>
    </row>
    <row r="80" s="365" customFormat="1" ht="27" customHeight="1" spans="1:4">
      <c r="A80" s="281" t="s">
        <v>102</v>
      </c>
      <c r="B80" s="282">
        <v>165</v>
      </c>
      <c r="C80" s="375">
        <v>190</v>
      </c>
      <c r="D80" s="119">
        <f t="shared" si="1"/>
        <v>1.152</v>
      </c>
    </row>
    <row r="81" s="365" customFormat="1" ht="27" customHeight="1" spans="1:4">
      <c r="A81" s="281" t="s">
        <v>103</v>
      </c>
      <c r="B81" s="282">
        <v>43</v>
      </c>
      <c r="C81" s="282">
        <v>40</v>
      </c>
      <c r="D81" s="119">
        <f t="shared" si="1"/>
        <v>0.93</v>
      </c>
    </row>
    <row r="82" s="365" customFormat="1" ht="27" customHeight="1" spans="1:4">
      <c r="A82" s="281" t="s">
        <v>149</v>
      </c>
      <c r="B82" s="282">
        <v>5</v>
      </c>
      <c r="C82" s="282">
        <v>6</v>
      </c>
      <c r="D82" s="119">
        <f t="shared" si="1"/>
        <v>1.2</v>
      </c>
    </row>
    <row r="83" s="365" customFormat="1" ht="27" customHeight="1" spans="1:4">
      <c r="A83" s="280" t="s">
        <v>150</v>
      </c>
      <c r="B83" s="273">
        <f>SUM(B84:B88)</f>
        <v>270</v>
      </c>
      <c r="C83" s="273">
        <f>SUM(C84:C88)</f>
        <v>291</v>
      </c>
      <c r="D83" s="374">
        <f t="shared" si="1"/>
        <v>1.078</v>
      </c>
    </row>
    <row r="84" s="365" customFormat="1" ht="27" customHeight="1" spans="1:4">
      <c r="A84" s="281" t="s">
        <v>102</v>
      </c>
      <c r="B84" s="282">
        <v>139</v>
      </c>
      <c r="C84" s="375">
        <v>161</v>
      </c>
      <c r="D84" s="119">
        <f t="shared" si="1"/>
        <v>1.158</v>
      </c>
    </row>
    <row r="85" s="365" customFormat="1" ht="27" customHeight="1" spans="1:4">
      <c r="A85" s="281" t="s">
        <v>103</v>
      </c>
      <c r="B85" s="282"/>
      <c r="C85" s="282"/>
      <c r="D85" s="119" t="str">
        <f t="shared" si="1"/>
        <v/>
      </c>
    </row>
    <row r="86" s="365" customFormat="1" ht="27" customHeight="1" spans="1:4">
      <c r="A86" s="377" t="s">
        <v>151</v>
      </c>
      <c r="B86" s="282">
        <v>96</v>
      </c>
      <c r="C86" s="282">
        <v>99</v>
      </c>
      <c r="D86" s="119">
        <f t="shared" si="1"/>
        <v>1.031</v>
      </c>
    </row>
    <row r="87" s="365" customFormat="1" ht="27" customHeight="1" spans="1:4">
      <c r="A87" s="377" t="s">
        <v>152</v>
      </c>
      <c r="B87" s="282">
        <v>7</v>
      </c>
      <c r="C87" s="282">
        <v>8</v>
      </c>
      <c r="D87" s="119">
        <f t="shared" si="1"/>
        <v>1.143</v>
      </c>
    </row>
    <row r="88" s="365" customFormat="1" ht="27" customHeight="1" spans="1:4">
      <c r="A88" s="281" t="s">
        <v>153</v>
      </c>
      <c r="B88" s="312">
        <v>28</v>
      </c>
      <c r="C88" s="375">
        <v>23</v>
      </c>
      <c r="D88" s="119">
        <f t="shared" si="1"/>
        <v>0.821</v>
      </c>
    </row>
    <row r="89" s="365" customFormat="1" ht="27" customHeight="1" spans="1:4">
      <c r="A89" s="280" t="s">
        <v>154</v>
      </c>
      <c r="B89" s="284">
        <v>0</v>
      </c>
      <c r="C89" s="284">
        <f>SUM(C90)</f>
        <v>10</v>
      </c>
      <c r="D89" s="374" t="str">
        <f t="shared" si="1"/>
        <v/>
      </c>
    </row>
    <row r="90" s="365" customFormat="1" ht="27" customHeight="1" spans="1:4">
      <c r="A90" s="281" t="s">
        <v>814</v>
      </c>
      <c r="B90" s="312"/>
      <c r="C90" s="375">
        <v>10</v>
      </c>
      <c r="D90" s="119" t="str">
        <f t="shared" si="1"/>
        <v/>
      </c>
    </row>
    <row r="91" s="365" customFormat="1" ht="27" customHeight="1" spans="1:4">
      <c r="A91" s="280" t="s">
        <v>155</v>
      </c>
      <c r="B91" s="284">
        <f>SUM(B92:B95)</f>
        <v>1077</v>
      </c>
      <c r="C91" s="284">
        <f>SUM(C92:C95)</f>
        <v>1170</v>
      </c>
      <c r="D91" s="374">
        <f t="shared" si="1"/>
        <v>1.086</v>
      </c>
    </row>
    <row r="92" s="365" customFormat="1" ht="27" customHeight="1" spans="1:4">
      <c r="A92" s="281" t="s">
        <v>102</v>
      </c>
      <c r="B92" s="282">
        <v>976</v>
      </c>
      <c r="C92" s="375">
        <v>1100</v>
      </c>
      <c r="D92" s="119">
        <f t="shared" si="1"/>
        <v>1.127</v>
      </c>
    </row>
    <row r="93" s="365" customFormat="1" ht="27" customHeight="1" spans="1:4">
      <c r="A93" s="281" t="s">
        <v>103</v>
      </c>
      <c r="B93" s="282">
        <v>22</v>
      </c>
      <c r="C93" s="375">
        <v>4</v>
      </c>
      <c r="D93" s="119">
        <f t="shared" si="1"/>
        <v>0.182</v>
      </c>
    </row>
    <row r="94" s="365" customFormat="1" ht="27" customHeight="1" spans="1:4">
      <c r="A94" s="281" t="s">
        <v>156</v>
      </c>
      <c r="B94" s="282">
        <v>17</v>
      </c>
      <c r="C94" s="375"/>
      <c r="D94" s="119" t="str">
        <f t="shared" si="1"/>
        <v/>
      </c>
    </row>
    <row r="95" s="365" customFormat="1" ht="27" customHeight="1" spans="1:4">
      <c r="A95" s="281" t="s">
        <v>157</v>
      </c>
      <c r="B95" s="282">
        <v>62</v>
      </c>
      <c r="C95" s="375">
        <v>66</v>
      </c>
      <c r="D95" s="119">
        <f t="shared" si="1"/>
        <v>1.065</v>
      </c>
    </row>
    <row r="96" s="365" customFormat="1" ht="27" customHeight="1" spans="1:4">
      <c r="A96" s="280" t="s">
        <v>158</v>
      </c>
      <c r="B96" s="273">
        <f>SUM(B97:B97)</f>
        <v>0</v>
      </c>
      <c r="C96" s="273">
        <f>SUM(C97:C97)</f>
        <v>0</v>
      </c>
      <c r="D96" s="374" t="str">
        <f t="shared" si="1"/>
        <v/>
      </c>
    </row>
    <row r="97" s="365" customFormat="1" ht="27" customHeight="1" spans="1:4">
      <c r="A97" s="281" t="s">
        <v>159</v>
      </c>
      <c r="B97" s="282"/>
      <c r="C97" s="282"/>
      <c r="D97" s="119" t="str">
        <f t="shared" si="1"/>
        <v/>
      </c>
    </row>
    <row r="98" s="365" customFormat="1" ht="27" customHeight="1" spans="1:4">
      <c r="A98" s="279" t="s">
        <v>160</v>
      </c>
      <c r="B98" s="273">
        <f>SUM(B99,B101)</f>
        <v>305</v>
      </c>
      <c r="C98" s="273">
        <f>SUM(C99,C101)</f>
        <v>117</v>
      </c>
      <c r="D98" s="374">
        <f t="shared" si="1"/>
        <v>0.384</v>
      </c>
    </row>
    <row r="99" s="365" customFormat="1" ht="27" customHeight="1" spans="1:4">
      <c r="A99" s="378" t="s">
        <v>161</v>
      </c>
      <c r="B99" s="273">
        <f>SUM(B100)</f>
        <v>0</v>
      </c>
      <c r="C99" s="273">
        <f>SUM(C100)</f>
        <v>0</v>
      </c>
      <c r="D99" s="374" t="str">
        <f t="shared" si="1"/>
        <v/>
      </c>
    </row>
    <row r="100" s="288" customFormat="1" ht="27" customHeight="1" spans="1:4">
      <c r="A100" s="379" t="s">
        <v>162</v>
      </c>
      <c r="B100" s="277"/>
      <c r="C100" s="277"/>
      <c r="D100" s="119" t="str">
        <f t="shared" si="1"/>
        <v/>
      </c>
    </row>
    <row r="101" s="365" customFormat="1" ht="27" customHeight="1" spans="1:4">
      <c r="A101" s="280" t="s">
        <v>163</v>
      </c>
      <c r="B101" s="273">
        <f>SUM(B102:B103)</f>
        <v>305</v>
      </c>
      <c r="C101" s="273">
        <f>SUM(C102:C103)</f>
        <v>117</v>
      </c>
      <c r="D101" s="374">
        <f t="shared" si="1"/>
        <v>0.384</v>
      </c>
    </row>
    <row r="102" s="365" customFormat="1" ht="27" customHeight="1" spans="1:4">
      <c r="A102" s="281" t="s">
        <v>164</v>
      </c>
      <c r="B102" s="282">
        <v>75</v>
      </c>
      <c r="C102" s="375">
        <v>72</v>
      </c>
      <c r="D102" s="119">
        <f t="shared" si="1"/>
        <v>0.96</v>
      </c>
    </row>
    <row r="103" s="365" customFormat="1" ht="27" customHeight="1" spans="1:4">
      <c r="A103" s="281" t="s">
        <v>166</v>
      </c>
      <c r="B103" s="282">
        <v>230</v>
      </c>
      <c r="C103" s="375">
        <v>45</v>
      </c>
      <c r="D103" s="119">
        <f t="shared" si="1"/>
        <v>0.196</v>
      </c>
    </row>
    <row r="104" s="365" customFormat="1" ht="27" customHeight="1" spans="1:4">
      <c r="A104" s="279" t="s">
        <v>167</v>
      </c>
      <c r="B104" s="273">
        <f>SUM(B105,B107,B114,B116,B119,B128)</f>
        <v>7621</v>
      </c>
      <c r="C104" s="273">
        <f>SUM(C105,C107,C114,C116,C119,C128)</f>
        <v>8081</v>
      </c>
      <c r="D104" s="374">
        <f t="shared" si="1"/>
        <v>1.06</v>
      </c>
    </row>
    <row r="105" s="365" customFormat="1" ht="27" customHeight="1" spans="1:4">
      <c r="A105" s="280" t="s">
        <v>168</v>
      </c>
      <c r="B105" s="273">
        <f>SUM(B106:B106)</f>
        <v>0</v>
      </c>
      <c r="C105" s="273">
        <f>SUM(C106:C106)</f>
        <v>0</v>
      </c>
      <c r="D105" s="374" t="str">
        <f t="shared" si="1"/>
        <v/>
      </c>
    </row>
    <row r="106" s="365" customFormat="1" ht="27" customHeight="1" spans="1:4">
      <c r="A106" s="281" t="s">
        <v>169</v>
      </c>
      <c r="B106" s="277"/>
      <c r="C106" s="277"/>
      <c r="D106" s="119" t="str">
        <f t="shared" si="1"/>
        <v/>
      </c>
    </row>
    <row r="107" s="365" customFormat="1" ht="27" customHeight="1" spans="1:4">
      <c r="A107" s="280" t="s">
        <v>170</v>
      </c>
      <c r="B107" s="273">
        <f>SUM(B108:B113)</f>
        <v>6678</v>
      </c>
      <c r="C107" s="273">
        <f>SUM(C108:C113)</f>
        <v>7066</v>
      </c>
      <c r="D107" s="374">
        <f t="shared" si="1"/>
        <v>1.058</v>
      </c>
    </row>
    <row r="108" s="365" customFormat="1" ht="27" customHeight="1" spans="1:4">
      <c r="A108" s="281" t="s">
        <v>102</v>
      </c>
      <c r="B108" s="282">
        <v>4513</v>
      </c>
      <c r="C108" s="375">
        <v>4880</v>
      </c>
      <c r="D108" s="119">
        <f t="shared" si="1"/>
        <v>1.081</v>
      </c>
    </row>
    <row r="109" s="365" customFormat="1" ht="27" customHeight="1" spans="1:4">
      <c r="A109" s="281" t="s">
        <v>103</v>
      </c>
      <c r="B109" s="282">
        <v>801</v>
      </c>
      <c r="C109" s="375">
        <v>799</v>
      </c>
      <c r="D109" s="119">
        <f t="shared" si="1"/>
        <v>0.998</v>
      </c>
    </row>
    <row r="110" s="365" customFormat="1" ht="27" customHeight="1" spans="1:4">
      <c r="A110" s="281" t="s">
        <v>171</v>
      </c>
      <c r="B110" s="282">
        <v>444</v>
      </c>
      <c r="C110" s="375">
        <v>451</v>
      </c>
      <c r="D110" s="119">
        <f t="shared" si="1"/>
        <v>1.016</v>
      </c>
    </row>
    <row r="111" s="365" customFormat="1" ht="27" customHeight="1" spans="1:4">
      <c r="A111" s="281" t="s">
        <v>172</v>
      </c>
      <c r="B111" s="282">
        <v>717</v>
      </c>
      <c r="C111" s="375">
        <v>728</v>
      </c>
      <c r="D111" s="119">
        <f t="shared" si="1"/>
        <v>1.015</v>
      </c>
    </row>
    <row r="112" s="365" customFormat="1" ht="27" customHeight="1" spans="1:4">
      <c r="A112" s="281" t="s">
        <v>173</v>
      </c>
      <c r="B112" s="282">
        <v>5</v>
      </c>
      <c r="C112" s="375">
        <v>5</v>
      </c>
      <c r="D112" s="119">
        <f t="shared" si="1"/>
        <v>1</v>
      </c>
    </row>
    <row r="113" s="365" customFormat="1" ht="27" customHeight="1" spans="1:4">
      <c r="A113" s="281" t="s">
        <v>174</v>
      </c>
      <c r="B113" s="282">
        <v>198</v>
      </c>
      <c r="C113" s="375">
        <v>203</v>
      </c>
      <c r="D113" s="119">
        <f t="shared" si="1"/>
        <v>1.025</v>
      </c>
    </row>
    <row r="114" s="365" customFormat="1" ht="27" customHeight="1" spans="1:4">
      <c r="A114" s="280" t="s">
        <v>175</v>
      </c>
      <c r="B114" s="273">
        <f>SUM(B115:B115)</f>
        <v>22</v>
      </c>
      <c r="C114" s="273">
        <f>SUM(C115:C115)</f>
        <v>21</v>
      </c>
      <c r="D114" s="374">
        <f t="shared" si="1"/>
        <v>0.955</v>
      </c>
    </row>
    <row r="115" s="365" customFormat="1" ht="27" customHeight="1" spans="1:4">
      <c r="A115" s="281" t="s">
        <v>102</v>
      </c>
      <c r="B115" s="282">
        <v>22</v>
      </c>
      <c r="C115" s="375">
        <v>21</v>
      </c>
      <c r="D115" s="119">
        <f t="shared" si="1"/>
        <v>0.955</v>
      </c>
    </row>
    <row r="116" s="365" customFormat="1" ht="27" customHeight="1" spans="1:4">
      <c r="A116" s="280" t="s">
        <v>176</v>
      </c>
      <c r="B116" s="273">
        <f>SUM(B117:B118)</f>
        <v>57</v>
      </c>
      <c r="C116" s="273">
        <f>SUM(C117:C118)</f>
        <v>41</v>
      </c>
      <c r="D116" s="374">
        <f t="shared" si="1"/>
        <v>0.719</v>
      </c>
    </row>
    <row r="117" s="365" customFormat="1" ht="27" customHeight="1" spans="1:4">
      <c r="A117" s="281" t="s">
        <v>102</v>
      </c>
      <c r="B117" s="282">
        <v>22</v>
      </c>
      <c r="C117" s="375">
        <v>21</v>
      </c>
      <c r="D117" s="119">
        <f t="shared" si="1"/>
        <v>0.955</v>
      </c>
    </row>
    <row r="118" s="365" customFormat="1" ht="27" customHeight="1" spans="1:4">
      <c r="A118" s="281" t="s">
        <v>177</v>
      </c>
      <c r="B118" s="282">
        <v>35</v>
      </c>
      <c r="C118" s="375">
        <v>20</v>
      </c>
      <c r="D118" s="119">
        <f t="shared" si="1"/>
        <v>0.571</v>
      </c>
    </row>
    <row r="119" s="365" customFormat="1" ht="27" customHeight="1" spans="1:4">
      <c r="A119" s="280" t="s">
        <v>178</v>
      </c>
      <c r="B119" s="273">
        <f>SUM(B120:B127)</f>
        <v>843</v>
      </c>
      <c r="C119" s="273">
        <f>SUM(C120:C127)</f>
        <v>935</v>
      </c>
      <c r="D119" s="374">
        <f t="shared" si="1"/>
        <v>1.109</v>
      </c>
    </row>
    <row r="120" s="365" customFormat="1" ht="27" customHeight="1" spans="1:4">
      <c r="A120" s="281" t="s">
        <v>102</v>
      </c>
      <c r="B120" s="282">
        <v>710</v>
      </c>
      <c r="C120" s="375">
        <v>800</v>
      </c>
      <c r="D120" s="119">
        <f t="shared" si="1"/>
        <v>1.127</v>
      </c>
    </row>
    <row r="121" s="365" customFormat="1" ht="27" customHeight="1" spans="1:4">
      <c r="A121" s="281" t="s">
        <v>179</v>
      </c>
      <c r="B121" s="282">
        <v>16</v>
      </c>
      <c r="C121" s="375">
        <v>40</v>
      </c>
      <c r="D121" s="119">
        <f t="shared" si="1"/>
        <v>2.5</v>
      </c>
    </row>
    <row r="122" s="365" customFormat="1" ht="27" customHeight="1" spans="1:4">
      <c r="A122" s="281" t="s">
        <v>180</v>
      </c>
      <c r="B122" s="282"/>
      <c r="C122" s="375">
        <v>28</v>
      </c>
      <c r="D122" s="119" t="str">
        <f t="shared" si="1"/>
        <v/>
      </c>
    </row>
    <row r="123" s="365" customFormat="1" ht="27" customHeight="1" spans="1:4">
      <c r="A123" s="281" t="s">
        <v>181</v>
      </c>
      <c r="B123" s="282"/>
      <c r="C123" s="375">
        <v>5</v>
      </c>
      <c r="D123" s="119" t="str">
        <f t="shared" si="1"/>
        <v/>
      </c>
    </row>
    <row r="124" s="365" customFormat="1" ht="27" customHeight="1" spans="1:4">
      <c r="A124" s="281" t="s">
        <v>182</v>
      </c>
      <c r="B124" s="282">
        <v>30</v>
      </c>
      <c r="C124" s="375">
        <v>30</v>
      </c>
      <c r="D124" s="119">
        <f t="shared" si="1"/>
        <v>1</v>
      </c>
    </row>
    <row r="125" s="365" customFormat="1" ht="27" customHeight="1" spans="1:4">
      <c r="A125" s="281" t="s">
        <v>183</v>
      </c>
      <c r="B125" s="282">
        <v>44</v>
      </c>
      <c r="C125" s="375">
        <v>32</v>
      </c>
      <c r="D125" s="119">
        <f t="shared" si="1"/>
        <v>0.727</v>
      </c>
    </row>
    <row r="126" s="365" customFormat="1" ht="27" customHeight="1" spans="1:4">
      <c r="A126" s="281" t="s">
        <v>184</v>
      </c>
      <c r="B126" s="282">
        <v>20</v>
      </c>
      <c r="C126" s="375"/>
      <c r="D126" s="119" t="str">
        <f t="shared" si="1"/>
        <v/>
      </c>
    </row>
    <row r="127" s="365" customFormat="1" ht="27" customHeight="1" spans="1:4">
      <c r="A127" s="281" t="s">
        <v>185</v>
      </c>
      <c r="B127" s="282">
        <v>23</v>
      </c>
      <c r="C127" s="375"/>
      <c r="D127" s="119" t="str">
        <f t="shared" si="1"/>
        <v/>
      </c>
    </row>
    <row r="128" s="365" customFormat="1" ht="27" customHeight="1" spans="1:4">
      <c r="A128" s="280" t="s">
        <v>186</v>
      </c>
      <c r="B128" s="273">
        <f>SUM(B129:B129)</f>
        <v>21</v>
      </c>
      <c r="C128" s="273">
        <f>SUM(C129:C129)</f>
        <v>18</v>
      </c>
      <c r="D128" s="374">
        <f t="shared" si="1"/>
        <v>0.857</v>
      </c>
    </row>
    <row r="129" s="365" customFormat="1" ht="27" customHeight="1" spans="1:4">
      <c r="A129" s="281" t="s">
        <v>187</v>
      </c>
      <c r="B129" s="282">
        <v>21</v>
      </c>
      <c r="C129" s="375">
        <v>18</v>
      </c>
      <c r="D129" s="119">
        <f t="shared" si="1"/>
        <v>0.857</v>
      </c>
    </row>
    <row r="130" s="365" customFormat="1" ht="27" customHeight="1" spans="1:4">
      <c r="A130" s="279" t="s">
        <v>188</v>
      </c>
      <c r="B130" s="273">
        <f>SUM(B131,B134,B141,B143,B145,B148,B150)</f>
        <v>45650</v>
      </c>
      <c r="C130" s="273">
        <f>SUM(C131,C134,C141,C143,C145,C148,C150)</f>
        <v>45763</v>
      </c>
      <c r="D130" s="374">
        <f t="shared" si="1"/>
        <v>1.002</v>
      </c>
    </row>
    <row r="131" s="365" customFormat="1" ht="27" customHeight="1" spans="1:4">
      <c r="A131" s="280" t="s">
        <v>189</v>
      </c>
      <c r="B131" s="273">
        <f>SUM(B132:B133)</f>
        <v>833</v>
      </c>
      <c r="C131" s="273">
        <f>SUM(C132:C133)</f>
        <v>1035</v>
      </c>
      <c r="D131" s="374">
        <f t="shared" si="1"/>
        <v>1.242</v>
      </c>
    </row>
    <row r="132" s="365" customFormat="1" ht="27" customHeight="1" spans="1:4">
      <c r="A132" s="281" t="s">
        <v>102</v>
      </c>
      <c r="B132" s="282">
        <v>744</v>
      </c>
      <c r="C132" s="375">
        <v>925</v>
      </c>
      <c r="D132" s="119">
        <f t="shared" si="1"/>
        <v>1.243</v>
      </c>
    </row>
    <row r="133" s="365" customFormat="1" ht="27" customHeight="1" spans="1:4">
      <c r="A133" s="281" t="s">
        <v>190</v>
      </c>
      <c r="B133" s="282">
        <v>89</v>
      </c>
      <c r="C133" s="375">
        <v>110</v>
      </c>
      <c r="D133" s="119">
        <f t="shared" si="1"/>
        <v>1.236</v>
      </c>
    </row>
    <row r="134" s="365" customFormat="1" ht="27" customHeight="1" spans="1:4">
      <c r="A134" s="280" t="s">
        <v>191</v>
      </c>
      <c r="B134" s="273">
        <f>SUM(B135:B140)</f>
        <v>42487</v>
      </c>
      <c r="C134" s="273">
        <f>SUM(C135:C140)</f>
        <v>42724</v>
      </c>
      <c r="D134" s="374">
        <f t="shared" ref="D134:D197" si="2">IF(AND(B134&lt;&gt;0,C134&lt;&gt;0),C134/B134,"")</f>
        <v>1.006</v>
      </c>
    </row>
    <row r="135" s="365" customFormat="1" ht="27" customHeight="1" spans="1:4">
      <c r="A135" s="281" t="s">
        <v>192</v>
      </c>
      <c r="B135" s="282">
        <v>1502</v>
      </c>
      <c r="C135" s="375">
        <v>1794</v>
      </c>
      <c r="D135" s="119">
        <f t="shared" si="2"/>
        <v>1.194</v>
      </c>
    </row>
    <row r="136" s="365" customFormat="1" ht="27" customHeight="1" spans="1:4">
      <c r="A136" s="281" t="s">
        <v>193</v>
      </c>
      <c r="B136" s="282">
        <v>22430</v>
      </c>
      <c r="C136" s="375">
        <v>22621</v>
      </c>
      <c r="D136" s="119">
        <f t="shared" si="2"/>
        <v>1.009</v>
      </c>
    </row>
    <row r="137" s="365" customFormat="1" ht="27" customHeight="1" spans="1:4">
      <c r="A137" s="281" t="s">
        <v>194</v>
      </c>
      <c r="B137" s="282">
        <v>13157</v>
      </c>
      <c r="C137" s="375">
        <v>12227</v>
      </c>
      <c r="D137" s="119">
        <f t="shared" si="2"/>
        <v>0.929</v>
      </c>
    </row>
    <row r="138" s="365" customFormat="1" ht="27" customHeight="1" spans="1:4">
      <c r="A138" s="281" t="s">
        <v>195</v>
      </c>
      <c r="B138" s="282">
        <v>5345</v>
      </c>
      <c r="C138" s="375">
        <v>6067</v>
      </c>
      <c r="D138" s="119">
        <f t="shared" si="2"/>
        <v>1.135</v>
      </c>
    </row>
    <row r="139" s="365" customFormat="1" ht="27" customHeight="1" spans="1:4">
      <c r="A139" s="281" t="s">
        <v>815</v>
      </c>
      <c r="B139" s="282"/>
      <c r="C139" s="375">
        <v>15</v>
      </c>
      <c r="D139" s="119" t="str">
        <f t="shared" si="2"/>
        <v/>
      </c>
    </row>
    <row r="140" s="365" customFormat="1" ht="27" customHeight="1" spans="1:4">
      <c r="A140" s="281" t="s">
        <v>196</v>
      </c>
      <c r="B140" s="282">
        <v>53</v>
      </c>
      <c r="C140" s="282"/>
      <c r="D140" s="119" t="str">
        <f t="shared" si="2"/>
        <v/>
      </c>
    </row>
    <row r="141" s="365" customFormat="1" ht="27" customHeight="1" spans="1:4">
      <c r="A141" s="275" t="s">
        <v>197</v>
      </c>
      <c r="B141" s="273">
        <f>SUM(B142:B142)</f>
        <v>1217</v>
      </c>
      <c r="C141" s="273">
        <f>SUM(C142:C142)</f>
        <v>854</v>
      </c>
      <c r="D141" s="374">
        <f t="shared" si="2"/>
        <v>0.702</v>
      </c>
    </row>
    <row r="142" s="365" customFormat="1" ht="27" customHeight="1" spans="1:4">
      <c r="A142" s="380" t="s">
        <v>199</v>
      </c>
      <c r="B142" s="282">
        <v>1217</v>
      </c>
      <c r="C142" s="375">
        <v>854</v>
      </c>
      <c r="D142" s="119">
        <f t="shared" si="2"/>
        <v>0.702</v>
      </c>
    </row>
    <row r="143" s="365" customFormat="1" ht="27" customHeight="1" spans="1:4">
      <c r="A143" s="381" t="s">
        <v>200</v>
      </c>
      <c r="B143" s="273">
        <f>SUM(B144)</f>
        <v>107</v>
      </c>
      <c r="C143" s="273">
        <f>SUM(C144)</f>
        <v>89</v>
      </c>
      <c r="D143" s="374">
        <f t="shared" si="2"/>
        <v>0.832</v>
      </c>
    </row>
    <row r="144" s="365" customFormat="1" ht="27" customHeight="1" spans="1:4">
      <c r="A144" s="380" t="s">
        <v>201</v>
      </c>
      <c r="B144" s="282">
        <v>107</v>
      </c>
      <c r="C144" s="375">
        <v>89</v>
      </c>
      <c r="D144" s="119">
        <f t="shared" si="2"/>
        <v>0.832</v>
      </c>
    </row>
    <row r="145" s="365" customFormat="1" ht="27" customHeight="1" spans="1:4">
      <c r="A145" s="381" t="s">
        <v>202</v>
      </c>
      <c r="B145" s="273">
        <f>SUM(B146:B147)</f>
        <v>447</v>
      </c>
      <c r="C145" s="273">
        <f>SUM(C146:C147)</f>
        <v>461</v>
      </c>
      <c r="D145" s="374">
        <f t="shared" si="2"/>
        <v>1.031</v>
      </c>
    </row>
    <row r="146" s="365" customFormat="1" ht="27" customHeight="1" spans="1:4">
      <c r="A146" s="380" t="s">
        <v>203</v>
      </c>
      <c r="B146" s="282">
        <v>227</v>
      </c>
      <c r="C146" s="375">
        <v>248</v>
      </c>
      <c r="D146" s="119">
        <f t="shared" si="2"/>
        <v>1.093</v>
      </c>
    </row>
    <row r="147" s="365" customFormat="1" ht="27" customHeight="1" spans="1:4">
      <c r="A147" s="380" t="s">
        <v>204</v>
      </c>
      <c r="B147" s="282">
        <v>220</v>
      </c>
      <c r="C147" s="375">
        <v>213</v>
      </c>
      <c r="D147" s="119">
        <f t="shared" si="2"/>
        <v>0.968</v>
      </c>
    </row>
    <row r="148" s="365" customFormat="1" ht="27" customHeight="1" spans="1:4">
      <c r="A148" s="381" t="s">
        <v>205</v>
      </c>
      <c r="B148" s="273">
        <f>SUM(B149:B149)</f>
        <v>559</v>
      </c>
      <c r="C148" s="273">
        <f>SUM(C149:C149)</f>
        <v>600</v>
      </c>
      <c r="D148" s="374">
        <f t="shared" si="2"/>
        <v>1.073</v>
      </c>
    </row>
    <row r="149" s="365" customFormat="1" ht="27" customHeight="1" spans="1:4">
      <c r="A149" s="380" t="s">
        <v>206</v>
      </c>
      <c r="B149" s="282">
        <v>559</v>
      </c>
      <c r="C149" s="282">
        <v>600</v>
      </c>
      <c r="D149" s="119">
        <f t="shared" si="2"/>
        <v>1.073</v>
      </c>
    </row>
    <row r="150" s="365" customFormat="1" ht="27" customHeight="1" spans="1:4">
      <c r="A150" s="381" t="s">
        <v>207</v>
      </c>
      <c r="B150" s="284"/>
      <c r="C150" s="284"/>
      <c r="D150" s="374" t="str">
        <f t="shared" si="2"/>
        <v/>
      </c>
    </row>
    <row r="151" s="365" customFormat="1" ht="27" customHeight="1" spans="1:4">
      <c r="A151" s="380" t="s">
        <v>208</v>
      </c>
      <c r="B151" s="282"/>
      <c r="C151" s="282"/>
      <c r="D151" s="119" t="str">
        <f t="shared" si="2"/>
        <v/>
      </c>
    </row>
    <row r="152" s="365" customFormat="1" ht="27" customHeight="1" spans="1:4">
      <c r="A152" s="382" t="s">
        <v>209</v>
      </c>
      <c r="B152" s="273">
        <f>SUM(B153,B156,B159,,B162)</f>
        <v>749</v>
      </c>
      <c r="C152" s="273">
        <f>SUM(C153,C156,C159,,C162)</f>
        <v>767</v>
      </c>
      <c r="D152" s="374">
        <f t="shared" si="2"/>
        <v>1.024</v>
      </c>
    </row>
    <row r="153" s="365" customFormat="1" ht="27" customHeight="1" spans="1:4">
      <c r="A153" s="280" t="s">
        <v>210</v>
      </c>
      <c r="B153" s="273">
        <f>SUM(B154:B155)</f>
        <v>109</v>
      </c>
      <c r="C153" s="273">
        <f>SUM(C154:C155)</f>
        <v>116</v>
      </c>
      <c r="D153" s="374">
        <f t="shared" si="2"/>
        <v>1.064</v>
      </c>
    </row>
    <row r="154" s="365" customFormat="1" ht="27" customHeight="1" spans="1:4">
      <c r="A154" s="380" t="s">
        <v>102</v>
      </c>
      <c r="B154" s="282">
        <v>109</v>
      </c>
      <c r="C154" s="375">
        <v>116</v>
      </c>
      <c r="D154" s="119">
        <f t="shared" si="2"/>
        <v>1.064</v>
      </c>
    </row>
    <row r="155" s="365" customFormat="1" ht="27" customHeight="1" spans="1:4">
      <c r="A155" s="380" t="s">
        <v>103</v>
      </c>
      <c r="B155" s="282"/>
      <c r="C155" s="282"/>
      <c r="D155" s="119" t="str">
        <f t="shared" si="2"/>
        <v/>
      </c>
    </row>
    <row r="156" s="365" customFormat="1" ht="27" customHeight="1" spans="1:4">
      <c r="A156" s="381" t="s">
        <v>211</v>
      </c>
      <c r="B156" s="273">
        <f>SUM(B157:B158)</f>
        <v>171</v>
      </c>
      <c r="C156" s="273">
        <f>SUM(C157:C158)</f>
        <v>217</v>
      </c>
      <c r="D156" s="374">
        <f t="shared" si="2"/>
        <v>1.269</v>
      </c>
    </row>
    <row r="157" s="365" customFormat="1" ht="27" customHeight="1" spans="1:4">
      <c r="A157" s="380" t="s">
        <v>212</v>
      </c>
      <c r="B157" s="282">
        <v>48</v>
      </c>
      <c r="C157" s="375">
        <v>67</v>
      </c>
      <c r="D157" s="119">
        <f t="shared" si="2"/>
        <v>1.396</v>
      </c>
    </row>
    <row r="158" s="365" customFormat="1" ht="27" customHeight="1" spans="1:4">
      <c r="A158" s="380" t="s">
        <v>213</v>
      </c>
      <c r="B158" s="282">
        <v>123</v>
      </c>
      <c r="C158" s="375">
        <v>150</v>
      </c>
      <c r="D158" s="119">
        <f t="shared" si="2"/>
        <v>1.22</v>
      </c>
    </row>
    <row r="159" s="365" customFormat="1" ht="27" customHeight="1" spans="1:4">
      <c r="A159" s="381" t="s">
        <v>214</v>
      </c>
      <c r="B159" s="273">
        <f>SUM(B160:B161)</f>
        <v>383</v>
      </c>
      <c r="C159" s="273">
        <f>SUM(C160:C161)</f>
        <v>434</v>
      </c>
      <c r="D159" s="374">
        <f t="shared" si="2"/>
        <v>1.133</v>
      </c>
    </row>
    <row r="160" s="365" customFormat="1" ht="27" customHeight="1" spans="1:4">
      <c r="A160" s="380" t="s">
        <v>215</v>
      </c>
      <c r="B160" s="282">
        <v>72</v>
      </c>
      <c r="C160" s="375">
        <v>59</v>
      </c>
      <c r="D160" s="119">
        <f t="shared" si="2"/>
        <v>0.819</v>
      </c>
    </row>
    <row r="161" s="365" customFormat="1" ht="27" customHeight="1" spans="1:4">
      <c r="A161" s="380" t="s">
        <v>216</v>
      </c>
      <c r="B161" s="282">
        <v>311</v>
      </c>
      <c r="C161" s="282">
        <v>375</v>
      </c>
      <c r="D161" s="119">
        <f t="shared" si="2"/>
        <v>1.206</v>
      </c>
    </row>
    <row r="162" s="365" customFormat="1" ht="27" customHeight="1" spans="1:4">
      <c r="A162" s="381" t="s">
        <v>217</v>
      </c>
      <c r="B162" s="273">
        <f>SUM(B163:B163)</f>
        <v>86</v>
      </c>
      <c r="C162" s="273">
        <f>SUM(C163:C163)</f>
        <v>0</v>
      </c>
      <c r="D162" s="374" t="str">
        <f t="shared" si="2"/>
        <v/>
      </c>
    </row>
    <row r="163" s="365" customFormat="1" ht="27" customHeight="1" spans="1:4">
      <c r="A163" s="380" t="s">
        <v>218</v>
      </c>
      <c r="B163" s="282">
        <v>86</v>
      </c>
      <c r="C163" s="282"/>
      <c r="D163" s="119" t="str">
        <f t="shared" si="2"/>
        <v/>
      </c>
    </row>
    <row r="164" s="365" customFormat="1" ht="27" customHeight="1" spans="1:4">
      <c r="A164" s="382" t="s">
        <v>219</v>
      </c>
      <c r="B164" s="273">
        <f>B165+B176+B178+B181+B183+B186</f>
        <v>1991</v>
      </c>
      <c r="C164" s="273">
        <f>C165+C176+C178+C181+C183+C186</f>
        <v>4988</v>
      </c>
      <c r="D164" s="374">
        <f t="shared" si="2"/>
        <v>2.505</v>
      </c>
    </row>
    <row r="165" s="365" customFormat="1" ht="27" customHeight="1" spans="1:4">
      <c r="A165" s="381" t="s">
        <v>220</v>
      </c>
      <c r="B165" s="273">
        <f>SUM(B166:B175)</f>
        <v>1255</v>
      </c>
      <c r="C165" s="273">
        <f>SUM(C166:C175)</f>
        <v>4415</v>
      </c>
      <c r="D165" s="374">
        <f t="shared" si="2"/>
        <v>3.518</v>
      </c>
    </row>
    <row r="166" s="365" customFormat="1" ht="27" customHeight="1" spans="1:4">
      <c r="A166" s="380" t="s">
        <v>102</v>
      </c>
      <c r="B166" s="282">
        <v>549</v>
      </c>
      <c r="C166" s="375">
        <v>608</v>
      </c>
      <c r="D166" s="119">
        <f t="shared" si="2"/>
        <v>1.107</v>
      </c>
    </row>
    <row r="167" s="365" customFormat="1" ht="27" customHeight="1" spans="1:4">
      <c r="A167" s="380" t="s">
        <v>103</v>
      </c>
      <c r="B167" s="282">
        <v>13</v>
      </c>
      <c r="C167" s="282"/>
      <c r="D167" s="119" t="str">
        <f t="shared" si="2"/>
        <v/>
      </c>
    </row>
    <row r="168" s="365" customFormat="1" ht="27" customHeight="1" spans="1:4">
      <c r="A168" s="380" t="s">
        <v>221</v>
      </c>
      <c r="B168" s="282">
        <v>51</v>
      </c>
      <c r="C168" s="375">
        <v>61</v>
      </c>
      <c r="D168" s="119">
        <f t="shared" si="2"/>
        <v>1.196</v>
      </c>
    </row>
    <row r="169" s="365" customFormat="1" ht="27" customHeight="1" spans="1:4">
      <c r="A169" s="380" t="s">
        <v>222</v>
      </c>
      <c r="B169" s="282">
        <v>85</v>
      </c>
      <c r="C169" s="375">
        <v>88</v>
      </c>
      <c r="D169" s="119">
        <f t="shared" si="2"/>
        <v>1.035</v>
      </c>
    </row>
    <row r="170" s="365" customFormat="1" ht="27" customHeight="1" spans="1:4">
      <c r="A170" s="380" t="s">
        <v>223</v>
      </c>
      <c r="B170" s="282">
        <v>153</v>
      </c>
      <c r="C170" s="375">
        <v>167</v>
      </c>
      <c r="D170" s="119">
        <f t="shared" si="2"/>
        <v>1.092</v>
      </c>
    </row>
    <row r="171" s="365" customFormat="1" ht="27" customHeight="1" spans="1:4">
      <c r="A171" s="380" t="s">
        <v>224</v>
      </c>
      <c r="B171" s="282">
        <v>20</v>
      </c>
      <c r="C171" s="375"/>
      <c r="D171" s="119" t="str">
        <f t="shared" si="2"/>
        <v/>
      </c>
    </row>
    <row r="172" s="365" customFormat="1" ht="27" customHeight="1" spans="1:4">
      <c r="A172" s="380" t="s">
        <v>225</v>
      </c>
      <c r="B172" s="282">
        <v>238</v>
      </c>
      <c r="C172" s="375">
        <v>1447</v>
      </c>
      <c r="D172" s="119">
        <f t="shared" si="2"/>
        <v>6.08</v>
      </c>
    </row>
    <row r="173" s="365" customFormat="1" ht="27" customHeight="1" spans="1:4">
      <c r="A173" s="380" t="s">
        <v>226</v>
      </c>
      <c r="B173" s="282">
        <v>16</v>
      </c>
      <c r="C173" s="375">
        <v>24</v>
      </c>
      <c r="D173" s="119">
        <f t="shared" si="2"/>
        <v>1.5</v>
      </c>
    </row>
    <row r="174" s="365" customFormat="1" ht="27" customHeight="1" spans="1:4">
      <c r="A174" s="380" t="s">
        <v>227</v>
      </c>
      <c r="B174" s="282">
        <v>7</v>
      </c>
      <c r="C174" s="375">
        <v>2000</v>
      </c>
      <c r="D174" s="119">
        <f t="shared" si="2"/>
        <v>285.714</v>
      </c>
    </row>
    <row r="175" s="365" customFormat="1" ht="27" customHeight="1" spans="1:4">
      <c r="A175" s="380" t="s">
        <v>228</v>
      </c>
      <c r="B175" s="282">
        <v>123</v>
      </c>
      <c r="C175" s="375">
        <v>20</v>
      </c>
      <c r="D175" s="119">
        <f t="shared" si="2"/>
        <v>0.163</v>
      </c>
    </row>
    <row r="176" s="365" customFormat="1" ht="27" customHeight="1" spans="1:4">
      <c r="A176" s="381" t="s">
        <v>229</v>
      </c>
      <c r="B176" s="284">
        <f>SUM(B177)</f>
        <v>0</v>
      </c>
      <c r="C176" s="284">
        <f>SUM(C177)</f>
        <v>0</v>
      </c>
      <c r="D176" s="374" t="str">
        <f t="shared" si="2"/>
        <v/>
      </c>
    </row>
    <row r="177" s="365" customFormat="1" ht="27" customHeight="1" spans="1:4">
      <c r="A177" s="380" t="s">
        <v>230</v>
      </c>
      <c r="B177" s="282"/>
      <c r="C177" s="282"/>
      <c r="D177" s="119" t="str">
        <f t="shared" si="2"/>
        <v/>
      </c>
    </row>
    <row r="178" s="365" customFormat="1" ht="27" customHeight="1" spans="1:4">
      <c r="A178" s="381" t="s">
        <v>231</v>
      </c>
      <c r="B178" s="273">
        <f>SUM(B179:B180)</f>
        <v>38</v>
      </c>
      <c r="C178" s="273">
        <f>SUM(C179:C180)</f>
        <v>42</v>
      </c>
      <c r="D178" s="374">
        <f t="shared" si="2"/>
        <v>1.105</v>
      </c>
    </row>
    <row r="179" s="365" customFormat="1" ht="27" customHeight="1" spans="1:4">
      <c r="A179" s="380" t="s">
        <v>233</v>
      </c>
      <c r="B179" s="277">
        <v>20</v>
      </c>
      <c r="C179" s="277">
        <v>23</v>
      </c>
      <c r="D179" s="119">
        <f t="shared" si="2"/>
        <v>1.15</v>
      </c>
    </row>
    <row r="180" s="365" customFormat="1" ht="27" customHeight="1" spans="1:4">
      <c r="A180" s="380" t="s">
        <v>234</v>
      </c>
      <c r="B180" s="282">
        <v>18</v>
      </c>
      <c r="C180" s="282">
        <v>19</v>
      </c>
      <c r="D180" s="119">
        <f t="shared" si="2"/>
        <v>1.056</v>
      </c>
    </row>
    <row r="181" s="365" customFormat="1" ht="27" customHeight="1" spans="1:4">
      <c r="A181" s="381" t="s">
        <v>235</v>
      </c>
      <c r="B181" s="273">
        <f>SUM(B182:B182)</f>
        <v>0</v>
      </c>
      <c r="C181" s="273">
        <f>SUM(C182:C182)</f>
        <v>0</v>
      </c>
      <c r="D181" s="374" t="str">
        <f t="shared" si="2"/>
        <v/>
      </c>
    </row>
    <row r="182" s="365" customFormat="1" ht="27" customHeight="1" spans="1:4">
      <c r="A182" s="380" t="s">
        <v>236</v>
      </c>
      <c r="B182" s="282"/>
      <c r="C182" s="282"/>
      <c r="D182" s="119" t="str">
        <f t="shared" si="2"/>
        <v/>
      </c>
    </row>
    <row r="183" s="365" customFormat="1" ht="27" customHeight="1" spans="1:4">
      <c r="A183" s="383" t="s">
        <v>237</v>
      </c>
      <c r="B183" s="284">
        <f>SUM(B184:B185)</f>
        <v>495</v>
      </c>
      <c r="C183" s="284">
        <f>SUM(C184:C185)</f>
        <v>531</v>
      </c>
      <c r="D183" s="374">
        <f t="shared" si="2"/>
        <v>1.073</v>
      </c>
    </row>
    <row r="184" s="365" customFormat="1" ht="27" customHeight="1" spans="1:4">
      <c r="A184" s="384" t="s">
        <v>239</v>
      </c>
      <c r="B184" s="282">
        <v>462</v>
      </c>
      <c r="C184" s="375">
        <v>497</v>
      </c>
      <c r="D184" s="119">
        <f t="shared" si="2"/>
        <v>1.076</v>
      </c>
    </row>
    <row r="185" s="365" customFormat="1" ht="27" customHeight="1" spans="1:4">
      <c r="A185" s="380" t="s">
        <v>240</v>
      </c>
      <c r="B185" s="277">
        <v>33</v>
      </c>
      <c r="C185" s="375">
        <v>34</v>
      </c>
      <c r="D185" s="119">
        <f t="shared" si="2"/>
        <v>1.03</v>
      </c>
    </row>
    <row r="186" s="365" customFormat="1" ht="27" customHeight="1" spans="1:4">
      <c r="A186" s="381" t="s">
        <v>241</v>
      </c>
      <c r="B186" s="273">
        <f>SUM(B187:B188)</f>
        <v>203</v>
      </c>
      <c r="C186" s="273">
        <f>SUM(C187:C188)</f>
        <v>0</v>
      </c>
      <c r="D186" s="374" t="str">
        <f t="shared" si="2"/>
        <v/>
      </c>
    </row>
    <row r="187" s="365" customFormat="1" ht="27" customHeight="1" spans="1:4">
      <c r="A187" s="380" t="s">
        <v>242</v>
      </c>
      <c r="B187" s="277">
        <v>26</v>
      </c>
      <c r="C187" s="277"/>
      <c r="D187" s="119" t="str">
        <f t="shared" si="2"/>
        <v/>
      </c>
    </row>
    <row r="188" s="365" customFormat="1" ht="27" customHeight="1" spans="1:4">
      <c r="A188" s="380" t="s">
        <v>243</v>
      </c>
      <c r="B188" s="282">
        <v>177</v>
      </c>
      <c r="C188" s="282"/>
      <c r="D188" s="119" t="str">
        <f t="shared" si="2"/>
        <v/>
      </c>
    </row>
    <row r="189" s="365" customFormat="1" ht="27" customHeight="1" spans="1:4">
      <c r="A189" s="382" t="s">
        <v>244</v>
      </c>
      <c r="B189" s="273">
        <f>B190+B196+B201+B208+B214+B221+B228+B233+B240+B243+B246+B249+B252+B254+B261+B266+B257+B268</f>
        <v>46940</v>
      </c>
      <c r="C189" s="273">
        <f>C190+C196+C201+C208+C214+C221+C228+C233+C240+C243+C246+C249+C252+C254+C261+C266+C257+C268</f>
        <v>49251</v>
      </c>
      <c r="D189" s="374">
        <f t="shared" si="2"/>
        <v>1.049</v>
      </c>
    </row>
    <row r="190" s="365" customFormat="1" ht="27" customHeight="1" spans="1:4">
      <c r="A190" s="381" t="s">
        <v>245</v>
      </c>
      <c r="B190" s="273">
        <f>SUM(B191:B195)</f>
        <v>1507</v>
      </c>
      <c r="C190" s="273">
        <f>SUM(C191:C194)</f>
        <v>1977</v>
      </c>
      <c r="D190" s="374">
        <f t="shared" si="2"/>
        <v>1.312</v>
      </c>
    </row>
    <row r="191" s="365" customFormat="1" ht="27" customHeight="1" spans="1:4">
      <c r="A191" s="380" t="s">
        <v>102</v>
      </c>
      <c r="B191" s="282">
        <v>1156</v>
      </c>
      <c r="C191" s="375">
        <v>1616</v>
      </c>
      <c r="D191" s="119">
        <f t="shared" si="2"/>
        <v>1.398</v>
      </c>
    </row>
    <row r="192" s="365" customFormat="1" ht="27" customHeight="1" spans="1:4">
      <c r="A192" s="380" t="s">
        <v>103</v>
      </c>
      <c r="B192" s="282">
        <v>10</v>
      </c>
      <c r="C192" s="375">
        <v>18</v>
      </c>
      <c r="D192" s="119">
        <f t="shared" si="2"/>
        <v>1.8</v>
      </c>
    </row>
    <row r="193" s="365" customFormat="1" ht="27" customHeight="1" spans="1:4">
      <c r="A193" s="385" t="s">
        <v>247</v>
      </c>
      <c r="B193" s="282">
        <v>19</v>
      </c>
      <c r="C193" s="282">
        <v>21</v>
      </c>
      <c r="D193" s="119">
        <f t="shared" si="2"/>
        <v>1.105</v>
      </c>
    </row>
    <row r="194" s="365" customFormat="1" ht="27" customHeight="1" spans="1:4">
      <c r="A194" s="385" t="s">
        <v>248</v>
      </c>
      <c r="B194" s="282">
        <v>315</v>
      </c>
      <c r="C194" s="375">
        <v>322</v>
      </c>
      <c r="D194" s="119">
        <f t="shared" si="2"/>
        <v>1.022</v>
      </c>
    </row>
    <row r="195" s="365" customFormat="1" ht="27" customHeight="1" spans="1:4">
      <c r="A195" s="385" t="s">
        <v>249</v>
      </c>
      <c r="B195" s="282">
        <v>7</v>
      </c>
      <c r="C195" s="312"/>
      <c r="D195" s="119" t="str">
        <f t="shared" si="2"/>
        <v/>
      </c>
    </row>
    <row r="196" s="365" customFormat="1" ht="27" customHeight="1" spans="1:4">
      <c r="A196" s="381" t="s">
        <v>250</v>
      </c>
      <c r="B196" s="273">
        <f>SUM(B197:B200)</f>
        <v>853</v>
      </c>
      <c r="C196" s="273">
        <f>SUM(C197:C200)</f>
        <v>898</v>
      </c>
      <c r="D196" s="374">
        <f t="shared" si="2"/>
        <v>1.053</v>
      </c>
    </row>
    <row r="197" s="365" customFormat="1" ht="27" customHeight="1" spans="1:4">
      <c r="A197" s="281" t="s">
        <v>102</v>
      </c>
      <c r="B197" s="282">
        <v>468</v>
      </c>
      <c r="C197" s="375">
        <v>510</v>
      </c>
      <c r="D197" s="119">
        <f t="shared" si="2"/>
        <v>1.09</v>
      </c>
    </row>
    <row r="198" s="365" customFormat="1" ht="27" customHeight="1" spans="1:4">
      <c r="A198" s="380" t="s">
        <v>103</v>
      </c>
      <c r="B198" s="282">
        <v>52</v>
      </c>
      <c r="C198" s="375">
        <v>53</v>
      </c>
      <c r="D198" s="119">
        <f t="shared" ref="D198:D261" si="3">IF(AND(B198&lt;&gt;0,C198&lt;&gt;0),C198/B198,"")</f>
        <v>1.019</v>
      </c>
    </row>
    <row r="199" s="365" customFormat="1" ht="27" customHeight="1" spans="1:4">
      <c r="A199" s="380" t="s">
        <v>251</v>
      </c>
      <c r="B199" s="282">
        <v>8</v>
      </c>
      <c r="C199" s="375"/>
      <c r="D199" s="119" t="str">
        <f t="shared" si="3"/>
        <v/>
      </c>
    </row>
    <row r="200" s="365" customFormat="1" ht="27" customHeight="1" spans="1:4">
      <c r="A200" s="380" t="s">
        <v>252</v>
      </c>
      <c r="B200" s="282">
        <v>325</v>
      </c>
      <c r="C200" s="375">
        <v>335</v>
      </c>
      <c r="D200" s="119">
        <f t="shared" si="3"/>
        <v>1.031</v>
      </c>
    </row>
    <row r="201" s="365" customFormat="1" ht="27" customHeight="1" spans="1:4">
      <c r="A201" s="386" t="s">
        <v>253</v>
      </c>
      <c r="B201" s="273">
        <f>SUM(B202:B207)</f>
        <v>14748</v>
      </c>
      <c r="C201" s="273">
        <f>SUM(C202:C207)</f>
        <v>16271</v>
      </c>
      <c r="D201" s="374">
        <f t="shared" si="3"/>
        <v>1.103</v>
      </c>
    </row>
    <row r="202" s="365" customFormat="1" ht="27" customHeight="1" spans="1:4">
      <c r="A202" s="387" t="s">
        <v>254</v>
      </c>
      <c r="B202" s="282">
        <v>1898</v>
      </c>
      <c r="C202" s="375">
        <v>1722</v>
      </c>
      <c r="D202" s="119">
        <f t="shared" si="3"/>
        <v>0.907</v>
      </c>
    </row>
    <row r="203" s="365" customFormat="1" ht="27" customHeight="1" spans="1:4">
      <c r="A203" s="387" t="s">
        <v>255</v>
      </c>
      <c r="B203" s="282">
        <v>3298</v>
      </c>
      <c r="C203" s="375">
        <v>3205</v>
      </c>
      <c r="D203" s="119">
        <f t="shared" si="3"/>
        <v>0.972</v>
      </c>
    </row>
    <row r="204" s="365" customFormat="1" ht="27" customHeight="1" spans="1:4">
      <c r="A204" s="387" t="s">
        <v>256</v>
      </c>
      <c r="B204" s="282">
        <v>8062</v>
      </c>
      <c r="C204" s="375">
        <v>8162</v>
      </c>
      <c r="D204" s="119">
        <f t="shared" si="3"/>
        <v>1.012</v>
      </c>
    </row>
    <row r="205" s="365" customFormat="1" ht="27" customHeight="1" spans="1:4">
      <c r="A205" s="387" t="s">
        <v>257</v>
      </c>
      <c r="B205" s="282">
        <v>289</v>
      </c>
      <c r="C205" s="375">
        <v>1960</v>
      </c>
      <c r="D205" s="119">
        <f t="shared" si="3"/>
        <v>6.782</v>
      </c>
    </row>
    <row r="206" s="365" customFormat="1" ht="27" customHeight="1" spans="1:4">
      <c r="A206" s="387" t="s">
        <v>258</v>
      </c>
      <c r="B206" s="282">
        <v>1201</v>
      </c>
      <c r="C206" s="375">
        <v>1222</v>
      </c>
      <c r="D206" s="119">
        <f t="shared" si="3"/>
        <v>1.017</v>
      </c>
    </row>
    <row r="207" s="365" customFormat="1" ht="27" customHeight="1" spans="1:4">
      <c r="A207" s="387" t="s">
        <v>259</v>
      </c>
      <c r="B207" s="282"/>
      <c r="C207" s="282"/>
      <c r="D207" s="119" t="str">
        <f t="shared" si="3"/>
        <v/>
      </c>
    </row>
    <row r="208" s="365" customFormat="1" ht="27" customHeight="1" spans="1:4">
      <c r="A208" s="381" t="s">
        <v>260</v>
      </c>
      <c r="B208" s="273">
        <f>SUM(B209:B213)</f>
        <v>2326</v>
      </c>
      <c r="C208" s="273">
        <f>SUM(C209:C213)</f>
        <v>2366</v>
      </c>
      <c r="D208" s="374">
        <f t="shared" si="3"/>
        <v>1.017</v>
      </c>
    </row>
    <row r="209" s="365" customFormat="1" ht="27" customHeight="1" spans="1:4">
      <c r="A209" s="380" t="s">
        <v>261</v>
      </c>
      <c r="B209" s="282">
        <v>50</v>
      </c>
      <c r="C209" s="282">
        <v>60</v>
      </c>
      <c r="D209" s="119">
        <f t="shared" si="3"/>
        <v>1.2</v>
      </c>
    </row>
    <row r="210" s="365" customFormat="1" ht="27" customHeight="1" spans="1:4">
      <c r="A210" s="276" t="s">
        <v>262</v>
      </c>
      <c r="B210" s="282">
        <v>202</v>
      </c>
      <c r="C210" s="375">
        <v>186</v>
      </c>
      <c r="D210" s="119">
        <f t="shared" si="3"/>
        <v>0.921</v>
      </c>
    </row>
    <row r="211" s="365" customFormat="1" ht="27" customHeight="1" spans="1:4">
      <c r="A211" s="380" t="s">
        <v>263</v>
      </c>
      <c r="B211" s="282">
        <v>800</v>
      </c>
      <c r="C211" s="375">
        <v>750</v>
      </c>
      <c r="D211" s="119">
        <f t="shared" si="3"/>
        <v>0.938</v>
      </c>
    </row>
    <row r="212" s="365" customFormat="1" ht="27" customHeight="1" spans="1:4">
      <c r="A212" s="380" t="s">
        <v>265</v>
      </c>
      <c r="B212" s="282">
        <v>69</v>
      </c>
      <c r="C212" s="282">
        <v>70</v>
      </c>
      <c r="D212" s="119">
        <f t="shared" si="3"/>
        <v>1.014</v>
      </c>
    </row>
    <row r="213" s="365" customFormat="1" ht="27" customHeight="1" spans="1:4">
      <c r="A213" s="380" t="s">
        <v>266</v>
      </c>
      <c r="B213" s="282">
        <v>1205</v>
      </c>
      <c r="C213" s="375">
        <v>1300</v>
      </c>
      <c r="D213" s="119">
        <f t="shared" si="3"/>
        <v>1.079</v>
      </c>
    </row>
    <row r="214" s="365" customFormat="1" ht="27" customHeight="1" spans="1:4">
      <c r="A214" s="381" t="s">
        <v>267</v>
      </c>
      <c r="B214" s="273">
        <f>SUM(B215:B220)</f>
        <v>2517</v>
      </c>
      <c r="C214" s="273">
        <f>SUM(C215:C220)</f>
        <v>2621</v>
      </c>
      <c r="D214" s="374">
        <f t="shared" si="3"/>
        <v>1.041</v>
      </c>
    </row>
    <row r="215" s="365" customFormat="1" ht="27" customHeight="1" spans="1:4">
      <c r="A215" s="380" t="s">
        <v>268</v>
      </c>
      <c r="B215" s="282">
        <v>106</v>
      </c>
      <c r="C215" s="375">
        <v>108</v>
      </c>
      <c r="D215" s="119">
        <f t="shared" si="3"/>
        <v>1.019</v>
      </c>
    </row>
    <row r="216" s="365" customFormat="1" ht="27" customHeight="1" spans="1:4">
      <c r="A216" s="380" t="s">
        <v>269</v>
      </c>
      <c r="B216" s="282">
        <v>378</v>
      </c>
      <c r="C216" s="375">
        <v>388</v>
      </c>
      <c r="D216" s="119">
        <f t="shared" si="3"/>
        <v>1.026</v>
      </c>
    </row>
    <row r="217" s="365" customFormat="1" ht="27" customHeight="1" spans="1:4">
      <c r="A217" s="380" t="s">
        <v>270</v>
      </c>
      <c r="B217" s="282">
        <v>631</v>
      </c>
      <c r="C217" s="375">
        <v>663</v>
      </c>
      <c r="D217" s="119">
        <f t="shared" si="3"/>
        <v>1.051</v>
      </c>
    </row>
    <row r="218" s="365" customFormat="1" ht="27" customHeight="1" spans="1:4">
      <c r="A218" s="380" t="s">
        <v>271</v>
      </c>
      <c r="B218" s="282">
        <v>130</v>
      </c>
      <c r="C218" s="312"/>
      <c r="D218" s="119" t="str">
        <f t="shared" si="3"/>
        <v/>
      </c>
    </row>
    <row r="219" s="365" customFormat="1" ht="27" customHeight="1" spans="1:4">
      <c r="A219" s="380" t="s">
        <v>272</v>
      </c>
      <c r="B219" s="282">
        <v>364</v>
      </c>
      <c r="C219" s="375">
        <v>366</v>
      </c>
      <c r="D219" s="119">
        <f t="shared" si="3"/>
        <v>1.005</v>
      </c>
    </row>
    <row r="220" s="365" customFormat="1" ht="27" customHeight="1" spans="1:4">
      <c r="A220" s="380" t="s">
        <v>274</v>
      </c>
      <c r="B220" s="282">
        <v>908</v>
      </c>
      <c r="C220" s="375">
        <v>1096</v>
      </c>
      <c r="D220" s="119">
        <f t="shared" si="3"/>
        <v>1.207</v>
      </c>
    </row>
    <row r="221" s="365" customFormat="1" ht="27" customHeight="1" spans="1:4">
      <c r="A221" s="381" t="s">
        <v>275</v>
      </c>
      <c r="B221" s="273">
        <f>SUM(B222:B227)</f>
        <v>274</v>
      </c>
      <c r="C221" s="273">
        <f>SUM(C222:C227)</f>
        <v>307</v>
      </c>
      <c r="D221" s="374">
        <f t="shared" si="3"/>
        <v>1.12</v>
      </c>
    </row>
    <row r="222" s="365" customFormat="1" ht="27" customHeight="1" spans="1:4">
      <c r="A222" s="380" t="s">
        <v>276</v>
      </c>
      <c r="B222" s="282">
        <v>113</v>
      </c>
      <c r="C222" s="375">
        <v>119</v>
      </c>
      <c r="D222" s="119">
        <f t="shared" si="3"/>
        <v>1.053</v>
      </c>
    </row>
    <row r="223" s="365" customFormat="1" ht="27" customHeight="1" spans="1:4">
      <c r="A223" s="380" t="s">
        <v>277</v>
      </c>
      <c r="B223" s="282">
        <v>115</v>
      </c>
      <c r="C223" s="375">
        <v>126</v>
      </c>
      <c r="D223" s="119">
        <f t="shared" si="3"/>
        <v>1.096</v>
      </c>
    </row>
    <row r="224" s="365" customFormat="1" ht="27" customHeight="1" spans="1:4">
      <c r="A224" s="380" t="s">
        <v>278</v>
      </c>
      <c r="B224" s="282">
        <v>11</v>
      </c>
      <c r="C224" s="375">
        <v>13</v>
      </c>
      <c r="D224" s="119">
        <f t="shared" si="3"/>
        <v>1.182</v>
      </c>
    </row>
    <row r="225" s="365" customFormat="1" ht="27" customHeight="1" spans="1:4">
      <c r="A225" s="380" t="s">
        <v>279</v>
      </c>
      <c r="B225" s="282">
        <v>26</v>
      </c>
      <c r="C225" s="375">
        <v>36</v>
      </c>
      <c r="D225" s="119">
        <f t="shared" si="3"/>
        <v>1.385</v>
      </c>
    </row>
    <row r="226" s="365" customFormat="1" ht="27" customHeight="1" spans="1:4">
      <c r="A226" s="384" t="s">
        <v>280</v>
      </c>
      <c r="B226" s="282">
        <v>8</v>
      </c>
      <c r="C226" s="375">
        <v>10</v>
      </c>
      <c r="D226" s="119">
        <f t="shared" si="3"/>
        <v>1.25</v>
      </c>
    </row>
    <row r="227" s="365" customFormat="1" ht="27" customHeight="1" spans="1:4">
      <c r="A227" s="384" t="s">
        <v>281</v>
      </c>
      <c r="B227" s="282">
        <v>1</v>
      </c>
      <c r="C227" s="282">
        <v>3</v>
      </c>
      <c r="D227" s="119">
        <f t="shared" si="3"/>
        <v>3</v>
      </c>
    </row>
    <row r="228" s="365" customFormat="1" ht="27" customHeight="1" spans="1:4">
      <c r="A228" s="381" t="s">
        <v>282</v>
      </c>
      <c r="B228" s="273">
        <f>SUM(B229:B232)</f>
        <v>5492</v>
      </c>
      <c r="C228" s="273">
        <f>SUM(C229:C232)</f>
        <v>3262</v>
      </c>
      <c r="D228" s="374">
        <f t="shared" si="3"/>
        <v>0.594</v>
      </c>
    </row>
    <row r="229" s="365" customFormat="1" ht="27" customHeight="1" spans="1:4">
      <c r="A229" s="276" t="s">
        <v>283</v>
      </c>
      <c r="B229" s="282">
        <v>160</v>
      </c>
      <c r="C229" s="375">
        <v>169</v>
      </c>
      <c r="D229" s="119">
        <f t="shared" si="3"/>
        <v>1.056</v>
      </c>
    </row>
    <row r="230" s="365" customFormat="1" ht="27" customHeight="1" spans="1:4">
      <c r="A230" s="276" t="s">
        <v>284</v>
      </c>
      <c r="B230" s="282">
        <v>652</v>
      </c>
      <c r="C230" s="375">
        <v>655</v>
      </c>
      <c r="D230" s="119">
        <f t="shared" si="3"/>
        <v>1.005</v>
      </c>
    </row>
    <row r="231" s="365" customFormat="1" ht="27" customHeight="1" spans="1:4">
      <c r="A231" s="276" t="s">
        <v>285</v>
      </c>
      <c r="B231" s="282">
        <v>1504</v>
      </c>
      <c r="C231" s="375">
        <v>1586</v>
      </c>
      <c r="D231" s="119">
        <f t="shared" si="3"/>
        <v>1.055</v>
      </c>
    </row>
    <row r="232" s="365" customFormat="1" ht="27" customHeight="1" spans="1:4">
      <c r="A232" s="380" t="s">
        <v>286</v>
      </c>
      <c r="B232" s="282">
        <v>3176</v>
      </c>
      <c r="C232" s="282">
        <v>852</v>
      </c>
      <c r="D232" s="119">
        <f t="shared" si="3"/>
        <v>0.268</v>
      </c>
    </row>
    <row r="233" s="365" customFormat="1" ht="27" customHeight="1" spans="1:4">
      <c r="A233" s="381" t="s">
        <v>288</v>
      </c>
      <c r="B233" s="273">
        <f>SUM(B234:B239)</f>
        <v>1100</v>
      </c>
      <c r="C233" s="273">
        <f>SUM(C234:C239)</f>
        <v>1182</v>
      </c>
      <c r="D233" s="374">
        <f t="shared" si="3"/>
        <v>1.075</v>
      </c>
    </row>
    <row r="234" s="365" customFormat="1" ht="27" customHeight="1" spans="1:4">
      <c r="A234" s="380" t="s">
        <v>102</v>
      </c>
      <c r="B234" s="282">
        <v>158</v>
      </c>
      <c r="C234" s="375">
        <v>180</v>
      </c>
      <c r="D234" s="119">
        <f t="shared" si="3"/>
        <v>1.139</v>
      </c>
    </row>
    <row r="235" s="365" customFormat="1" ht="27" customHeight="1" spans="1:4">
      <c r="A235" s="380" t="s">
        <v>103</v>
      </c>
      <c r="B235" s="282">
        <v>57</v>
      </c>
      <c r="C235" s="282">
        <v>32</v>
      </c>
      <c r="D235" s="119">
        <f t="shared" si="3"/>
        <v>0.561</v>
      </c>
    </row>
    <row r="236" s="365" customFormat="1" ht="27" customHeight="1" spans="1:4">
      <c r="A236" s="380" t="s">
        <v>289</v>
      </c>
      <c r="B236" s="282">
        <v>22</v>
      </c>
      <c r="C236" s="282">
        <v>25</v>
      </c>
      <c r="D236" s="119">
        <f t="shared" si="3"/>
        <v>1.136</v>
      </c>
    </row>
    <row r="237" s="365" customFormat="1" ht="27" customHeight="1" spans="1:4">
      <c r="A237" s="385" t="s">
        <v>290</v>
      </c>
      <c r="B237" s="282">
        <v>76</v>
      </c>
      <c r="C237" s="282">
        <v>82</v>
      </c>
      <c r="D237" s="119">
        <f t="shared" si="3"/>
        <v>1.079</v>
      </c>
    </row>
    <row r="238" s="365" customFormat="1" ht="27" customHeight="1" spans="1:4">
      <c r="A238" s="385" t="s">
        <v>292</v>
      </c>
      <c r="B238" s="282">
        <v>635</v>
      </c>
      <c r="C238" s="375">
        <v>669</v>
      </c>
      <c r="D238" s="119">
        <f t="shared" si="3"/>
        <v>1.054</v>
      </c>
    </row>
    <row r="239" s="365" customFormat="1" ht="27" customHeight="1" spans="1:4">
      <c r="A239" s="380" t="s">
        <v>293</v>
      </c>
      <c r="B239" s="282">
        <v>152</v>
      </c>
      <c r="C239" s="375">
        <v>194</v>
      </c>
      <c r="D239" s="119">
        <f t="shared" si="3"/>
        <v>1.276</v>
      </c>
    </row>
    <row r="240" s="365" customFormat="1" ht="27" customHeight="1" spans="1:4">
      <c r="A240" s="381" t="s">
        <v>294</v>
      </c>
      <c r="B240" s="273">
        <f>SUM(B241:B242)</f>
        <v>78</v>
      </c>
      <c r="C240" s="273">
        <f>SUM(C241:C242)</f>
        <v>84</v>
      </c>
      <c r="D240" s="374">
        <f t="shared" si="3"/>
        <v>1.077</v>
      </c>
    </row>
    <row r="241" s="365" customFormat="1" ht="27" customHeight="1" spans="1:4">
      <c r="A241" s="380" t="s">
        <v>102</v>
      </c>
      <c r="B241" s="282">
        <v>78</v>
      </c>
      <c r="C241" s="375">
        <v>84</v>
      </c>
      <c r="D241" s="119">
        <f t="shared" si="3"/>
        <v>1.077</v>
      </c>
    </row>
    <row r="242" s="365" customFormat="1" ht="27" customHeight="1" spans="1:4">
      <c r="A242" s="380" t="s">
        <v>103</v>
      </c>
      <c r="B242" s="282"/>
      <c r="C242" s="282"/>
      <c r="D242" s="119" t="str">
        <f t="shared" si="3"/>
        <v/>
      </c>
    </row>
    <row r="243" s="365" customFormat="1" ht="27" customHeight="1" spans="1:4">
      <c r="A243" s="381" t="s">
        <v>295</v>
      </c>
      <c r="B243" s="273">
        <f>SUM(B244:B245)</f>
        <v>9215</v>
      </c>
      <c r="C243" s="273">
        <f>SUM(C244:C245)</f>
        <v>10165</v>
      </c>
      <c r="D243" s="374">
        <f t="shared" si="3"/>
        <v>1.103</v>
      </c>
    </row>
    <row r="244" s="365" customFormat="1" ht="27" customHeight="1" spans="1:4">
      <c r="A244" s="380" t="s">
        <v>296</v>
      </c>
      <c r="B244" s="282">
        <v>4665</v>
      </c>
      <c r="C244" s="375">
        <v>5272</v>
      </c>
      <c r="D244" s="119">
        <f t="shared" si="3"/>
        <v>1.13</v>
      </c>
    </row>
    <row r="245" s="365" customFormat="1" ht="27" customHeight="1" spans="1:4">
      <c r="A245" s="380" t="s">
        <v>297</v>
      </c>
      <c r="B245" s="282">
        <v>4550</v>
      </c>
      <c r="C245" s="375">
        <v>4893</v>
      </c>
      <c r="D245" s="119">
        <f t="shared" si="3"/>
        <v>1.075</v>
      </c>
    </row>
    <row r="246" s="365" customFormat="1" ht="27" customHeight="1" spans="1:4">
      <c r="A246" s="381" t="s">
        <v>298</v>
      </c>
      <c r="B246" s="273">
        <f>SUM(B247:B248)</f>
        <v>964</v>
      </c>
      <c r="C246" s="273">
        <f>SUM(C247:C248)</f>
        <v>1496</v>
      </c>
      <c r="D246" s="374">
        <f t="shared" si="3"/>
        <v>1.552</v>
      </c>
    </row>
    <row r="247" s="365" customFormat="1" ht="27" customHeight="1" spans="1:4">
      <c r="A247" s="380" t="s">
        <v>299</v>
      </c>
      <c r="B247" s="277">
        <v>944</v>
      </c>
      <c r="C247" s="375">
        <v>1474</v>
      </c>
      <c r="D247" s="119">
        <f t="shared" si="3"/>
        <v>1.561</v>
      </c>
    </row>
    <row r="248" s="365" customFormat="1" ht="27" customHeight="1" spans="1:4">
      <c r="A248" s="380" t="s">
        <v>300</v>
      </c>
      <c r="B248" s="282">
        <v>20</v>
      </c>
      <c r="C248" s="282">
        <v>22</v>
      </c>
      <c r="D248" s="119">
        <f t="shared" si="3"/>
        <v>1.1</v>
      </c>
    </row>
    <row r="249" s="365" customFormat="1" ht="27" customHeight="1" spans="1:4">
      <c r="A249" s="381" t="s">
        <v>301</v>
      </c>
      <c r="B249" s="273">
        <f>SUM(B250:B251)</f>
        <v>1240</v>
      </c>
      <c r="C249" s="273">
        <f>SUM(C250:C251)</f>
        <v>1296</v>
      </c>
      <c r="D249" s="374">
        <f t="shared" si="3"/>
        <v>1.045</v>
      </c>
    </row>
    <row r="250" s="365" customFormat="1" ht="27" customHeight="1" spans="1:4">
      <c r="A250" s="380" t="s">
        <v>302</v>
      </c>
      <c r="B250" s="277">
        <v>30</v>
      </c>
      <c r="C250" s="277">
        <v>35</v>
      </c>
      <c r="D250" s="119">
        <f t="shared" si="3"/>
        <v>1.167</v>
      </c>
    </row>
    <row r="251" s="365" customFormat="1" ht="27" customHeight="1" spans="1:4">
      <c r="A251" s="380" t="s">
        <v>303</v>
      </c>
      <c r="B251" s="282">
        <v>1210</v>
      </c>
      <c r="C251" s="375">
        <v>1261</v>
      </c>
      <c r="D251" s="119">
        <f t="shared" si="3"/>
        <v>1.042</v>
      </c>
    </row>
    <row r="252" s="365" customFormat="1" ht="27" customHeight="1" spans="1:4">
      <c r="A252" s="381" t="s">
        <v>304</v>
      </c>
      <c r="B252" s="273">
        <f>SUM(B253:B253)</f>
        <v>430</v>
      </c>
      <c r="C252" s="273">
        <f>SUM(C253:C253)</f>
        <v>434</v>
      </c>
      <c r="D252" s="374">
        <f t="shared" si="3"/>
        <v>1.009</v>
      </c>
    </row>
    <row r="253" s="365" customFormat="1" ht="27" customHeight="1" spans="1:4">
      <c r="A253" s="380" t="s">
        <v>305</v>
      </c>
      <c r="B253" s="282">
        <v>430</v>
      </c>
      <c r="C253" s="375">
        <v>434</v>
      </c>
      <c r="D253" s="119">
        <f t="shared" si="3"/>
        <v>1.009</v>
      </c>
    </row>
    <row r="254" s="365" customFormat="1" ht="27" customHeight="1" spans="1:4">
      <c r="A254" s="381" t="s">
        <v>306</v>
      </c>
      <c r="B254" s="284">
        <f>SUM(B255:B256)</f>
        <v>5929</v>
      </c>
      <c r="C254" s="284">
        <f>SUM(C255:C256)</f>
        <v>6586</v>
      </c>
      <c r="D254" s="374">
        <f t="shared" si="3"/>
        <v>1.111</v>
      </c>
    </row>
    <row r="255" s="365" customFormat="1" ht="27" customHeight="1" spans="1:4">
      <c r="A255" s="380" t="s">
        <v>307</v>
      </c>
      <c r="B255" s="282"/>
      <c r="C255" s="282"/>
      <c r="D255" s="119" t="str">
        <f t="shared" si="3"/>
        <v/>
      </c>
    </row>
    <row r="256" s="365" customFormat="1" ht="27" customHeight="1" spans="1:4">
      <c r="A256" s="380" t="s">
        <v>308</v>
      </c>
      <c r="B256" s="282">
        <v>5929</v>
      </c>
      <c r="C256" s="375">
        <v>6586</v>
      </c>
      <c r="D256" s="119">
        <f t="shared" si="3"/>
        <v>1.111</v>
      </c>
    </row>
    <row r="257" s="365" customFormat="1" ht="27" customHeight="1" spans="1:4">
      <c r="A257" s="381" t="s">
        <v>309</v>
      </c>
      <c r="B257" s="284">
        <f>SUM(B258:B260)</f>
        <v>0</v>
      </c>
      <c r="C257" s="284">
        <f>SUM(C258:C260)</f>
        <v>0</v>
      </c>
      <c r="D257" s="374" t="str">
        <f t="shared" si="3"/>
        <v/>
      </c>
    </row>
    <row r="258" s="365" customFormat="1" ht="27" customHeight="1" spans="1:4">
      <c r="A258" s="380" t="s">
        <v>310</v>
      </c>
      <c r="B258" s="282"/>
      <c r="C258" s="282"/>
      <c r="D258" s="119" t="str">
        <f t="shared" si="3"/>
        <v/>
      </c>
    </row>
    <row r="259" s="365" customFormat="1" ht="27" customHeight="1" spans="1:4">
      <c r="A259" s="380" t="s">
        <v>311</v>
      </c>
      <c r="B259" s="282"/>
      <c r="C259" s="282"/>
      <c r="D259" s="119" t="str">
        <f t="shared" si="3"/>
        <v/>
      </c>
    </row>
    <row r="260" s="365" customFormat="1" ht="27" customHeight="1" spans="1:4">
      <c r="A260" s="380" t="s">
        <v>312</v>
      </c>
      <c r="B260" s="277"/>
      <c r="C260" s="277"/>
      <c r="D260" s="119" t="str">
        <f t="shared" si="3"/>
        <v/>
      </c>
    </row>
    <row r="261" s="365" customFormat="1" ht="27" customHeight="1" spans="1:4">
      <c r="A261" s="381" t="s">
        <v>313</v>
      </c>
      <c r="B261" s="273">
        <f>SUM(B262:B265)</f>
        <v>241</v>
      </c>
      <c r="C261" s="273">
        <f>SUM(C262:C265)</f>
        <v>306</v>
      </c>
      <c r="D261" s="374">
        <f t="shared" si="3"/>
        <v>1.27</v>
      </c>
    </row>
    <row r="262" s="365" customFormat="1" ht="27" customHeight="1" spans="1:4">
      <c r="A262" s="387" t="s">
        <v>102</v>
      </c>
      <c r="B262" s="277">
        <v>143</v>
      </c>
      <c r="C262" s="375">
        <v>166</v>
      </c>
      <c r="D262" s="119">
        <f t="shared" ref="D262:D325" si="4">IF(AND(B262&lt;&gt;0,C262&lt;&gt;0),C262/B262,"")</f>
        <v>1.161</v>
      </c>
    </row>
    <row r="263" s="365" customFormat="1" ht="27" customHeight="1" spans="1:4">
      <c r="A263" s="387" t="s">
        <v>103</v>
      </c>
      <c r="B263" s="277">
        <v>20</v>
      </c>
      <c r="C263" s="375"/>
      <c r="D263" s="119" t="str">
        <f t="shared" si="4"/>
        <v/>
      </c>
    </row>
    <row r="264" s="365" customFormat="1" ht="27" customHeight="1" spans="1:4">
      <c r="A264" s="387" t="s">
        <v>314</v>
      </c>
      <c r="B264" s="277">
        <v>75</v>
      </c>
      <c r="C264" s="375">
        <v>140</v>
      </c>
      <c r="D264" s="119">
        <f t="shared" si="4"/>
        <v>1.867</v>
      </c>
    </row>
    <row r="265" s="365" customFormat="1" ht="27" customHeight="1" spans="1:4">
      <c r="A265" s="387" t="s">
        <v>315</v>
      </c>
      <c r="B265" s="277">
        <v>3</v>
      </c>
      <c r="C265" s="277"/>
      <c r="D265" s="119" t="str">
        <f t="shared" si="4"/>
        <v/>
      </c>
    </row>
    <row r="266" s="365" customFormat="1" ht="27" customHeight="1" spans="1:4">
      <c r="A266" s="381" t="s">
        <v>316</v>
      </c>
      <c r="B266" s="284">
        <f>SUM(B267)</f>
        <v>3</v>
      </c>
      <c r="C266" s="284">
        <f>SUM(C267)</f>
        <v>0</v>
      </c>
      <c r="D266" s="374" t="str">
        <f t="shared" si="4"/>
        <v/>
      </c>
    </row>
    <row r="267" s="365" customFormat="1" ht="27" customHeight="1" spans="1:4">
      <c r="A267" s="380" t="s">
        <v>317</v>
      </c>
      <c r="B267" s="282">
        <v>3</v>
      </c>
      <c r="C267" s="282"/>
      <c r="D267" s="119" t="str">
        <f t="shared" si="4"/>
        <v/>
      </c>
    </row>
    <row r="268" s="365" customFormat="1" ht="27" customHeight="1" spans="1:4">
      <c r="A268" s="388" t="s">
        <v>318</v>
      </c>
      <c r="B268" s="284">
        <f>SUM(B269)</f>
        <v>23</v>
      </c>
      <c r="C268" s="284">
        <f>SUM(C269)</f>
        <v>0</v>
      </c>
      <c r="D268" s="374" t="str">
        <f t="shared" si="4"/>
        <v/>
      </c>
    </row>
    <row r="269" s="365" customFormat="1" ht="27" customHeight="1" spans="1:4">
      <c r="A269" s="389" t="s">
        <v>319</v>
      </c>
      <c r="B269" s="282">
        <v>23</v>
      </c>
      <c r="C269" s="282"/>
      <c r="D269" s="119" t="str">
        <f t="shared" si="4"/>
        <v/>
      </c>
    </row>
    <row r="270" s="365" customFormat="1" ht="27" customHeight="1" spans="1:4">
      <c r="A270" s="382" t="s">
        <v>320</v>
      </c>
      <c r="B270" s="273">
        <f>SUM(B271,B274,B277,B280,B288,B290,B293,B297,B301,B305,B309,B312,B314)</f>
        <v>37769</v>
      </c>
      <c r="C270" s="273">
        <f>SUM(C271,C274,C277,C280,C288,C290,C293,C297,C301,C305,C309,C312,C314)</f>
        <v>39090</v>
      </c>
      <c r="D270" s="374">
        <f t="shared" si="4"/>
        <v>1.035</v>
      </c>
    </row>
    <row r="271" s="365" customFormat="1" ht="27" customHeight="1" spans="1:4">
      <c r="A271" s="381" t="s">
        <v>321</v>
      </c>
      <c r="B271" s="284">
        <f>SUM(B272:B273)</f>
        <v>577</v>
      </c>
      <c r="C271" s="284">
        <f>SUM(C272:C273)</f>
        <v>603</v>
      </c>
      <c r="D271" s="374">
        <f t="shared" si="4"/>
        <v>1.045</v>
      </c>
    </row>
    <row r="272" s="365" customFormat="1" ht="27" customHeight="1" spans="1:4">
      <c r="A272" s="380" t="s">
        <v>102</v>
      </c>
      <c r="B272" s="282">
        <v>311</v>
      </c>
      <c r="C272" s="375">
        <v>335</v>
      </c>
      <c r="D272" s="119">
        <f t="shared" si="4"/>
        <v>1.077</v>
      </c>
    </row>
    <row r="273" s="365" customFormat="1" ht="27" customHeight="1" spans="1:4">
      <c r="A273" s="380" t="s">
        <v>103</v>
      </c>
      <c r="B273" s="277">
        <v>266</v>
      </c>
      <c r="C273" s="375">
        <v>268</v>
      </c>
      <c r="D273" s="119">
        <f t="shared" si="4"/>
        <v>1.008</v>
      </c>
    </row>
    <row r="274" s="365" customFormat="1" ht="27" customHeight="1" spans="1:4">
      <c r="A274" s="381" t="s">
        <v>323</v>
      </c>
      <c r="B274" s="284">
        <f>SUM(B275:B276)</f>
        <v>2179</v>
      </c>
      <c r="C274" s="284">
        <f>SUM(C275:C276)</f>
        <v>2143</v>
      </c>
      <c r="D274" s="374">
        <f t="shared" si="4"/>
        <v>0.983</v>
      </c>
    </row>
    <row r="275" s="365" customFormat="1" ht="27" customHeight="1" spans="1:4">
      <c r="A275" s="380" t="s">
        <v>324</v>
      </c>
      <c r="B275" s="282">
        <v>1731</v>
      </c>
      <c r="C275" s="375">
        <v>1695</v>
      </c>
      <c r="D275" s="119">
        <f t="shared" si="4"/>
        <v>0.979</v>
      </c>
    </row>
    <row r="276" s="365" customFormat="1" ht="27" customHeight="1" spans="1:4">
      <c r="A276" s="380" t="s">
        <v>325</v>
      </c>
      <c r="B276" s="277">
        <v>448</v>
      </c>
      <c r="C276" s="375">
        <v>448</v>
      </c>
      <c r="D276" s="119">
        <f t="shared" si="4"/>
        <v>1</v>
      </c>
    </row>
    <row r="277" s="365" customFormat="1" ht="27" customHeight="1" spans="1:4">
      <c r="A277" s="381" t="s">
        <v>326</v>
      </c>
      <c r="B277" s="284">
        <f>SUM(B278:B279)</f>
        <v>3486</v>
      </c>
      <c r="C277" s="284">
        <f>SUM(C278:C279)</f>
        <v>3948</v>
      </c>
      <c r="D277" s="374">
        <f t="shared" si="4"/>
        <v>1.133</v>
      </c>
    </row>
    <row r="278" s="365" customFormat="1" ht="27" customHeight="1" spans="1:4">
      <c r="A278" s="380" t="s">
        <v>327</v>
      </c>
      <c r="B278" s="282">
        <v>2982</v>
      </c>
      <c r="C278" s="375">
        <v>3111</v>
      </c>
      <c r="D278" s="119">
        <f t="shared" si="4"/>
        <v>1.043</v>
      </c>
    </row>
    <row r="279" s="365" customFormat="1" ht="27" customHeight="1" spans="1:4">
      <c r="A279" s="380" t="s">
        <v>328</v>
      </c>
      <c r="B279" s="277">
        <v>504</v>
      </c>
      <c r="C279" s="375">
        <v>837</v>
      </c>
      <c r="D279" s="119">
        <f t="shared" si="4"/>
        <v>1.661</v>
      </c>
    </row>
    <row r="280" s="365" customFormat="1" ht="27" customHeight="1" spans="1:4">
      <c r="A280" s="381" t="s">
        <v>329</v>
      </c>
      <c r="B280" s="284">
        <f>SUM(B281:B287)</f>
        <v>3938</v>
      </c>
      <c r="C280" s="284">
        <f>SUM(C281:C287)</f>
        <v>3939</v>
      </c>
      <c r="D280" s="374">
        <f t="shared" si="4"/>
        <v>1</v>
      </c>
    </row>
    <row r="281" s="365" customFormat="1" ht="27" customHeight="1" spans="1:4">
      <c r="A281" s="380" t="s">
        <v>330</v>
      </c>
      <c r="B281" s="282">
        <v>488</v>
      </c>
      <c r="C281" s="375">
        <v>565</v>
      </c>
      <c r="D281" s="119">
        <f t="shared" si="4"/>
        <v>1.158</v>
      </c>
    </row>
    <row r="282" s="365" customFormat="1" ht="27" customHeight="1" spans="1:4">
      <c r="A282" s="380" t="s">
        <v>331</v>
      </c>
      <c r="B282" s="282">
        <v>104</v>
      </c>
      <c r="C282" s="375">
        <v>117</v>
      </c>
      <c r="D282" s="119">
        <f t="shared" si="4"/>
        <v>1.125</v>
      </c>
    </row>
    <row r="283" s="365" customFormat="1" ht="27" customHeight="1" spans="1:4">
      <c r="A283" s="380" t="s">
        <v>332</v>
      </c>
      <c r="B283" s="282">
        <v>518</v>
      </c>
      <c r="C283" s="375">
        <v>593</v>
      </c>
      <c r="D283" s="119">
        <f t="shared" si="4"/>
        <v>1.145</v>
      </c>
    </row>
    <row r="284" s="365" customFormat="1" ht="27" customHeight="1" spans="1:4">
      <c r="A284" s="380" t="s">
        <v>333</v>
      </c>
      <c r="B284" s="282">
        <v>2258</v>
      </c>
      <c r="C284" s="375">
        <v>2269</v>
      </c>
      <c r="D284" s="119">
        <f t="shared" si="4"/>
        <v>1.005</v>
      </c>
    </row>
    <row r="285" s="365" customFormat="1" ht="27" customHeight="1" spans="1:4">
      <c r="A285" s="380" t="s">
        <v>334</v>
      </c>
      <c r="B285" s="277">
        <v>225</v>
      </c>
      <c r="C285" s="375">
        <v>236</v>
      </c>
      <c r="D285" s="119">
        <f t="shared" si="4"/>
        <v>1.049</v>
      </c>
    </row>
    <row r="286" s="365" customFormat="1" ht="27" customHeight="1" spans="1:4">
      <c r="A286" s="380" t="s">
        <v>335</v>
      </c>
      <c r="B286" s="277">
        <v>212</v>
      </c>
      <c r="C286" s="375"/>
      <c r="D286" s="119" t="str">
        <f t="shared" si="4"/>
        <v/>
      </c>
    </row>
    <row r="287" s="365" customFormat="1" ht="27" customHeight="1" spans="1:4">
      <c r="A287" s="380" t="s">
        <v>336</v>
      </c>
      <c r="B287" s="277">
        <v>133</v>
      </c>
      <c r="C287" s="375">
        <v>159</v>
      </c>
      <c r="D287" s="119">
        <f t="shared" si="4"/>
        <v>1.195</v>
      </c>
    </row>
    <row r="288" s="365" customFormat="1" ht="27" customHeight="1" spans="1:4">
      <c r="A288" s="381" t="s">
        <v>337</v>
      </c>
      <c r="B288" s="273">
        <f>SUM(B289)</f>
        <v>22</v>
      </c>
      <c r="C288" s="273">
        <f>SUM(C289)</f>
        <v>35</v>
      </c>
      <c r="D288" s="374">
        <f t="shared" si="4"/>
        <v>1.591</v>
      </c>
    </row>
    <row r="289" s="365" customFormat="1" ht="27" customHeight="1" spans="1:4">
      <c r="A289" s="380" t="s">
        <v>338</v>
      </c>
      <c r="B289" s="277">
        <v>22</v>
      </c>
      <c r="C289" s="375">
        <v>35</v>
      </c>
      <c r="D289" s="119">
        <f t="shared" si="4"/>
        <v>1.591</v>
      </c>
    </row>
    <row r="290" s="365" customFormat="1" ht="27" customHeight="1" spans="1:4">
      <c r="A290" s="381" t="s">
        <v>339</v>
      </c>
      <c r="B290" s="284">
        <f>SUM(B291:B292)</f>
        <v>451</v>
      </c>
      <c r="C290" s="284">
        <f>SUM(C291:C292)</f>
        <v>664</v>
      </c>
      <c r="D290" s="374">
        <f t="shared" si="4"/>
        <v>1.472</v>
      </c>
    </row>
    <row r="291" s="365" customFormat="1" ht="27" customHeight="1" spans="1:4">
      <c r="A291" s="380" t="s">
        <v>341</v>
      </c>
      <c r="B291" s="282">
        <v>128</v>
      </c>
      <c r="C291" s="375">
        <v>538</v>
      </c>
      <c r="D291" s="119">
        <f t="shared" si="4"/>
        <v>4.203</v>
      </c>
    </row>
    <row r="292" s="365" customFormat="1" ht="27" customHeight="1" spans="1:4">
      <c r="A292" s="380" t="s">
        <v>342</v>
      </c>
      <c r="B292" s="277">
        <v>323</v>
      </c>
      <c r="C292" s="277">
        <v>126</v>
      </c>
      <c r="D292" s="119">
        <f t="shared" si="4"/>
        <v>0.39</v>
      </c>
    </row>
    <row r="293" s="365" customFormat="1" ht="27" customHeight="1" spans="1:4">
      <c r="A293" s="275" t="s">
        <v>343</v>
      </c>
      <c r="B293" s="284">
        <f>SUM(B294:B296)</f>
        <v>7248</v>
      </c>
      <c r="C293" s="284">
        <f>SUM(C294:C296)</f>
        <v>7427</v>
      </c>
      <c r="D293" s="374">
        <f t="shared" si="4"/>
        <v>1.025</v>
      </c>
    </row>
    <row r="294" s="365" customFormat="1" ht="27" customHeight="1" spans="1:4">
      <c r="A294" s="380" t="s">
        <v>344</v>
      </c>
      <c r="B294" s="282">
        <v>1285</v>
      </c>
      <c r="C294" s="375">
        <v>1292</v>
      </c>
      <c r="D294" s="119">
        <f t="shared" si="4"/>
        <v>1.005</v>
      </c>
    </row>
    <row r="295" s="365" customFormat="1" ht="27" customHeight="1" spans="1:4">
      <c r="A295" s="380" t="s">
        <v>345</v>
      </c>
      <c r="B295" s="282">
        <v>3472</v>
      </c>
      <c r="C295" s="375">
        <v>3532</v>
      </c>
      <c r="D295" s="119">
        <f t="shared" si="4"/>
        <v>1.017</v>
      </c>
    </row>
    <row r="296" s="365" customFormat="1" ht="27" customHeight="1" spans="1:4">
      <c r="A296" s="380" t="s">
        <v>346</v>
      </c>
      <c r="B296" s="282">
        <v>2491</v>
      </c>
      <c r="C296" s="375">
        <v>2603</v>
      </c>
      <c r="D296" s="119">
        <f t="shared" si="4"/>
        <v>1.045</v>
      </c>
    </row>
    <row r="297" s="365" customFormat="1" ht="27" customHeight="1" spans="1:4">
      <c r="A297" s="275" t="s">
        <v>347</v>
      </c>
      <c r="B297" s="284">
        <f>SUM(B298:B300)</f>
        <v>14902</v>
      </c>
      <c r="C297" s="284">
        <f>SUM(C298:C300)</f>
        <v>15817</v>
      </c>
      <c r="D297" s="374">
        <f t="shared" si="4"/>
        <v>1.061</v>
      </c>
    </row>
    <row r="298" s="365" customFormat="1" ht="27" customHeight="1" spans="1:4">
      <c r="A298" s="387" t="s">
        <v>348</v>
      </c>
      <c r="B298" s="282">
        <v>274</v>
      </c>
      <c r="C298" s="375">
        <v>265</v>
      </c>
      <c r="D298" s="119">
        <f t="shared" si="4"/>
        <v>0.967</v>
      </c>
    </row>
    <row r="299" s="365" customFormat="1" ht="27" customHeight="1" spans="1:4">
      <c r="A299" s="387" t="s">
        <v>349</v>
      </c>
      <c r="B299" s="282">
        <v>14628</v>
      </c>
      <c r="C299" s="375">
        <v>15552</v>
      </c>
      <c r="D299" s="119">
        <f t="shared" si="4"/>
        <v>1.063</v>
      </c>
    </row>
    <row r="300" s="365" customFormat="1" ht="27" customHeight="1" spans="1:4">
      <c r="A300" s="387" t="s">
        <v>350</v>
      </c>
      <c r="B300" s="282"/>
      <c r="C300" s="282"/>
      <c r="D300" s="119" t="str">
        <f t="shared" si="4"/>
        <v/>
      </c>
    </row>
    <row r="301" s="365" customFormat="1" ht="27" customHeight="1" spans="1:4">
      <c r="A301" s="275" t="s">
        <v>351</v>
      </c>
      <c r="B301" s="284">
        <f>SUM(B302:B304)</f>
        <v>3779</v>
      </c>
      <c r="C301" s="284">
        <f>SUM(C302:C304)</f>
        <v>4037</v>
      </c>
      <c r="D301" s="374">
        <f t="shared" si="4"/>
        <v>1.068</v>
      </c>
    </row>
    <row r="302" s="365" customFormat="1" ht="27" customHeight="1" spans="1:4">
      <c r="A302" s="276" t="s">
        <v>352</v>
      </c>
      <c r="B302" s="282">
        <v>3731</v>
      </c>
      <c r="C302" s="375">
        <v>3986</v>
      </c>
      <c r="D302" s="119">
        <f t="shared" si="4"/>
        <v>1.068</v>
      </c>
    </row>
    <row r="303" s="365" customFormat="1" ht="27" customHeight="1" spans="1:4">
      <c r="A303" s="276" t="s">
        <v>353</v>
      </c>
      <c r="B303" s="282">
        <v>5</v>
      </c>
      <c r="C303" s="282">
        <v>6</v>
      </c>
      <c r="D303" s="119">
        <f t="shared" si="4"/>
        <v>1.2</v>
      </c>
    </row>
    <row r="304" s="365" customFormat="1" ht="27" customHeight="1" spans="1:4">
      <c r="A304" s="276" t="s">
        <v>354</v>
      </c>
      <c r="B304" s="282">
        <v>43</v>
      </c>
      <c r="C304" s="282">
        <v>45</v>
      </c>
      <c r="D304" s="119">
        <f t="shared" si="4"/>
        <v>1.047</v>
      </c>
    </row>
    <row r="305" s="365" customFormat="1" ht="27" customHeight="1" spans="1:4">
      <c r="A305" s="381" t="s">
        <v>355</v>
      </c>
      <c r="B305" s="284">
        <f>SUM(B306:B308)</f>
        <v>312</v>
      </c>
      <c r="C305" s="284">
        <f>SUM(C306:C308)</f>
        <v>324</v>
      </c>
      <c r="D305" s="374">
        <f t="shared" si="4"/>
        <v>1.038</v>
      </c>
    </row>
    <row r="306" s="365" customFormat="1" ht="27" customHeight="1" spans="1:4">
      <c r="A306" s="379" t="s">
        <v>356</v>
      </c>
      <c r="B306" s="277">
        <v>225</v>
      </c>
      <c r="C306" s="375">
        <v>304</v>
      </c>
      <c r="D306" s="119">
        <f t="shared" si="4"/>
        <v>1.351</v>
      </c>
    </row>
    <row r="307" s="365" customFormat="1" ht="27" customHeight="1" spans="1:4">
      <c r="A307" s="379" t="s">
        <v>357</v>
      </c>
      <c r="B307" s="277">
        <v>75</v>
      </c>
      <c r="C307" s="375">
        <v>5</v>
      </c>
      <c r="D307" s="119">
        <f t="shared" si="4"/>
        <v>0.067</v>
      </c>
    </row>
    <row r="308" s="365" customFormat="1" ht="27" customHeight="1" spans="1:4">
      <c r="A308" s="379" t="s">
        <v>358</v>
      </c>
      <c r="B308" s="277">
        <v>12</v>
      </c>
      <c r="C308" s="277">
        <v>15</v>
      </c>
      <c r="D308" s="119">
        <f t="shared" si="4"/>
        <v>1.25</v>
      </c>
    </row>
    <row r="309" s="365" customFormat="1" ht="27" customHeight="1" spans="1:4">
      <c r="A309" s="381" t="s">
        <v>816</v>
      </c>
      <c r="B309" s="284">
        <f>SUM(B310:B311)</f>
        <v>98</v>
      </c>
      <c r="C309" s="284">
        <f>SUM(C310:C311)</f>
        <v>103</v>
      </c>
      <c r="D309" s="374">
        <f t="shared" si="4"/>
        <v>1.051</v>
      </c>
    </row>
    <row r="310" s="365" customFormat="1" ht="27" customHeight="1" spans="1:4">
      <c r="A310" s="380" t="s">
        <v>360</v>
      </c>
      <c r="B310" s="277">
        <v>12</v>
      </c>
      <c r="C310" s="277">
        <v>13</v>
      </c>
      <c r="D310" s="119">
        <f t="shared" si="4"/>
        <v>1.083</v>
      </c>
    </row>
    <row r="311" s="365" customFormat="1" ht="27" customHeight="1" spans="1:4">
      <c r="A311" s="380" t="s">
        <v>361</v>
      </c>
      <c r="B311" s="277">
        <v>86</v>
      </c>
      <c r="C311" s="277">
        <v>90</v>
      </c>
      <c r="D311" s="119">
        <f t="shared" si="4"/>
        <v>1.047</v>
      </c>
    </row>
    <row r="312" s="365" customFormat="1" ht="27" customHeight="1" spans="1:4">
      <c r="A312" s="381" t="s">
        <v>362</v>
      </c>
      <c r="B312" s="273">
        <f>SUM(B313)</f>
        <v>37</v>
      </c>
      <c r="C312" s="273">
        <f>SUM(C313)</f>
        <v>50</v>
      </c>
      <c r="D312" s="374">
        <f t="shared" si="4"/>
        <v>1.351</v>
      </c>
    </row>
    <row r="313" s="365" customFormat="1" ht="27" customHeight="1" spans="1:4">
      <c r="A313" s="380" t="s">
        <v>363</v>
      </c>
      <c r="B313" s="277">
        <v>37</v>
      </c>
      <c r="C313" s="375">
        <v>50</v>
      </c>
      <c r="D313" s="119">
        <f t="shared" si="4"/>
        <v>1.351</v>
      </c>
    </row>
    <row r="314" s="365" customFormat="1" ht="27" customHeight="1" spans="1:4">
      <c r="A314" s="381" t="s">
        <v>364</v>
      </c>
      <c r="B314" s="273">
        <f>SUM(B315)</f>
        <v>740</v>
      </c>
      <c r="C314" s="273">
        <f>SUM(C315)</f>
        <v>0</v>
      </c>
      <c r="D314" s="374" t="str">
        <f t="shared" si="4"/>
        <v/>
      </c>
    </row>
    <row r="315" s="365" customFormat="1" ht="27" customHeight="1" spans="1:4">
      <c r="A315" s="380" t="s">
        <v>365</v>
      </c>
      <c r="B315" s="277">
        <v>740</v>
      </c>
      <c r="C315" s="277"/>
      <c r="D315" s="119" t="str">
        <f t="shared" si="4"/>
        <v/>
      </c>
    </row>
    <row r="316" s="365" customFormat="1" ht="27" customHeight="1" spans="1:4">
      <c r="A316" s="382" t="s">
        <v>366</v>
      </c>
      <c r="B316" s="273">
        <f>SUM(B317,B320,B322,B324,B328,B331,B334,B338,B336)</f>
        <v>7896</v>
      </c>
      <c r="C316" s="273">
        <f>SUM(C317,C320,C322,C324,C328,C331,C334,C338,C336)</f>
        <v>7963</v>
      </c>
      <c r="D316" s="374">
        <f t="shared" si="4"/>
        <v>1.008</v>
      </c>
    </row>
    <row r="317" s="365" customFormat="1" ht="27" customHeight="1" spans="1:4">
      <c r="A317" s="381" t="s">
        <v>367</v>
      </c>
      <c r="B317" s="284">
        <f>SUM(B318:B319)</f>
        <v>82</v>
      </c>
      <c r="C317" s="284">
        <f>SUM(C318:C319)</f>
        <v>102</v>
      </c>
      <c r="D317" s="374">
        <f t="shared" si="4"/>
        <v>1.244</v>
      </c>
    </row>
    <row r="318" s="365" customFormat="1" ht="27" customHeight="1" spans="1:4">
      <c r="A318" s="380" t="s">
        <v>102</v>
      </c>
      <c r="B318" s="282">
        <v>9</v>
      </c>
      <c r="C318" s="375">
        <v>56</v>
      </c>
      <c r="D318" s="119">
        <f t="shared" si="4"/>
        <v>6.222</v>
      </c>
    </row>
    <row r="319" s="365" customFormat="1" ht="27" customHeight="1" spans="1:4">
      <c r="A319" s="380" t="s">
        <v>103</v>
      </c>
      <c r="B319" s="277">
        <v>73</v>
      </c>
      <c r="C319" s="277">
        <v>46</v>
      </c>
      <c r="D319" s="119">
        <f t="shared" si="4"/>
        <v>0.63</v>
      </c>
    </row>
    <row r="320" s="365" customFormat="1" ht="27" customHeight="1" spans="1:4">
      <c r="A320" s="381" t="s">
        <v>368</v>
      </c>
      <c r="B320" s="284">
        <f>SUM(B321)</f>
        <v>0</v>
      </c>
      <c r="C320" s="284">
        <f>SUM(C321)</f>
        <v>0</v>
      </c>
      <c r="D320" s="374" t="str">
        <f t="shared" si="4"/>
        <v/>
      </c>
    </row>
    <row r="321" s="365" customFormat="1" ht="27" customHeight="1" spans="1:4">
      <c r="A321" s="380" t="s">
        <v>369</v>
      </c>
      <c r="B321" s="277"/>
      <c r="C321" s="277"/>
      <c r="D321" s="119" t="str">
        <f t="shared" si="4"/>
        <v/>
      </c>
    </row>
    <row r="322" s="365" customFormat="1" ht="27" customHeight="1" spans="1:4">
      <c r="A322" s="381" t="s">
        <v>370</v>
      </c>
      <c r="B322" s="273">
        <f>SUM(B323:B323)</f>
        <v>3676</v>
      </c>
      <c r="C322" s="273">
        <f>SUM(C323:C323)</f>
        <v>2825</v>
      </c>
      <c r="D322" s="374">
        <f t="shared" si="4"/>
        <v>0.768</v>
      </c>
    </row>
    <row r="323" s="365" customFormat="1" ht="27" customHeight="1" spans="1:4">
      <c r="A323" s="380" t="s">
        <v>371</v>
      </c>
      <c r="B323" s="277">
        <v>3676</v>
      </c>
      <c r="C323" s="277">
        <v>2825</v>
      </c>
      <c r="D323" s="119">
        <f t="shared" si="4"/>
        <v>0.768</v>
      </c>
    </row>
    <row r="324" s="365" customFormat="1" ht="27" customHeight="1" spans="1:4">
      <c r="A324" s="381" t="s">
        <v>372</v>
      </c>
      <c r="B324" s="284">
        <f>SUM(B325:B327)</f>
        <v>2291</v>
      </c>
      <c r="C324" s="284">
        <f>SUM(C325:C327)</f>
        <v>2910</v>
      </c>
      <c r="D324" s="374">
        <f t="shared" si="4"/>
        <v>1.27</v>
      </c>
    </row>
    <row r="325" s="365" customFormat="1" ht="27" customHeight="1" spans="1:4">
      <c r="A325" s="380" t="s">
        <v>373</v>
      </c>
      <c r="B325" s="282">
        <v>51</v>
      </c>
      <c r="C325" s="375">
        <v>60</v>
      </c>
      <c r="D325" s="119">
        <f t="shared" si="4"/>
        <v>1.176</v>
      </c>
    </row>
    <row r="326" s="365" customFormat="1" ht="27" customHeight="1" spans="1:4">
      <c r="A326" s="380" t="s">
        <v>374</v>
      </c>
      <c r="B326" s="282">
        <v>11</v>
      </c>
      <c r="C326" s="282">
        <v>10</v>
      </c>
      <c r="D326" s="119">
        <f t="shared" ref="D326:D389" si="5">IF(AND(B326&lt;&gt;0,C326&lt;&gt;0),C326/B326,"")</f>
        <v>0.909</v>
      </c>
    </row>
    <row r="327" s="365" customFormat="1" ht="27" customHeight="1" spans="1:4">
      <c r="A327" s="380" t="s">
        <v>375</v>
      </c>
      <c r="B327" s="277">
        <v>2229</v>
      </c>
      <c r="C327" s="277">
        <v>2840</v>
      </c>
      <c r="D327" s="119">
        <f t="shared" si="5"/>
        <v>1.274</v>
      </c>
    </row>
    <row r="328" s="365" customFormat="1" ht="27" customHeight="1" spans="1:4">
      <c r="A328" s="381" t="s">
        <v>376</v>
      </c>
      <c r="B328" s="284">
        <f>SUM(B329:B330)</f>
        <v>71</v>
      </c>
      <c r="C328" s="284">
        <f>SUM(C329:C330)</f>
        <v>338</v>
      </c>
      <c r="D328" s="374">
        <f t="shared" si="5"/>
        <v>4.761</v>
      </c>
    </row>
    <row r="329" s="365" customFormat="1" ht="27" customHeight="1" spans="1:4">
      <c r="A329" s="380" t="s">
        <v>377</v>
      </c>
      <c r="B329" s="282">
        <v>71</v>
      </c>
      <c r="C329" s="375">
        <v>338</v>
      </c>
      <c r="D329" s="119">
        <f t="shared" si="5"/>
        <v>4.761</v>
      </c>
    </row>
    <row r="330" s="365" customFormat="1" ht="27" customHeight="1" spans="1:4">
      <c r="A330" s="380" t="s">
        <v>378</v>
      </c>
      <c r="B330" s="277"/>
      <c r="C330" s="277"/>
      <c r="D330" s="119" t="str">
        <f t="shared" si="5"/>
        <v/>
      </c>
    </row>
    <row r="331" s="365" customFormat="1" ht="27" customHeight="1" spans="1:4">
      <c r="A331" s="381" t="s">
        <v>379</v>
      </c>
      <c r="B331" s="284">
        <f>SUM(B332:B333)</f>
        <v>1660</v>
      </c>
      <c r="C331" s="284">
        <f>SUM(C332:C333)</f>
        <v>1788</v>
      </c>
      <c r="D331" s="374">
        <f t="shared" si="5"/>
        <v>1.077</v>
      </c>
    </row>
    <row r="332" s="365" customFormat="1" ht="27" customHeight="1" spans="1:4">
      <c r="A332" s="380" t="s">
        <v>380</v>
      </c>
      <c r="B332" s="282">
        <v>1660</v>
      </c>
      <c r="C332" s="375">
        <v>1468</v>
      </c>
      <c r="D332" s="119">
        <f t="shared" si="5"/>
        <v>0.884</v>
      </c>
    </row>
    <row r="333" s="365" customFormat="1" ht="27" customHeight="1" spans="1:4">
      <c r="A333" s="380" t="s">
        <v>817</v>
      </c>
      <c r="B333" s="277"/>
      <c r="C333" s="375">
        <v>320</v>
      </c>
      <c r="D333" s="119" t="str">
        <f t="shared" si="5"/>
        <v/>
      </c>
    </row>
    <row r="334" s="365" customFormat="1" ht="27" customHeight="1" spans="1:4">
      <c r="A334" s="381" t="s">
        <v>382</v>
      </c>
      <c r="B334" s="273">
        <f t="shared" ref="B334:B338" si="6">SUM(B335)</f>
        <v>0</v>
      </c>
      <c r="C334" s="273">
        <f t="shared" ref="C334:C338" si="7">SUM(C335)</f>
        <v>0</v>
      </c>
      <c r="D334" s="374" t="str">
        <f t="shared" si="5"/>
        <v/>
      </c>
    </row>
    <row r="335" s="365" customFormat="1" ht="27" customHeight="1" spans="1:4">
      <c r="A335" s="380" t="s">
        <v>383</v>
      </c>
      <c r="B335" s="277"/>
      <c r="C335" s="277"/>
      <c r="D335" s="119" t="str">
        <f t="shared" si="5"/>
        <v/>
      </c>
    </row>
    <row r="336" s="365" customFormat="1" ht="27" customHeight="1" spans="1:4">
      <c r="A336" s="388" t="s">
        <v>384</v>
      </c>
      <c r="B336" s="273">
        <f t="shared" si="6"/>
        <v>116</v>
      </c>
      <c r="C336" s="273">
        <f t="shared" si="7"/>
        <v>0</v>
      </c>
      <c r="D336" s="374" t="str">
        <f t="shared" si="5"/>
        <v/>
      </c>
    </row>
    <row r="337" s="365" customFormat="1" ht="27" customHeight="1" spans="1:4">
      <c r="A337" s="380" t="s">
        <v>385</v>
      </c>
      <c r="B337" s="277">
        <v>116</v>
      </c>
      <c r="C337" s="277"/>
      <c r="D337" s="119" t="str">
        <f t="shared" si="5"/>
        <v/>
      </c>
    </row>
    <row r="338" s="365" customFormat="1" ht="27" customHeight="1" spans="1:4">
      <c r="A338" s="381" t="s">
        <v>386</v>
      </c>
      <c r="B338" s="273">
        <f t="shared" si="6"/>
        <v>0</v>
      </c>
      <c r="C338" s="273">
        <f t="shared" si="7"/>
        <v>0</v>
      </c>
      <c r="D338" s="374" t="str">
        <f t="shared" si="5"/>
        <v/>
      </c>
    </row>
    <row r="339" s="365" customFormat="1" ht="27" customHeight="1" spans="1:4">
      <c r="A339" s="380" t="s">
        <v>387</v>
      </c>
      <c r="B339" s="277"/>
      <c r="C339" s="277"/>
      <c r="D339" s="119" t="str">
        <f t="shared" si="5"/>
        <v/>
      </c>
    </row>
    <row r="340" s="365" customFormat="1" ht="27" customHeight="1" spans="1:4">
      <c r="A340" s="382" t="s">
        <v>388</v>
      </c>
      <c r="B340" s="273">
        <f>SUM(B341,B345,B347,B350,B352)</f>
        <v>19114</v>
      </c>
      <c r="C340" s="273">
        <f>SUM(C341,C345,C347,C350,C352)</f>
        <v>10324</v>
      </c>
      <c r="D340" s="374">
        <f t="shared" si="5"/>
        <v>0.54</v>
      </c>
    </row>
    <row r="341" s="365" customFormat="1" ht="27" customHeight="1" spans="1:4">
      <c r="A341" s="381" t="s">
        <v>389</v>
      </c>
      <c r="B341" s="284">
        <f>SUM(B342:B344)</f>
        <v>957</v>
      </c>
      <c r="C341" s="284">
        <f>SUM(C342:C344)</f>
        <v>1224</v>
      </c>
      <c r="D341" s="374">
        <f t="shared" si="5"/>
        <v>1.279</v>
      </c>
    </row>
    <row r="342" s="365" customFormat="1" ht="27" customHeight="1" spans="1:4">
      <c r="A342" s="380" t="s">
        <v>102</v>
      </c>
      <c r="B342" s="282">
        <v>418</v>
      </c>
      <c r="C342" s="375">
        <v>481</v>
      </c>
      <c r="D342" s="119">
        <f t="shared" si="5"/>
        <v>1.151</v>
      </c>
    </row>
    <row r="343" s="365" customFormat="1" ht="27" customHeight="1" spans="1:4">
      <c r="A343" s="380" t="s">
        <v>103</v>
      </c>
      <c r="B343" s="282">
        <v>122</v>
      </c>
      <c r="C343" s="375">
        <v>62</v>
      </c>
      <c r="D343" s="119">
        <f t="shared" si="5"/>
        <v>0.508</v>
      </c>
    </row>
    <row r="344" s="365" customFormat="1" ht="27" customHeight="1" spans="1:4">
      <c r="A344" s="380" t="s">
        <v>390</v>
      </c>
      <c r="B344" s="282">
        <v>417</v>
      </c>
      <c r="C344" s="375">
        <v>681</v>
      </c>
      <c r="D344" s="119">
        <f t="shared" si="5"/>
        <v>1.633</v>
      </c>
    </row>
    <row r="345" s="365" customFormat="1" ht="27" customHeight="1" spans="1:4">
      <c r="A345" s="381" t="s">
        <v>391</v>
      </c>
      <c r="B345" s="284">
        <f>SUM(B346:B346)</f>
        <v>324</v>
      </c>
      <c r="C345" s="284">
        <f>SUM(C346:C346)</f>
        <v>353</v>
      </c>
      <c r="D345" s="374">
        <f t="shared" si="5"/>
        <v>1.09</v>
      </c>
    </row>
    <row r="346" s="365" customFormat="1" ht="27" customHeight="1" spans="1:4">
      <c r="A346" s="380" t="s">
        <v>392</v>
      </c>
      <c r="B346" s="277">
        <v>324</v>
      </c>
      <c r="C346" s="375">
        <v>353</v>
      </c>
      <c r="D346" s="119">
        <f t="shared" si="5"/>
        <v>1.09</v>
      </c>
    </row>
    <row r="347" s="365" customFormat="1" ht="27" customHeight="1" spans="1:4">
      <c r="A347" s="381" t="s">
        <v>393</v>
      </c>
      <c r="B347" s="284">
        <f>SUM(B348:B349)</f>
        <v>17220</v>
      </c>
      <c r="C347" s="284">
        <f>SUM(C348:C349)</f>
        <v>8059</v>
      </c>
      <c r="D347" s="374">
        <f t="shared" si="5"/>
        <v>0.468</v>
      </c>
    </row>
    <row r="348" s="365" customFormat="1" ht="27" customHeight="1" spans="1:4">
      <c r="A348" s="380" t="s">
        <v>394</v>
      </c>
      <c r="B348" s="282">
        <v>6905</v>
      </c>
      <c r="C348" s="282">
        <v>7209</v>
      </c>
      <c r="D348" s="119">
        <f t="shared" si="5"/>
        <v>1.044</v>
      </c>
    </row>
    <row r="349" s="365" customFormat="1" ht="27" customHeight="1" spans="1:4">
      <c r="A349" s="380" t="s">
        <v>395</v>
      </c>
      <c r="B349" s="277">
        <v>10315</v>
      </c>
      <c r="C349" s="277">
        <v>850</v>
      </c>
      <c r="D349" s="119">
        <f t="shared" si="5"/>
        <v>0.082</v>
      </c>
    </row>
    <row r="350" s="365" customFormat="1" ht="27" customHeight="1" spans="1:4">
      <c r="A350" s="381" t="s">
        <v>396</v>
      </c>
      <c r="B350" s="284">
        <f>SUM(B351:B351)</f>
        <v>560</v>
      </c>
      <c r="C350" s="284">
        <f>SUM(C351:C351)</f>
        <v>688</v>
      </c>
      <c r="D350" s="374">
        <f t="shared" si="5"/>
        <v>1.229</v>
      </c>
    </row>
    <row r="351" s="365" customFormat="1" ht="27" customHeight="1" spans="1:4">
      <c r="A351" s="380" t="s">
        <v>397</v>
      </c>
      <c r="B351" s="277">
        <v>560</v>
      </c>
      <c r="C351" s="375">
        <v>688</v>
      </c>
      <c r="D351" s="119">
        <f t="shared" si="5"/>
        <v>1.229</v>
      </c>
    </row>
    <row r="352" s="365" customFormat="1" ht="27" customHeight="1" spans="1:4">
      <c r="A352" s="381" t="s">
        <v>398</v>
      </c>
      <c r="B352" s="284">
        <f>SUM(B353)</f>
        <v>53</v>
      </c>
      <c r="C352" s="284">
        <f>SUM(C353)</f>
        <v>0</v>
      </c>
      <c r="D352" s="374" t="str">
        <f t="shared" si="5"/>
        <v/>
      </c>
    </row>
    <row r="353" s="365" customFormat="1" ht="27" customHeight="1" spans="1:4">
      <c r="A353" s="380" t="s">
        <v>399</v>
      </c>
      <c r="B353" s="277">
        <v>53</v>
      </c>
      <c r="C353" s="277"/>
      <c r="D353" s="119" t="str">
        <f t="shared" si="5"/>
        <v/>
      </c>
    </row>
    <row r="354" s="365" customFormat="1" ht="27" customHeight="1" spans="1:4">
      <c r="A354" s="382" t="s">
        <v>400</v>
      </c>
      <c r="B354" s="273">
        <f>SUM(B355,B371,B381,B393,B400,B402,B406,B411)</f>
        <v>110070</v>
      </c>
      <c r="C354" s="273">
        <f>SUM(C355,C371,C381,C393,C400,C402,C406,C411)</f>
        <v>107775</v>
      </c>
      <c r="D354" s="374">
        <f t="shared" si="5"/>
        <v>0.979</v>
      </c>
    </row>
    <row r="355" s="365" customFormat="1" ht="27" customHeight="1" spans="1:4">
      <c r="A355" s="381" t="s">
        <v>818</v>
      </c>
      <c r="B355" s="273">
        <f>SUM(B356:B370)</f>
        <v>10731</v>
      </c>
      <c r="C355" s="273">
        <f>SUM(C356:C370)</f>
        <v>10502</v>
      </c>
      <c r="D355" s="374">
        <f t="shared" si="5"/>
        <v>0.979</v>
      </c>
    </row>
    <row r="356" s="365" customFormat="1" ht="27" customHeight="1" spans="1:4">
      <c r="A356" s="380" t="s">
        <v>102</v>
      </c>
      <c r="B356" s="282">
        <v>1678</v>
      </c>
      <c r="C356" s="375">
        <v>1848</v>
      </c>
      <c r="D356" s="119">
        <f t="shared" si="5"/>
        <v>1.101</v>
      </c>
    </row>
    <row r="357" s="365" customFormat="1" ht="27" customHeight="1" spans="1:4">
      <c r="A357" s="380" t="s">
        <v>103</v>
      </c>
      <c r="B357" s="282">
        <v>13</v>
      </c>
      <c r="C357" s="375">
        <v>12</v>
      </c>
      <c r="D357" s="119">
        <f t="shared" si="5"/>
        <v>0.923</v>
      </c>
    </row>
    <row r="358" s="365" customFormat="1" ht="27" customHeight="1" spans="1:4">
      <c r="A358" s="380" t="s">
        <v>112</v>
      </c>
      <c r="B358" s="282">
        <v>2067</v>
      </c>
      <c r="C358" s="375">
        <v>2294</v>
      </c>
      <c r="D358" s="119">
        <f t="shared" si="5"/>
        <v>1.11</v>
      </c>
    </row>
    <row r="359" s="365" customFormat="1" ht="27" customHeight="1" spans="1:4">
      <c r="A359" s="380" t="s">
        <v>402</v>
      </c>
      <c r="B359" s="282">
        <v>408</v>
      </c>
      <c r="C359" s="375"/>
      <c r="D359" s="119" t="str">
        <f t="shared" si="5"/>
        <v/>
      </c>
    </row>
    <row r="360" s="365" customFormat="1" ht="27" customHeight="1" spans="1:4">
      <c r="A360" s="380" t="s">
        <v>403</v>
      </c>
      <c r="B360" s="282">
        <v>20</v>
      </c>
      <c r="C360" s="375">
        <v>25</v>
      </c>
      <c r="D360" s="119">
        <f t="shared" si="5"/>
        <v>1.25</v>
      </c>
    </row>
    <row r="361" s="365" customFormat="1" ht="27" customHeight="1" spans="1:4">
      <c r="A361" s="384" t="s">
        <v>404</v>
      </c>
      <c r="B361" s="282">
        <v>365</v>
      </c>
      <c r="C361" s="375">
        <v>394</v>
      </c>
      <c r="D361" s="119">
        <f t="shared" si="5"/>
        <v>1.079</v>
      </c>
    </row>
    <row r="362" s="365" customFormat="1" ht="27" customHeight="1" spans="1:4">
      <c r="A362" s="384" t="s">
        <v>405</v>
      </c>
      <c r="B362" s="282">
        <v>593</v>
      </c>
      <c r="C362" s="375">
        <v>650</v>
      </c>
      <c r="D362" s="119">
        <f t="shared" si="5"/>
        <v>1.096</v>
      </c>
    </row>
    <row r="363" s="365" customFormat="1" ht="27" customHeight="1" spans="1:4">
      <c r="A363" s="380" t="s">
        <v>407</v>
      </c>
      <c r="B363" s="282">
        <v>57</v>
      </c>
      <c r="C363" s="282">
        <v>64</v>
      </c>
      <c r="D363" s="119">
        <f t="shared" si="5"/>
        <v>1.123</v>
      </c>
    </row>
    <row r="364" s="365" customFormat="1" ht="27" customHeight="1" spans="1:4">
      <c r="A364" s="384" t="s">
        <v>408</v>
      </c>
      <c r="B364" s="282">
        <v>32</v>
      </c>
      <c r="C364" s="282"/>
      <c r="D364" s="119" t="str">
        <f t="shared" si="5"/>
        <v/>
      </c>
    </row>
    <row r="365" s="365" customFormat="1" ht="27" customHeight="1" spans="1:4">
      <c r="A365" s="385" t="s">
        <v>409</v>
      </c>
      <c r="B365" s="282">
        <v>753</v>
      </c>
      <c r="C365" s="282">
        <v>700</v>
      </c>
      <c r="D365" s="119">
        <f t="shared" si="5"/>
        <v>0.93</v>
      </c>
    </row>
    <row r="366" s="365" customFormat="1" ht="27" customHeight="1" spans="1:4">
      <c r="A366" s="385" t="s">
        <v>410</v>
      </c>
      <c r="B366" s="282">
        <v>668</v>
      </c>
      <c r="C366" s="282">
        <v>650</v>
      </c>
      <c r="D366" s="119">
        <f t="shared" si="5"/>
        <v>0.973</v>
      </c>
    </row>
    <row r="367" s="365" customFormat="1" ht="27" customHeight="1" spans="1:4">
      <c r="A367" s="385" t="s">
        <v>411</v>
      </c>
      <c r="B367" s="282">
        <v>55</v>
      </c>
      <c r="C367" s="282"/>
      <c r="D367" s="119" t="str">
        <f t="shared" si="5"/>
        <v/>
      </c>
    </row>
    <row r="368" s="365" customFormat="1" ht="27" customHeight="1" spans="1:4">
      <c r="A368" s="385" t="s">
        <v>412</v>
      </c>
      <c r="B368" s="282"/>
      <c r="C368" s="282"/>
      <c r="D368" s="119" t="str">
        <f t="shared" si="5"/>
        <v/>
      </c>
    </row>
    <row r="369" s="365" customFormat="1" ht="27" customHeight="1" spans="1:4">
      <c r="A369" s="380" t="s">
        <v>413</v>
      </c>
      <c r="B369" s="282">
        <v>3783</v>
      </c>
      <c r="C369" s="375">
        <v>3600</v>
      </c>
      <c r="D369" s="119">
        <f t="shared" si="5"/>
        <v>0.952</v>
      </c>
    </row>
    <row r="370" s="365" customFormat="1" ht="27" customHeight="1" spans="1:4">
      <c r="A370" s="380" t="s">
        <v>414</v>
      </c>
      <c r="B370" s="277">
        <v>239</v>
      </c>
      <c r="C370" s="375">
        <v>265</v>
      </c>
      <c r="D370" s="119">
        <f t="shared" si="5"/>
        <v>1.109</v>
      </c>
    </row>
    <row r="371" s="365" customFormat="1" ht="27" customHeight="1" spans="1:4">
      <c r="A371" s="381" t="s">
        <v>415</v>
      </c>
      <c r="B371" s="273">
        <f>SUM(B372:B380)</f>
        <v>4590</v>
      </c>
      <c r="C371" s="273">
        <f>SUM(C372:C380)</f>
        <v>4845</v>
      </c>
      <c r="D371" s="374">
        <f t="shared" si="5"/>
        <v>1.056</v>
      </c>
    </row>
    <row r="372" s="365" customFormat="1" ht="27" customHeight="1" spans="1:4">
      <c r="A372" s="380" t="s">
        <v>102</v>
      </c>
      <c r="B372" s="282">
        <v>844</v>
      </c>
      <c r="C372" s="375">
        <v>874</v>
      </c>
      <c r="D372" s="119">
        <f t="shared" si="5"/>
        <v>1.036</v>
      </c>
    </row>
    <row r="373" s="365" customFormat="1" ht="27" customHeight="1" spans="1:4">
      <c r="A373" s="380" t="s">
        <v>103</v>
      </c>
      <c r="B373" s="282">
        <v>492</v>
      </c>
      <c r="C373" s="282"/>
      <c r="D373" s="119" t="str">
        <f t="shared" si="5"/>
        <v/>
      </c>
    </row>
    <row r="374" s="365" customFormat="1" ht="27" customHeight="1" spans="1:4">
      <c r="A374" s="380" t="s">
        <v>416</v>
      </c>
      <c r="B374" s="282">
        <v>871</v>
      </c>
      <c r="C374" s="375">
        <v>1071</v>
      </c>
      <c r="D374" s="119">
        <f t="shared" si="5"/>
        <v>1.23</v>
      </c>
    </row>
    <row r="375" s="365" customFormat="1" ht="27" customHeight="1" spans="1:4">
      <c r="A375" s="380" t="s">
        <v>417</v>
      </c>
      <c r="B375" s="282">
        <v>120</v>
      </c>
      <c r="C375" s="375">
        <v>472</v>
      </c>
      <c r="D375" s="119">
        <f t="shared" si="5"/>
        <v>3.933</v>
      </c>
    </row>
    <row r="376" s="365" customFormat="1" ht="27" customHeight="1" spans="1:4">
      <c r="A376" s="380" t="s">
        <v>419</v>
      </c>
      <c r="B376" s="282">
        <v>1934</v>
      </c>
      <c r="C376" s="375">
        <v>2083</v>
      </c>
      <c r="D376" s="119">
        <f t="shared" si="5"/>
        <v>1.077</v>
      </c>
    </row>
    <row r="377" s="365" customFormat="1" ht="27" customHeight="1" spans="1:4">
      <c r="A377" s="380" t="s">
        <v>422</v>
      </c>
      <c r="B377" s="282">
        <v>115</v>
      </c>
      <c r="C377" s="282">
        <v>120</v>
      </c>
      <c r="D377" s="119">
        <f t="shared" si="5"/>
        <v>1.043</v>
      </c>
    </row>
    <row r="378" s="365" customFormat="1" ht="27" customHeight="1" spans="1:4">
      <c r="A378" s="380" t="s">
        <v>424</v>
      </c>
      <c r="B378" s="282">
        <v>27</v>
      </c>
      <c r="C378" s="282">
        <v>30</v>
      </c>
      <c r="D378" s="119">
        <f t="shared" si="5"/>
        <v>1.111</v>
      </c>
    </row>
    <row r="379" s="365" customFormat="1" ht="27" customHeight="1" spans="1:4">
      <c r="A379" s="380" t="s">
        <v>425</v>
      </c>
      <c r="B379" s="282">
        <v>185</v>
      </c>
      <c r="C379" s="282">
        <v>195</v>
      </c>
      <c r="D379" s="119">
        <f t="shared" si="5"/>
        <v>1.054</v>
      </c>
    </row>
    <row r="380" s="365" customFormat="1" ht="27" customHeight="1" spans="1:4">
      <c r="A380" s="380" t="s">
        <v>426</v>
      </c>
      <c r="B380" s="282">
        <v>2</v>
      </c>
      <c r="C380" s="282"/>
      <c r="D380" s="119" t="str">
        <f t="shared" si="5"/>
        <v/>
      </c>
    </row>
    <row r="381" s="365" customFormat="1" ht="27" customHeight="1" spans="1:4">
      <c r="A381" s="381" t="s">
        <v>427</v>
      </c>
      <c r="B381" s="284">
        <f>SUM(B382:B392)</f>
        <v>5419</v>
      </c>
      <c r="C381" s="284">
        <f>SUM(C382:C392)</f>
        <v>7570</v>
      </c>
      <c r="D381" s="374">
        <f t="shared" si="5"/>
        <v>1.397</v>
      </c>
    </row>
    <row r="382" s="365" customFormat="1" ht="27" customHeight="1" spans="1:4">
      <c r="A382" s="380" t="s">
        <v>102</v>
      </c>
      <c r="B382" s="282">
        <v>792</v>
      </c>
      <c r="C382" s="375">
        <v>861</v>
      </c>
      <c r="D382" s="119">
        <f t="shared" si="5"/>
        <v>1.087</v>
      </c>
    </row>
    <row r="383" s="365" customFormat="1" ht="27" customHeight="1" spans="1:4">
      <c r="A383" s="276" t="s">
        <v>103</v>
      </c>
      <c r="B383" s="282">
        <v>46</v>
      </c>
      <c r="C383" s="375">
        <v>10</v>
      </c>
      <c r="D383" s="119">
        <f t="shared" si="5"/>
        <v>0.217</v>
      </c>
    </row>
    <row r="384" s="365" customFormat="1" ht="27" customHeight="1" spans="1:4">
      <c r="A384" s="380" t="s">
        <v>428</v>
      </c>
      <c r="B384" s="282">
        <v>1202</v>
      </c>
      <c r="C384" s="375">
        <v>1285</v>
      </c>
      <c r="D384" s="119">
        <f t="shared" si="5"/>
        <v>1.069</v>
      </c>
    </row>
    <row r="385" s="365" customFormat="1" ht="27" customHeight="1" spans="1:4">
      <c r="A385" s="380" t="s">
        <v>429</v>
      </c>
      <c r="B385" s="282">
        <v>1242</v>
      </c>
      <c r="C385" s="375">
        <v>3245</v>
      </c>
      <c r="D385" s="119">
        <f t="shared" si="5"/>
        <v>2.613</v>
      </c>
    </row>
    <row r="386" s="365" customFormat="1" ht="27" customHeight="1" spans="1:4">
      <c r="A386" s="380" t="s">
        <v>430</v>
      </c>
      <c r="B386" s="282">
        <v>390</v>
      </c>
      <c r="C386" s="282">
        <v>350</v>
      </c>
      <c r="D386" s="119">
        <f t="shared" si="5"/>
        <v>0.897</v>
      </c>
    </row>
    <row r="387" s="365" customFormat="1" ht="27" customHeight="1" spans="1:4">
      <c r="A387" s="390" t="s">
        <v>431</v>
      </c>
      <c r="B387" s="282">
        <v>48</v>
      </c>
      <c r="C387" s="282">
        <v>42</v>
      </c>
      <c r="D387" s="119">
        <f t="shared" si="5"/>
        <v>0.875</v>
      </c>
    </row>
    <row r="388" s="365" customFormat="1" ht="27" customHeight="1" spans="1:4">
      <c r="A388" s="380" t="s">
        <v>433</v>
      </c>
      <c r="B388" s="282">
        <v>20</v>
      </c>
      <c r="C388" s="282">
        <v>22</v>
      </c>
      <c r="D388" s="119">
        <f t="shared" si="5"/>
        <v>1.1</v>
      </c>
    </row>
    <row r="389" s="365" customFormat="1" ht="27" customHeight="1" spans="1:4">
      <c r="A389" s="380" t="s">
        <v>434</v>
      </c>
      <c r="B389" s="282">
        <v>135</v>
      </c>
      <c r="C389" s="282">
        <v>152</v>
      </c>
      <c r="D389" s="119">
        <f t="shared" si="5"/>
        <v>1.126</v>
      </c>
    </row>
    <row r="390" s="365" customFormat="1" ht="27" customHeight="1" spans="1:4">
      <c r="A390" s="380" t="s">
        <v>435</v>
      </c>
      <c r="B390" s="282">
        <v>859</v>
      </c>
      <c r="C390" s="282">
        <v>905</v>
      </c>
      <c r="D390" s="119">
        <f t="shared" ref="D390:D453" si="8">IF(AND(B390&lt;&gt;0,C390&lt;&gt;0),C390/B390,"")</f>
        <v>1.054</v>
      </c>
    </row>
    <row r="391" s="365" customFormat="1" ht="27" customHeight="1" spans="1:4">
      <c r="A391" s="380" t="s">
        <v>436</v>
      </c>
      <c r="B391" s="282">
        <v>400</v>
      </c>
      <c r="C391" s="282">
        <v>423</v>
      </c>
      <c r="D391" s="119">
        <f t="shared" si="8"/>
        <v>1.058</v>
      </c>
    </row>
    <row r="392" s="365" customFormat="1" ht="27" customHeight="1" spans="1:4">
      <c r="A392" s="380" t="s">
        <v>437</v>
      </c>
      <c r="B392" s="282">
        <v>285</v>
      </c>
      <c r="C392" s="282">
        <v>275</v>
      </c>
      <c r="D392" s="119">
        <f t="shared" si="8"/>
        <v>0.965</v>
      </c>
    </row>
    <row r="393" s="365" customFormat="1" ht="27" customHeight="1" spans="1:4">
      <c r="A393" s="381" t="s">
        <v>819</v>
      </c>
      <c r="B393" s="284">
        <f>SUM(B394:B399)</f>
        <v>54120</v>
      </c>
      <c r="C393" s="284">
        <f>SUM(C394:C399)</f>
        <v>50045</v>
      </c>
      <c r="D393" s="374">
        <f t="shared" si="8"/>
        <v>0.925</v>
      </c>
    </row>
    <row r="394" s="365" customFormat="1" ht="27" customHeight="1" spans="1:4">
      <c r="A394" s="276" t="s">
        <v>102</v>
      </c>
      <c r="B394" s="282">
        <v>378</v>
      </c>
      <c r="C394" s="375">
        <v>410</v>
      </c>
      <c r="D394" s="119">
        <f t="shared" si="8"/>
        <v>1.085</v>
      </c>
    </row>
    <row r="395" s="365" customFormat="1" ht="27" customHeight="1" spans="1:4">
      <c r="A395" s="384" t="s">
        <v>103</v>
      </c>
      <c r="B395" s="282">
        <v>16</v>
      </c>
      <c r="C395" s="282"/>
      <c r="D395" s="119" t="str">
        <f t="shared" si="8"/>
        <v/>
      </c>
    </row>
    <row r="396" s="365" customFormat="1" ht="27" customHeight="1" spans="1:4">
      <c r="A396" s="380" t="s">
        <v>439</v>
      </c>
      <c r="B396" s="282">
        <v>38529</v>
      </c>
      <c r="C396" s="375">
        <v>39157</v>
      </c>
      <c r="D396" s="119">
        <f t="shared" si="8"/>
        <v>1.016</v>
      </c>
    </row>
    <row r="397" s="365" customFormat="1" ht="27" customHeight="1" spans="1:4">
      <c r="A397" s="380" t="s">
        <v>440</v>
      </c>
      <c r="B397" s="282">
        <v>9886</v>
      </c>
      <c r="C397" s="282">
        <v>5009</v>
      </c>
      <c r="D397" s="119">
        <f t="shared" si="8"/>
        <v>0.507</v>
      </c>
    </row>
    <row r="398" s="365" customFormat="1" ht="27" customHeight="1" spans="1:4">
      <c r="A398" s="380" t="s">
        <v>820</v>
      </c>
      <c r="B398" s="282">
        <v>2472</v>
      </c>
      <c r="C398" s="375">
        <v>2499</v>
      </c>
      <c r="D398" s="119">
        <f t="shared" si="8"/>
        <v>1.011</v>
      </c>
    </row>
    <row r="399" s="365" customFormat="1" ht="27" customHeight="1" spans="1:4">
      <c r="A399" s="391" t="s">
        <v>821</v>
      </c>
      <c r="B399" s="277">
        <v>2839</v>
      </c>
      <c r="C399" s="375">
        <v>2970</v>
      </c>
      <c r="D399" s="119">
        <f t="shared" si="8"/>
        <v>1.046</v>
      </c>
    </row>
    <row r="400" s="365" customFormat="1" ht="27" customHeight="1" spans="1:4">
      <c r="A400" s="381" t="s">
        <v>443</v>
      </c>
      <c r="B400" s="284">
        <f>SUM(B401:B401)</f>
        <v>0</v>
      </c>
      <c r="C400" s="284">
        <f>SUM(C401:C401)</f>
        <v>0</v>
      </c>
      <c r="D400" s="374" t="str">
        <f t="shared" si="8"/>
        <v/>
      </c>
    </row>
    <row r="401" s="365" customFormat="1" ht="27" customHeight="1" spans="1:4">
      <c r="A401" s="380" t="s">
        <v>444</v>
      </c>
      <c r="B401" s="282"/>
      <c r="C401" s="282"/>
      <c r="D401" s="119" t="str">
        <f t="shared" si="8"/>
        <v/>
      </c>
    </row>
    <row r="402" s="365" customFormat="1" ht="27" customHeight="1" spans="1:4">
      <c r="A402" s="381" t="s">
        <v>446</v>
      </c>
      <c r="B402" s="284">
        <f>SUM(B403:B405)</f>
        <v>3137</v>
      </c>
      <c r="C402" s="284">
        <f>SUM(C403:C405)</f>
        <v>3395</v>
      </c>
      <c r="D402" s="374">
        <f t="shared" si="8"/>
        <v>1.082</v>
      </c>
    </row>
    <row r="403" s="365" customFormat="1" ht="27" customHeight="1" spans="1:4">
      <c r="A403" s="380" t="s">
        <v>447</v>
      </c>
      <c r="B403" s="282">
        <v>3</v>
      </c>
      <c r="C403" s="282"/>
      <c r="D403" s="119" t="str">
        <f t="shared" si="8"/>
        <v/>
      </c>
    </row>
    <row r="404" s="365" customFormat="1" ht="27" customHeight="1" spans="1:4">
      <c r="A404" s="380" t="s">
        <v>448</v>
      </c>
      <c r="B404" s="282">
        <v>1314</v>
      </c>
      <c r="C404" s="282">
        <v>1326</v>
      </c>
      <c r="D404" s="119">
        <f t="shared" si="8"/>
        <v>1.009</v>
      </c>
    </row>
    <row r="405" s="365" customFormat="1" ht="27" customHeight="1" spans="1:4">
      <c r="A405" s="380" t="s">
        <v>449</v>
      </c>
      <c r="B405" s="277">
        <v>1820</v>
      </c>
      <c r="C405" s="375">
        <v>2069</v>
      </c>
      <c r="D405" s="119">
        <f t="shared" si="8"/>
        <v>1.137</v>
      </c>
    </row>
    <row r="406" s="365" customFormat="1" ht="27" customHeight="1" spans="1:4">
      <c r="A406" s="381" t="s">
        <v>450</v>
      </c>
      <c r="B406" s="273">
        <f>SUM(B407:B410)</f>
        <v>2732</v>
      </c>
      <c r="C406" s="273">
        <f>SUM(C407:C410)</f>
        <v>2858</v>
      </c>
      <c r="D406" s="374">
        <f t="shared" si="8"/>
        <v>1.046</v>
      </c>
    </row>
    <row r="407" s="365" customFormat="1" ht="27" customHeight="1" spans="1:4">
      <c r="A407" s="380" t="s">
        <v>451</v>
      </c>
      <c r="B407" s="282">
        <v>689</v>
      </c>
      <c r="C407" s="282">
        <v>675</v>
      </c>
      <c r="D407" s="119">
        <f t="shared" si="8"/>
        <v>0.98</v>
      </c>
    </row>
    <row r="408" s="365" customFormat="1" ht="27" customHeight="1" spans="1:4">
      <c r="A408" s="380" t="s">
        <v>452</v>
      </c>
      <c r="B408" s="282">
        <v>1405</v>
      </c>
      <c r="C408" s="375">
        <v>1506</v>
      </c>
      <c r="D408" s="119">
        <f t="shared" si="8"/>
        <v>1.072</v>
      </c>
    </row>
    <row r="409" s="365" customFormat="1" ht="27" customHeight="1" spans="1:4">
      <c r="A409" s="380" t="s">
        <v>822</v>
      </c>
      <c r="B409" s="277">
        <v>589</v>
      </c>
      <c r="C409" s="375">
        <v>625</v>
      </c>
      <c r="D409" s="119">
        <f t="shared" si="8"/>
        <v>1.061</v>
      </c>
    </row>
    <row r="410" s="365" customFormat="1" ht="27" customHeight="1" spans="1:4">
      <c r="A410" s="380" t="s">
        <v>454</v>
      </c>
      <c r="B410" s="277">
        <v>49</v>
      </c>
      <c r="C410" s="277">
        <v>52</v>
      </c>
      <c r="D410" s="119">
        <f t="shared" si="8"/>
        <v>1.061</v>
      </c>
    </row>
    <row r="411" s="365" customFormat="1" ht="27" customHeight="1" spans="1:4">
      <c r="A411" s="392" t="s">
        <v>455</v>
      </c>
      <c r="B411" s="284">
        <f>SUM(B412:B412)</f>
        <v>29341</v>
      </c>
      <c r="C411" s="284">
        <f>SUM(C412:C412)</f>
        <v>28560</v>
      </c>
      <c r="D411" s="374">
        <f t="shared" si="8"/>
        <v>0.973</v>
      </c>
    </row>
    <row r="412" s="365" customFormat="1" ht="27" customHeight="1" spans="1:4">
      <c r="A412" s="385" t="s">
        <v>456</v>
      </c>
      <c r="B412" s="277">
        <v>29341</v>
      </c>
      <c r="C412" s="375">
        <v>28560</v>
      </c>
      <c r="D412" s="119">
        <f t="shared" si="8"/>
        <v>0.973</v>
      </c>
    </row>
    <row r="413" s="365" customFormat="1" ht="27" customHeight="1" spans="1:4">
      <c r="A413" s="272" t="s">
        <v>457</v>
      </c>
      <c r="B413" s="273">
        <f>SUM(B414,B421,B425)</f>
        <v>3750</v>
      </c>
      <c r="C413" s="273">
        <f>SUM(C414,C421,C425,C429)</f>
        <v>4958</v>
      </c>
      <c r="D413" s="374">
        <f t="shared" si="8"/>
        <v>1.322</v>
      </c>
    </row>
    <row r="414" s="365" customFormat="1" ht="27" customHeight="1" spans="1:4">
      <c r="A414" s="381" t="s">
        <v>458</v>
      </c>
      <c r="B414" s="284">
        <f>SUM(B415:B420)</f>
        <v>796</v>
      </c>
      <c r="C414" s="284">
        <f>SUM(C415:C420)</f>
        <v>1605</v>
      </c>
      <c r="D414" s="374">
        <f t="shared" si="8"/>
        <v>2.016</v>
      </c>
    </row>
    <row r="415" s="365" customFormat="1" ht="27" customHeight="1" spans="1:4">
      <c r="A415" s="380" t="s">
        <v>102</v>
      </c>
      <c r="B415" s="282">
        <v>263</v>
      </c>
      <c r="C415" s="375">
        <v>277</v>
      </c>
      <c r="D415" s="119">
        <f t="shared" si="8"/>
        <v>1.053</v>
      </c>
    </row>
    <row r="416" s="365" customFormat="1" ht="27" customHeight="1" spans="1:4">
      <c r="A416" s="380" t="s">
        <v>103</v>
      </c>
      <c r="B416" s="282">
        <v>27</v>
      </c>
      <c r="C416" s="375">
        <v>29</v>
      </c>
      <c r="D416" s="119">
        <f t="shared" si="8"/>
        <v>1.074</v>
      </c>
    </row>
    <row r="417" s="365" customFormat="1" ht="27" customHeight="1" spans="1:4">
      <c r="A417" s="380" t="s">
        <v>459</v>
      </c>
      <c r="B417" s="282">
        <v>30</v>
      </c>
      <c r="C417" s="282">
        <v>647</v>
      </c>
      <c r="D417" s="119">
        <f t="shared" si="8"/>
        <v>21.567</v>
      </c>
    </row>
    <row r="418" s="365" customFormat="1" ht="27" customHeight="1" spans="1:4">
      <c r="A418" s="380" t="s">
        <v>460</v>
      </c>
      <c r="B418" s="282">
        <v>462</v>
      </c>
      <c r="C418" s="282">
        <v>652</v>
      </c>
      <c r="D418" s="119">
        <f t="shared" si="8"/>
        <v>1.411</v>
      </c>
    </row>
    <row r="419" s="365" customFormat="1" ht="27" customHeight="1" spans="1:4">
      <c r="A419" s="380" t="s">
        <v>461</v>
      </c>
      <c r="B419" s="282">
        <v>2</v>
      </c>
      <c r="C419" s="282"/>
      <c r="D419" s="119" t="str">
        <f t="shared" si="8"/>
        <v/>
      </c>
    </row>
    <row r="420" s="365" customFormat="1" ht="27" customHeight="1" spans="1:4">
      <c r="A420" s="380" t="s">
        <v>462</v>
      </c>
      <c r="B420" s="282">
        <v>12</v>
      </c>
      <c r="C420" s="282"/>
      <c r="D420" s="119" t="str">
        <f t="shared" si="8"/>
        <v/>
      </c>
    </row>
    <row r="421" s="365" customFormat="1" ht="27" customHeight="1" spans="1:4">
      <c r="A421" s="381" t="s">
        <v>464</v>
      </c>
      <c r="B421" s="284">
        <f>SUM(B422:B424)</f>
        <v>469</v>
      </c>
      <c r="C421" s="284">
        <f>SUM(C422:C424)</f>
        <v>488</v>
      </c>
      <c r="D421" s="374">
        <f t="shared" si="8"/>
        <v>1.041</v>
      </c>
    </row>
    <row r="422" s="365" customFormat="1" ht="27" customHeight="1" spans="1:4">
      <c r="A422" s="380" t="s">
        <v>465</v>
      </c>
      <c r="B422" s="282"/>
      <c r="C422" s="282"/>
      <c r="D422" s="119" t="str">
        <f t="shared" si="8"/>
        <v/>
      </c>
    </row>
    <row r="423" s="365" customFormat="1" ht="27" customHeight="1" spans="1:4">
      <c r="A423" s="380" t="s">
        <v>466</v>
      </c>
      <c r="B423" s="282">
        <v>395</v>
      </c>
      <c r="C423" s="282">
        <v>406</v>
      </c>
      <c r="D423" s="119">
        <f t="shared" si="8"/>
        <v>1.028</v>
      </c>
    </row>
    <row r="424" s="365" customFormat="1" ht="27" customHeight="1" spans="1:4">
      <c r="A424" s="380" t="s">
        <v>467</v>
      </c>
      <c r="B424" s="282">
        <v>74</v>
      </c>
      <c r="C424" s="282">
        <v>82</v>
      </c>
      <c r="D424" s="119">
        <f t="shared" si="8"/>
        <v>1.108</v>
      </c>
    </row>
    <row r="425" s="365" customFormat="1" ht="27" customHeight="1" spans="1:4">
      <c r="A425" s="392" t="s">
        <v>468</v>
      </c>
      <c r="B425" s="284">
        <f>SUM(B426:B428)</f>
        <v>2485</v>
      </c>
      <c r="C425" s="284">
        <f>SUM(C426:C428)</f>
        <v>2865</v>
      </c>
      <c r="D425" s="374">
        <f t="shared" si="8"/>
        <v>1.153</v>
      </c>
    </row>
    <row r="426" s="365" customFormat="1" ht="27" customHeight="1" spans="1:4">
      <c r="A426" s="385" t="s">
        <v>469</v>
      </c>
      <c r="B426" s="282"/>
      <c r="C426" s="282"/>
      <c r="D426" s="119" t="str">
        <f t="shared" si="8"/>
        <v/>
      </c>
    </row>
    <row r="427" s="365" customFormat="1" ht="27" customHeight="1" spans="1:4">
      <c r="A427" s="385" t="s">
        <v>470</v>
      </c>
      <c r="B427" s="282">
        <v>2485</v>
      </c>
      <c r="C427" s="375">
        <v>2865</v>
      </c>
      <c r="D427" s="119">
        <f t="shared" si="8"/>
        <v>1.153</v>
      </c>
    </row>
    <row r="428" s="365" customFormat="1" ht="27" customHeight="1" spans="1:4">
      <c r="A428" s="385" t="s">
        <v>471</v>
      </c>
      <c r="B428" s="277"/>
      <c r="C428" s="277"/>
      <c r="D428" s="119" t="str">
        <f t="shared" si="8"/>
        <v/>
      </c>
    </row>
    <row r="429" s="365" customFormat="1" ht="27" customHeight="1" spans="1:4">
      <c r="A429" s="392" t="s">
        <v>823</v>
      </c>
      <c r="B429" s="273"/>
      <c r="C429" s="273">
        <f>SUM(C430)</f>
        <v>0</v>
      </c>
      <c r="D429" s="374" t="str">
        <f t="shared" si="8"/>
        <v/>
      </c>
    </row>
    <row r="430" s="365" customFormat="1" ht="27" customHeight="1" spans="1:4">
      <c r="A430" s="385" t="s">
        <v>824</v>
      </c>
      <c r="B430" s="277"/>
      <c r="C430" s="375"/>
      <c r="D430" s="119" t="str">
        <f t="shared" si="8"/>
        <v/>
      </c>
    </row>
    <row r="431" s="365" customFormat="1" ht="27" customHeight="1" spans="1:4">
      <c r="A431" s="272" t="s">
        <v>472</v>
      </c>
      <c r="B431" s="273">
        <f>SUM(B432,B435)</f>
        <v>947</v>
      </c>
      <c r="C431" s="273">
        <f>SUM(C432,C435)</f>
        <v>1021</v>
      </c>
      <c r="D431" s="374">
        <f t="shared" si="8"/>
        <v>1.078</v>
      </c>
    </row>
    <row r="432" s="365" customFormat="1" ht="27" customHeight="1" spans="1:4">
      <c r="A432" s="275" t="s">
        <v>473</v>
      </c>
      <c r="B432" s="284">
        <f>SUM(B433:B434)</f>
        <v>447</v>
      </c>
      <c r="C432" s="284">
        <f>SUM(C433:C434)</f>
        <v>465</v>
      </c>
      <c r="D432" s="374">
        <f t="shared" si="8"/>
        <v>1.04</v>
      </c>
    </row>
    <row r="433" s="365" customFormat="1" ht="27" customHeight="1" spans="1:4">
      <c r="A433" s="276" t="s">
        <v>474</v>
      </c>
      <c r="B433" s="282">
        <v>447</v>
      </c>
      <c r="C433" s="282">
        <v>465</v>
      </c>
      <c r="D433" s="119">
        <f t="shared" si="8"/>
        <v>1.04</v>
      </c>
    </row>
    <row r="434" s="365" customFormat="1" ht="27" customHeight="1" spans="1:4">
      <c r="A434" s="380" t="s">
        <v>103</v>
      </c>
      <c r="B434" s="282"/>
      <c r="C434" s="282"/>
      <c r="D434" s="119" t="str">
        <f t="shared" si="8"/>
        <v/>
      </c>
    </row>
    <row r="435" s="365" customFormat="1" ht="27" customHeight="1" spans="1:4">
      <c r="A435" s="381" t="s">
        <v>477</v>
      </c>
      <c r="B435" s="284">
        <f>SUM(B436:B436)</f>
        <v>500</v>
      </c>
      <c r="C435" s="284">
        <f>SUM(C436:C436)</f>
        <v>556</v>
      </c>
      <c r="D435" s="374">
        <f t="shared" si="8"/>
        <v>1.112</v>
      </c>
    </row>
    <row r="436" s="365" customFormat="1" ht="27" customHeight="1" spans="1:4">
      <c r="A436" s="380" t="s">
        <v>478</v>
      </c>
      <c r="B436" s="282">
        <v>500</v>
      </c>
      <c r="C436" s="375">
        <v>556</v>
      </c>
      <c r="D436" s="119">
        <f t="shared" si="8"/>
        <v>1.112</v>
      </c>
    </row>
    <row r="437" s="365" customFormat="1" ht="27" customHeight="1" spans="1:4">
      <c r="A437" s="382" t="s">
        <v>479</v>
      </c>
      <c r="B437" s="273">
        <f>SUM(B438+B444+B442)</f>
        <v>514</v>
      </c>
      <c r="C437" s="273">
        <f>SUM(C438+C444+C442)</f>
        <v>561</v>
      </c>
      <c r="D437" s="374">
        <f t="shared" si="8"/>
        <v>1.091</v>
      </c>
    </row>
    <row r="438" s="365" customFormat="1" ht="27" customHeight="1" spans="1:4">
      <c r="A438" s="381" t="s">
        <v>480</v>
      </c>
      <c r="B438" s="284">
        <f>SUM(B439:B441)</f>
        <v>514</v>
      </c>
      <c r="C438" s="284">
        <f>SUM(C439:C441)</f>
        <v>561</v>
      </c>
      <c r="D438" s="374">
        <f t="shared" si="8"/>
        <v>1.091</v>
      </c>
    </row>
    <row r="439" s="365" customFormat="1" ht="27" customHeight="1" spans="1:4">
      <c r="A439" s="380" t="s">
        <v>102</v>
      </c>
      <c r="B439" s="282">
        <v>250</v>
      </c>
      <c r="C439" s="375">
        <v>281</v>
      </c>
      <c r="D439" s="119">
        <f t="shared" si="8"/>
        <v>1.124</v>
      </c>
    </row>
    <row r="440" s="365" customFormat="1" ht="27" customHeight="1" spans="1:4">
      <c r="A440" s="380" t="s">
        <v>481</v>
      </c>
      <c r="B440" s="282">
        <v>33</v>
      </c>
      <c r="C440" s="282">
        <v>35</v>
      </c>
      <c r="D440" s="119">
        <f t="shared" si="8"/>
        <v>1.061</v>
      </c>
    </row>
    <row r="441" s="365" customFormat="1" ht="27" customHeight="1" spans="1:4">
      <c r="A441" s="385" t="s">
        <v>482</v>
      </c>
      <c r="B441" s="277">
        <v>231</v>
      </c>
      <c r="C441" s="375">
        <v>245</v>
      </c>
      <c r="D441" s="119">
        <f t="shared" si="8"/>
        <v>1.061</v>
      </c>
    </row>
    <row r="442" s="365" customFormat="1" ht="27" customHeight="1" spans="1:4">
      <c r="A442" s="392" t="s">
        <v>483</v>
      </c>
      <c r="B442" s="273">
        <f>SUM(B443:B443)</f>
        <v>0</v>
      </c>
      <c r="C442" s="273">
        <f>SUM(C443:C443)</f>
        <v>0</v>
      </c>
      <c r="D442" s="374" t="str">
        <f t="shared" si="8"/>
        <v/>
      </c>
    </row>
    <row r="443" s="365" customFormat="1" ht="27" customHeight="1" spans="1:4">
      <c r="A443" s="385" t="s">
        <v>484</v>
      </c>
      <c r="B443" s="277"/>
      <c r="C443" s="277"/>
      <c r="D443" s="119" t="str">
        <f t="shared" si="8"/>
        <v/>
      </c>
    </row>
    <row r="444" s="365" customFormat="1" ht="27" customHeight="1" spans="1:4">
      <c r="A444" s="383" t="s">
        <v>485</v>
      </c>
      <c r="B444" s="284">
        <f>SUM(B445:B445)</f>
        <v>0</v>
      </c>
      <c r="C444" s="284">
        <f>SUM(C445:C445)</f>
        <v>0</v>
      </c>
      <c r="D444" s="374" t="str">
        <f t="shared" si="8"/>
        <v/>
      </c>
    </row>
    <row r="445" s="365" customFormat="1" ht="27" customHeight="1" spans="1:4">
      <c r="A445" s="384" t="s">
        <v>486</v>
      </c>
      <c r="B445" s="282"/>
      <c r="C445" s="282"/>
      <c r="D445" s="119" t="str">
        <f t="shared" si="8"/>
        <v/>
      </c>
    </row>
    <row r="446" s="365" customFormat="1" ht="27" customHeight="1" spans="1:4">
      <c r="A446" s="393" t="s">
        <v>825</v>
      </c>
      <c r="B446" s="284">
        <f>SUM(B447:B448)</f>
        <v>25</v>
      </c>
      <c r="C446" s="284">
        <f>SUM(C447:C448)</f>
        <v>28</v>
      </c>
      <c r="D446" s="374">
        <f t="shared" si="8"/>
        <v>1.12</v>
      </c>
    </row>
    <row r="447" s="365" customFormat="1" ht="27" customHeight="1" spans="1:4">
      <c r="A447" s="384" t="s">
        <v>488</v>
      </c>
      <c r="B447" s="282">
        <v>25</v>
      </c>
      <c r="C447" s="282">
        <v>28</v>
      </c>
      <c r="D447" s="119">
        <f t="shared" si="8"/>
        <v>1.12</v>
      </c>
    </row>
    <row r="448" s="365" customFormat="1" ht="27" customHeight="1" spans="1:4">
      <c r="A448" s="384" t="s">
        <v>826</v>
      </c>
      <c r="B448" s="282"/>
      <c r="C448" s="282"/>
      <c r="D448" s="119" t="str">
        <f t="shared" si="8"/>
        <v/>
      </c>
    </row>
    <row r="449" s="365" customFormat="1" ht="27" customHeight="1" spans="1:4">
      <c r="A449" s="272" t="s">
        <v>489</v>
      </c>
      <c r="B449" s="273">
        <f>SUM(B450,B455)</f>
        <v>9622</v>
      </c>
      <c r="C449" s="273">
        <f>SUM(C450,C455)</f>
        <v>6008</v>
      </c>
      <c r="D449" s="374">
        <f t="shared" si="8"/>
        <v>0.624</v>
      </c>
    </row>
    <row r="450" s="365" customFormat="1" ht="27" customHeight="1" spans="1:4">
      <c r="A450" s="383" t="s">
        <v>490</v>
      </c>
      <c r="B450" s="284">
        <f>SUM(B451:B454)</f>
        <v>9472</v>
      </c>
      <c r="C450" s="284">
        <f>SUM(C451:C454)</f>
        <v>5853</v>
      </c>
      <c r="D450" s="374">
        <f t="shared" si="8"/>
        <v>0.618</v>
      </c>
    </row>
    <row r="451" s="365" customFormat="1" ht="27" customHeight="1" spans="1:4">
      <c r="A451" s="384" t="s">
        <v>102</v>
      </c>
      <c r="B451" s="282">
        <v>1178</v>
      </c>
      <c r="C451" s="375">
        <v>1216</v>
      </c>
      <c r="D451" s="119">
        <f t="shared" si="8"/>
        <v>1.032</v>
      </c>
    </row>
    <row r="452" s="365" customFormat="1" ht="27" customHeight="1" spans="1:4">
      <c r="A452" s="380" t="s">
        <v>103</v>
      </c>
      <c r="B452" s="282"/>
      <c r="C452" s="394"/>
      <c r="D452" s="119" t="str">
        <f t="shared" si="8"/>
        <v/>
      </c>
    </row>
    <row r="453" s="365" customFormat="1" ht="27" customHeight="1" spans="1:4">
      <c r="A453" s="276" t="s">
        <v>493</v>
      </c>
      <c r="B453" s="277">
        <v>11</v>
      </c>
      <c r="C453" s="277">
        <v>12</v>
      </c>
      <c r="D453" s="119">
        <f t="shared" si="8"/>
        <v>1.091</v>
      </c>
    </row>
    <row r="454" s="365" customFormat="1" ht="27" customHeight="1" spans="1:4">
      <c r="A454" s="380" t="s">
        <v>494</v>
      </c>
      <c r="B454" s="282">
        <v>8283</v>
      </c>
      <c r="C454" s="282">
        <v>4625</v>
      </c>
      <c r="D454" s="119">
        <f t="shared" ref="D454:D516" si="9">IF(AND(B454&lt;&gt;0,C454&lt;&gt;0),C454/B454,"")</f>
        <v>0.558</v>
      </c>
    </row>
    <row r="455" s="365" customFormat="1" ht="27" customHeight="1" spans="1:4">
      <c r="A455" s="381" t="s">
        <v>495</v>
      </c>
      <c r="B455" s="284">
        <f>SUM(B456:B457)</f>
        <v>150</v>
      </c>
      <c r="C455" s="284">
        <f>SUM(C456:C457)</f>
        <v>155</v>
      </c>
      <c r="D455" s="374">
        <f t="shared" si="9"/>
        <v>1.033</v>
      </c>
    </row>
    <row r="456" s="365" customFormat="1" ht="27" customHeight="1" spans="1:4">
      <c r="A456" s="276" t="s">
        <v>496</v>
      </c>
      <c r="B456" s="282">
        <v>150</v>
      </c>
      <c r="C456" s="375">
        <v>146</v>
      </c>
      <c r="D456" s="119">
        <f t="shared" si="9"/>
        <v>0.973</v>
      </c>
    </row>
    <row r="457" s="365" customFormat="1" ht="27" customHeight="1" spans="1:4">
      <c r="A457" s="276" t="s">
        <v>498</v>
      </c>
      <c r="B457" s="277"/>
      <c r="C457" s="375">
        <v>9</v>
      </c>
      <c r="D457" s="119" t="str">
        <f t="shared" si="9"/>
        <v/>
      </c>
    </row>
    <row r="458" s="365" customFormat="1" ht="27" customHeight="1" spans="1:4">
      <c r="A458" s="382" t="s">
        <v>499</v>
      </c>
      <c r="B458" s="284">
        <f>SUM(B459,B463)</f>
        <v>7087</v>
      </c>
      <c r="C458" s="284">
        <f>SUM(C459,C463)</f>
        <v>7260</v>
      </c>
      <c r="D458" s="374">
        <f t="shared" si="9"/>
        <v>1.024</v>
      </c>
    </row>
    <row r="459" s="365" customFormat="1" ht="27" customHeight="1" spans="1:4">
      <c r="A459" s="381" t="s">
        <v>500</v>
      </c>
      <c r="B459" s="273">
        <f>SUM(B460:B462)</f>
        <v>1102</v>
      </c>
      <c r="C459" s="273">
        <f>SUM(C460:C462)</f>
        <v>1140</v>
      </c>
      <c r="D459" s="374">
        <f t="shared" si="9"/>
        <v>1.034</v>
      </c>
    </row>
    <row r="460" s="365" customFormat="1" ht="27" customHeight="1" spans="1:4">
      <c r="A460" s="380" t="s">
        <v>501</v>
      </c>
      <c r="B460" s="282">
        <v>154</v>
      </c>
      <c r="C460" s="282">
        <v>162</v>
      </c>
      <c r="D460" s="119">
        <f t="shared" si="9"/>
        <v>1.052</v>
      </c>
    </row>
    <row r="461" s="365" customFormat="1" ht="27" customHeight="1" spans="1:4">
      <c r="A461" s="380" t="s">
        <v>502</v>
      </c>
      <c r="B461" s="282">
        <v>627</v>
      </c>
      <c r="C461" s="282">
        <v>653</v>
      </c>
      <c r="D461" s="119">
        <f t="shared" si="9"/>
        <v>1.041</v>
      </c>
    </row>
    <row r="462" s="365" customFormat="1" ht="27" customHeight="1" spans="1:4">
      <c r="A462" s="380" t="s">
        <v>503</v>
      </c>
      <c r="B462" s="282">
        <v>321</v>
      </c>
      <c r="C462" s="282">
        <v>325</v>
      </c>
      <c r="D462" s="119">
        <f t="shared" si="9"/>
        <v>1.012</v>
      </c>
    </row>
    <row r="463" s="365" customFormat="1" ht="27" customHeight="1" spans="1:4">
      <c r="A463" s="381" t="s">
        <v>505</v>
      </c>
      <c r="B463" s="284">
        <f>SUM(B464:B464)</f>
        <v>5985</v>
      </c>
      <c r="C463" s="284">
        <f>SUM(C464:C464)</f>
        <v>6120</v>
      </c>
      <c r="D463" s="374">
        <f t="shared" si="9"/>
        <v>1.023</v>
      </c>
    </row>
    <row r="464" s="365" customFormat="1" ht="27" customHeight="1" spans="1:4">
      <c r="A464" s="380" t="s">
        <v>506</v>
      </c>
      <c r="B464" s="277">
        <v>5985</v>
      </c>
      <c r="C464" s="375">
        <v>6120</v>
      </c>
      <c r="D464" s="119">
        <f t="shared" si="9"/>
        <v>1.023</v>
      </c>
    </row>
    <row r="465" s="365" customFormat="1" ht="27" customHeight="1" spans="1:4">
      <c r="A465" s="395" t="s">
        <v>507</v>
      </c>
      <c r="B465" s="284">
        <f>SUM(B466,B469)</f>
        <v>350</v>
      </c>
      <c r="C465" s="284">
        <f>SUM(C466,C469)</f>
        <v>350</v>
      </c>
      <c r="D465" s="374">
        <f t="shared" si="9"/>
        <v>1</v>
      </c>
    </row>
    <row r="466" s="365" customFormat="1" ht="27" customHeight="1" spans="1:4">
      <c r="A466" s="392" t="s">
        <v>508</v>
      </c>
      <c r="B466" s="284">
        <f>SUM(B467:B468)</f>
        <v>350</v>
      </c>
      <c r="C466" s="284">
        <f>SUM(C467:C468)</f>
        <v>350</v>
      </c>
      <c r="D466" s="374">
        <f t="shared" si="9"/>
        <v>1</v>
      </c>
    </row>
    <row r="467" s="365" customFormat="1" ht="27" customHeight="1" spans="1:4">
      <c r="A467" s="385" t="s">
        <v>509</v>
      </c>
      <c r="B467" s="282">
        <v>350</v>
      </c>
      <c r="C467" s="375">
        <v>282</v>
      </c>
      <c r="D467" s="119">
        <f t="shared" si="9"/>
        <v>0.806</v>
      </c>
    </row>
    <row r="468" s="288" customFormat="1" ht="27" customHeight="1" spans="1:4">
      <c r="A468" s="385" t="s">
        <v>827</v>
      </c>
      <c r="B468" s="282"/>
      <c r="C468" s="375">
        <v>68</v>
      </c>
      <c r="D468" s="119" t="str">
        <f t="shared" si="9"/>
        <v/>
      </c>
    </row>
    <row r="469" s="365" customFormat="1" ht="27" customHeight="1" spans="1:4">
      <c r="A469" s="383" t="s">
        <v>511</v>
      </c>
      <c r="B469" s="284">
        <f>SUM(B470)</f>
        <v>0</v>
      </c>
      <c r="C469" s="284">
        <f>SUM(C470)</f>
        <v>0</v>
      </c>
      <c r="D469" s="374" t="str">
        <f t="shared" si="9"/>
        <v/>
      </c>
    </row>
    <row r="470" s="365" customFormat="1" ht="27" customHeight="1" spans="1:4">
      <c r="A470" s="384" t="s">
        <v>828</v>
      </c>
      <c r="B470" s="282"/>
      <c r="C470" s="282"/>
      <c r="D470" s="119" t="str">
        <f t="shared" si="9"/>
        <v/>
      </c>
    </row>
    <row r="471" s="365" customFormat="1" ht="27" customHeight="1" spans="1:4">
      <c r="A471" s="393" t="s">
        <v>829</v>
      </c>
      <c r="B471" s="273">
        <f>SUM(B472,B476,B479,B481,B484,B487,B491)</f>
        <v>1409</v>
      </c>
      <c r="C471" s="273">
        <f>SUM(C472,C476,C479,C481,C484,C487,C491)</f>
        <v>1511</v>
      </c>
      <c r="D471" s="374">
        <f t="shared" si="9"/>
        <v>1.072</v>
      </c>
    </row>
    <row r="472" s="365" customFormat="1" ht="27" customHeight="1" spans="1:4">
      <c r="A472" s="383" t="s">
        <v>514</v>
      </c>
      <c r="B472" s="273">
        <f>SUM(B473:B475)</f>
        <v>360</v>
      </c>
      <c r="C472" s="273">
        <f>SUM(C473:C475)</f>
        <v>331</v>
      </c>
      <c r="D472" s="374">
        <f t="shared" si="9"/>
        <v>0.919</v>
      </c>
    </row>
    <row r="473" s="365" customFormat="1" ht="27" customHeight="1" spans="1:4">
      <c r="A473" s="384" t="s">
        <v>102</v>
      </c>
      <c r="B473" s="277">
        <v>319</v>
      </c>
      <c r="C473" s="375">
        <v>287</v>
      </c>
      <c r="D473" s="119">
        <f t="shared" si="9"/>
        <v>0.9</v>
      </c>
    </row>
    <row r="474" s="365" customFormat="1" ht="27" customHeight="1" spans="1:4">
      <c r="A474" s="384" t="s">
        <v>103</v>
      </c>
      <c r="B474" s="282">
        <v>30</v>
      </c>
      <c r="C474" s="375">
        <v>30</v>
      </c>
      <c r="D474" s="119">
        <f t="shared" si="9"/>
        <v>1</v>
      </c>
    </row>
    <row r="475" s="365" customFormat="1" ht="27" customHeight="1" spans="1:4">
      <c r="A475" s="384" t="s">
        <v>515</v>
      </c>
      <c r="B475" s="282">
        <v>11</v>
      </c>
      <c r="C475" s="375">
        <v>14</v>
      </c>
      <c r="D475" s="119">
        <f t="shared" si="9"/>
        <v>1.273</v>
      </c>
    </row>
    <row r="476" s="365" customFormat="1" ht="27" customHeight="1" spans="1:4">
      <c r="A476" s="383" t="s">
        <v>516</v>
      </c>
      <c r="B476" s="284">
        <f>SUM(B477:B477)</f>
        <v>437</v>
      </c>
      <c r="C476" s="284">
        <f>SUM(C477:C478)</f>
        <v>548</v>
      </c>
      <c r="D476" s="374">
        <f t="shared" si="9"/>
        <v>1.254</v>
      </c>
    </row>
    <row r="477" s="365" customFormat="1" ht="27" customHeight="1" spans="1:4">
      <c r="A477" s="384" t="s">
        <v>517</v>
      </c>
      <c r="B477" s="277">
        <v>437</v>
      </c>
      <c r="C477" s="375">
        <v>464</v>
      </c>
      <c r="D477" s="119">
        <f t="shared" si="9"/>
        <v>1.062</v>
      </c>
    </row>
    <row r="478" s="365" customFormat="1" ht="27" customHeight="1" spans="1:4">
      <c r="A478" s="384" t="s">
        <v>102</v>
      </c>
      <c r="B478" s="277"/>
      <c r="C478" s="375">
        <v>84</v>
      </c>
      <c r="D478" s="119" t="str">
        <f t="shared" si="9"/>
        <v/>
      </c>
    </row>
    <row r="479" s="365" customFormat="1" ht="27" customHeight="1" spans="1:4">
      <c r="A479" s="383" t="s">
        <v>518</v>
      </c>
      <c r="B479" s="284">
        <f>SUM(B480:B480)</f>
        <v>48</v>
      </c>
      <c r="C479" s="284">
        <f>SUM(C480:C480)</f>
        <v>45</v>
      </c>
      <c r="D479" s="374">
        <f t="shared" si="9"/>
        <v>0.938</v>
      </c>
    </row>
    <row r="480" s="365" customFormat="1" ht="27" customHeight="1" spans="1:4">
      <c r="A480" s="384" t="s">
        <v>519</v>
      </c>
      <c r="B480" s="282">
        <v>48</v>
      </c>
      <c r="C480" s="282">
        <v>45</v>
      </c>
      <c r="D480" s="119">
        <f t="shared" si="9"/>
        <v>0.938</v>
      </c>
    </row>
    <row r="481" s="365" customFormat="1" ht="27" customHeight="1" spans="1:4">
      <c r="A481" s="383" t="s">
        <v>520</v>
      </c>
      <c r="B481" s="284">
        <f>SUM(B482:B483)</f>
        <v>84</v>
      </c>
      <c r="C481" s="284">
        <f>SUM(C482:C483)</f>
        <v>96</v>
      </c>
      <c r="D481" s="374">
        <f t="shared" si="9"/>
        <v>1.143</v>
      </c>
    </row>
    <row r="482" s="365" customFormat="1" ht="27" customHeight="1" spans="1:4">
      <c r="A482" s="384" t="s">
        <v>521</v>
      </c>
      <c r="B482" s="277">
        <v>2</v>
      </c>
      <c r="C482" s="277">
        <v>3</v>
      </c>
      <c r="D482" s="119">
        <f t="shared" si="9"/>
        <v>1.5</v>
      </c>
    </row>
    <row r="483" s="365" customFormat="1" ht="27" customHeight="1" spans="1:4">
      <c r="A483" s="384" t="s">
        <v>523</v>
      </c>
      <c r="B483" s="277">
        <v>82</v>
      </c>
      <c r="C483" s="375">
        <v>93</v>
      </c>
      <c r="D483" s="119">
        <f t="shared" si="9"/>
        <v>1.134</v>
      </c>
    </row>
    <row r="484" s="365" customFormat="1" ht="27" customHeight="1" spans="1:4">
      <c r="A484" s="383" t="s">
        <v>524</v>
      </c>
      <c r="B484" s="273">
        <f>SUM(B485:B486)</f>
        <v>221</v>
      </c>
      <c r="C484" s="273">
        <f>SUM(C485:C486)</f>
        <v>256</v>
      </c>
      <c r="D484" s="374">
        <f t="shared" si="9"/>
        <v>1.158</v>
      </c>
    </row>
    <row r="485" s="365" customFormat="1" ht="27" customHeight="1" spans="1:4">
      <c r="A485" s="384" t="s">
        <v>525</v>
      </c>
      <c r="B485" s="277">
        <v>146</v>
      </c>
      <c r="C485" s="277"/>
      <c r="D485" s="119" t="str">
        <f t="shared" si="9"/>
        <v/>
      </c>
    </row>
    <row r="486" s="365" customFormat="1" ht="27" customHeight="1" spans="1:4">
      <c r="A486" s="384" t="s">
        <v>526</v>
      </c>
      <c r="B486" s="277">
        <v>75</v>
      </c>
      <c r="C486" s="375">
        <v>256</v>
      </c>
      <c r="D486" s="119">
        <f t="shared" si="9"/>
        <v>3.413</v>
      </c>
    </row>
    <row r="487" s="365" customFormat="1" ht="27" customHeight="1" spans="1:4">
      <c r="A487" s="383" t="s">
        <v>527</v>
      </c>
      <c r="B487" s="273">
        <f>SUM(B488:B490)</f>
        <v>227</v>
      </c>
      <c r="C487" s="273">
        <f>SUM(C488:C490)</f>
        <v>235</v>
      </c>
      <c r="D487" s="374">
        <f t="shared" si="9"/>
        <v>1.035</v>
      </c>
    </row>
    <row r="488" s="365" customFormat="1" ht="27" customHeight="1" spans="1:4">
      <c r="A488" s="384" t="s">
        <v>528</v>
      </c>
      <c r="B488" s="277"/>
      <c r="C488" s="277"/>
      <c r="D488" s="119" t="str">
        <f t="shared" si="9"/>
        <v/>
      </c>
    </row>
    <row r="489" s="365" customFormat="1" ht="27" customHeight="1" spans="1:4">
      <c r="A489" s="384" t="s">
        <v>529</v>
      </c>
      <c r="B489" s="277"/>
      <c r="C489" s="277"/>
      <c r="D489" s="119" t="str">
        <f t="shared" si="9"/>
        <v/>
      </c>
    </row>
    <row r="490" s="365" customFormat="1" ht="27" customHeight="1" spans="1:4">
      <c r="A490" s="384" t="s">
        <v>530</v>
      </c>
      <c r="B490" s="277">
        <v>227</v>
      </c>
      <c r="C490" s="277">
        <v>235</v>
      </c>
      <c r="D490" s="119">
        <f t="shared" si="9"/>
        <v>1.035</v>
      </c>
    </row>
    <row r="491" s="365" customFormat="1" ht="27" customHeight="1" spans="1:4">
      <c r="A491" s="383" t="s">
        <v>531</v>
      </c>
      <c r="B491" s="273">
        <f>SUM(B492)</f>
        <v>32</v>
      </c>
      <c r="C491" s="273">
        <f>SUM(C492)</f>
        <v>0</v>
      </c>
      <c r="D491" s="374" t="str">
        <f t="shared" si="9"/>
        <v/>
      </c>
    </row>
    <row r="492" s="365" customFormat="1" ht="27" customHeight="1" spans="1:4">
      <c r="A492" s="384" t="s">
        <v>532</v>
      </c>
      <c r="B492" s="277">
        <v>32</v>
      </c>
      <c r="C492" s="277"/>
      <c r="D492" s="119" t="str">
        <f t="shared" si="9"/>
        <v/>
      </c>
    </row>
    <row r="493" s="365" customFormat="1" ht="27" customHeight="1" spans="1:4">
      <c r="A493" s="395" t="s">
        <v>830</v>
      </c>
      <c r="B493" s="273"/>
      <c r="C493" s="273">
        <v>3278</v>
      </c>
      <c r="D493" s="374" t="str">
        <f t="shared" si="9"/>
        <v/>
      </c>
    </row>
    <row r="494" s="365" customFormat="1" ht="27" customHeight="1" spans="1:4">
      <c r="A494" s="395" t="s">
        <v>831</v>
      </c>
      <c r="B494" s="273">
        <f>SUM(B495:B496)</f>
        <v>100</v>
      </c>
      <c r="C494" s="273">
        <f>SUM(C495:C496)</f>
        <v>4045</v>
      </c>
      <c r="D494" s="374">
        <f t="shared" si="9"/>
        <v>40.45</v>
      </c>
    </row>
    <row r="495" s="365" customFormat="1" ht="27" customHeight="1" spans="1:4">
      <c r="A495" s="385" t="s">
        <v>535</v>
      </c>
      <c r="B495" s="277"/>
      <c r="C495" s="277">
        <v>4045</v>
      </c>
      <c r="D495" s="119" t="str">
        <f t="shared" si="9"/>
        <v/>
      </c>
    </row>
    <row r="496" s="365" customFormat="1" ht="27" customHeight="1" spans="1:4">
      <c r="A496" s="385" t="s">
        <v>87</v>
      </c>
      <c r="B496" s="277">
        <v>100</v>
      </c>
      <c r="C496" s="277"/>
      <c r="D496" s="119" t="str">
        <f t="shared" si="9"/>
        <v/>
      </c>
    </row>
    <row r="497" s="365" customFormat="1" ht="27" customHeight="1" spans="1:4">
      <c r="A497" s="395" t="s">
        <v>832</v>
      </c>
      <c r="B497" s="273">
        <f t="shared" ref="B497:B500" si="10">SUM(B498)</f>
        <v>2666</v>
      </c>
      <c r="C497" s="273">
        <f t="shared" ref="C497:C500" si="11">SUM(C498)</f>
        <v>2638</v>
      </c>
      <c r="D497" s="374">
        <f t="shared" si="9"/>
        <v>0.989</v>
      </c>
    </row>
    <row r="498" s="365" customFormat="1" ht="27" customHeight="1" spans="1:4">
      <c r="A498" s="392" t="s">
        <v>537</v>
      </c>
      <c r="B498" s="273">
        <f t="shared" si="10"/>
        <v>2666</v>
      </c>
      <c r="C498" s="273">
        <f t="shared" si="11"/>
        <v>2638</v>
      </c>
      <c r="D498" s="374">
        <f t="shared" si="9"/>
        <v>0.989</v>
      </c>
    </row>
    <row r="499" s="365" customFormat="1" ht="27" customHeight="1" spans="1:4">
      <c r="A499" s="385" t="s">
        <v>538</v>
      </c>
      <c r="B499" s="277">
        <v>2666</v>
      </c>
      <c r="C499" s="277">
        <v>2638</v>
      </c>
      <c r="D499" s="119">
        <f t="shared" si="9"/>
        <v>0.989</v>
      </c>
    </row>
    <row r="500" s="365" customFormat="1" ht="27" customHeight="1" spans="1:4">
      <c r="A500" s="395" t="s">
        <v>833</v>
      </c>
      <c r="B500" s="273">
        <f t="shared" si="10"/>
        <v>7</v>
      </c>
      <c r="C500" s="273">
        <f t="shared" si="11"/>
        <v>12</v>
      </c>
      <c r="D500" s="374">
        <f t="shared" si="9"/>
        <v>1.714</v>
      </c>
    </row>
    <row r="501" s="365" customFormat="1" ht="27" customHeight="1" spans="1:4">
      <c r="A501" s="392" t="s">
        <v>540</v>
      </c>
      <c r="B501" s="273">
        <v>7</v>
      </c>
      <c r="C501" s="273">
        <v>12</v>
      </c>
      <c r="D501" s="374">
        <f t="shared" si="9"/>
        <v>1.714</v>
      </c>
    </row>
    <row r="502" s="365" customFormat="1" ht="27" customHeight="1" spans="1:4">
      <c r="A502" s="396" t="s">
        <v>541</v>
      </c>
      <c r="B502" s="273">
        <f>SUM(B6+B98+B104+B130+B152+B164+B189+B270+B316+B340+B354+B413+B431+B437+B446+B449+B458+B465+B471+B493+B494+B497+B500)</f>
        <v>324546</v>
      </c>
      <c r="C502" s="273">
        <f>SUM(C6+C98+C104+C130+C152+C164+C189+C270+C316+C340+C354+C413+C431+C437+C446+C449+C458+C465+C471+C493+C494+C497+C500)</f>
        <v>327792</v>
      </c>
      <c r="D502" s="374">
        <f t="shared" si="9"/>
        <v>1.01</v>
      </c>
    </row>
    <row r="503" s="365" customFormat="1" ht="27" customHeight="1" spans="1:4">
      <c r="A503" s="299" t="s">
        <v>542</v>
      </c>
      <c r="B503" s="284">
        <f t="shared" ref="B503:B505" si="12">B504</f>
        <v>5512</v>
      </c>
      <c r="C503" s="284">
        <f t="shared" ref="C503:C505" si="13">C504</f>
        <v>6500</v>
      </c>
      <c r="D503" s="374">
        <f t="shared" si="9"/>
        <v>1.179</v>
      </c>
    </row>
    <row r="504" s="365" customFormat="1" ht="27" customHeight="1" spans="1:4">
      <c r="A504" s="385" t="s">
        <v>834</v>
      </c>
      <c r="B504" s="282">
        <f t="shared" si="12"/>
        <v>5512</v>
      </c>
      <c r="C504" s="282">
        <f t="shared" si="13"/>
        <v>6500</v>
      </c>
      <c r="D504" s="119">
        <f t="shared" si="9"/>
        <v>1.179</v>
      </c>
    </row>
    <row r="505" s="365" customFormat="1" ht="27" customHeight="1" spans="1:4">
      <c r="A505" s="385" t="s">
        <v>835</v>
      </c>
      <c r="B505" s="277">
        <f t="shared" si="12"/>
        <v>5512</v>
      </c>
      <c r="C505" s="277">
        <f t="shared" si="13"/>
        <v>6500</v>
      </c>
      <c r="D505" s="119">
        <f t="shared" si="9"/>
        <v>1.179</v>
      </c>
    </row>
    <row r="506" s="365" customFormat="1" ht="27" customHeight="1" spans="1:4">
      <c r="A506" s="385" t="s">
        <v>836</v>
      </c>
      <c r="B506" s="277">
        <v>5512</v>
      </c>
      <c r="C506" s="277">
        <v>6500</v>
      </c>
      <c r="D506" s="119">
        <f t="shared" si="9"/>
        <v>1.179</v>
      </c>
    </row>
    <row r="507" s="365" customFormat="1" ht="27" customHeight="1" spans="1:4">
      <c r="A507" s="395" t="s">
        <v>546</v>
      </c>
      <c r="B507" s="282"/>
      <c r="C507" s="282"/>
      <c r="D507" s="119" t="str">
        <f t="shared" si="9"/>
        <v/>
      </c>
    </row>
    <row r="508" s="365" customFormat="1" ht="27" customHeight="1" spans="1:4">
      <c r="A508" s="299" t="s">
        <v>547</v>
      </c>
      <c r="B508" s="273">
        <v>1384</v>
      </c>
      <c r="C508" s="273"/>
      <c r="D508" s="119" t="str">
        <f t="shared" si="9"/>
        <v/>
      </c>
    </row>
    <row r="509" s="365" customFormat="1" ht="27" customHeight="1" spans="1:4">
      <c r="A509" s="299" t="s">
        <v>548</v>
      </c>
      <c r="B509" s="277"/>
      <c r="C509" s="277"/>
      <c r="D509" s="119" t="str">
        <f t="shared" si="9"/>
        <v/>
      </c>
    </row>
    <row r="510" s="365" customFormat="1" ht="27" customHeight="1" spans="1:4">
      <c r="A510" s="299" t="s">
        <v>549</v>
      </c>
      <c r="B510" s="273">
        <f t="shared" ref="B510:B514" si="14">B511</f>
        <v>7000</v>
      </c>
      <c r="C510" s="273">
        <f t="shared" ref="C510:C514" si="15">C511</f>
        <v>12691</v>
      </c>
      <c r="D510" s="374">
        <f t="shared" si="9"/>
        <v>1.813</v>
      </c>
    </row>
    <row r="511" s="365" customFormat="1" ht="27" customHeight="1" spans="1:4">
      <c r="A511" s="297" t="s">
        <v>837</v>
      </c>
      <c r="B511" s="312">
        <f t="shared" si="14"/>
        <v>7000</v>
      </c>
      <c r="C511" s="312">
        <f t="shared" si="15"/>
        <v>12691</v>
      </c>
      <c r="D511" s="119">
        <f t="shared" si="9"/>
        <v>1.813</v>
      </c>
    </row>
    <row r="512" s="365" customFormat="1" ht="27" customHeight="1" spans="1:4">
      <c r="A512" s="297" t="s">
        <v>838</v>
      </c>
      <c r="B512" s="312">
        <v>7000</v>
      </c>
      <c r="C512" s="312">
        <v>12691</v>
      </c>
      <c r="D512" s="119">
        <f t="shared" si="9"/>
        <v>1.813</v>
      </c>
    </row>
    <row r="513" s="365" customFormat="1" ht="27" customHeight="1" spans="1:4">
      <c r="A513" s="297" t="s">
        <v>839</v>
      </c>
      <c r="B513" s="312"/>
      <c r="C513" s="312"/>
      <c r="D513" s="119" t="str">
        <f t="shared" si="9"/>
        <v/>
      </c>
    </row>
    <row r="514" ht="27" customHeight="1" spans="1:4">
      <c r="A514" s="299" t="s">
        <v>553</v>
      </c>
      <c r="B514" s="312">
        <f t="shared" si="14"/>
        <v>4437</v>
      </c>
      <c r="C514" s="312">
        <f t="shared" si="15"/>
        <v>0</v>
      </c>
      <c r="D514" s="119" t="str">
        <f t="shared" si="9"/>
        <v/>
      </c>
    </row>
    <row r="515" ht="27" customHeight="1" spans="1:4">
      <c r="A515" s="297" t="s">
        <v>840</v>
      </c>
      <c r="B515" s="312">
        <v>4437</v>
      </c>
      <c r="C515" s="312"/>
      <c r="D515" s="119" t="str">
        <f t="shared" si="9"/>
        <v/>
      </c>
    </row>
    <row r="516" ht="27" customHeight="1" spans="1:4">
      <c r="A516" s="397" t="s">
        <v>555</v>
      </c>
      <c r="B516" s="318">
        <f>SUM(B502+B503+B510+B514+B508)</f>
        <v>342879</v>
      </c>
      <c r="C516" s="318">
        <f>SUM(C502+C503+C510)</f>
        <v>346983</v>
      </c>
      <c r="D516" s="374">
        <f t="shared" si="9"/>
        <v>1.012</v>
      </c>
    </row>
    <row r="517" s="288" customFormat="1" spans="1:1">
      <c r="A517" s="367"/>
    </row>
    <row r="518" s="288" customFormat="1" spans="1:1">
      <c r="A518" s="367"/>
    </row>
    <row r="519" s="288" customFormat="1" spans="1:1">
      <c r="A519" s="367"/>
    </row>
  </sheetData>
  <autoFilter ref="A5:D519">
    <extLst/>
  </autoFilter>
  <mergeCells count="5">
    <mergeCell ref="A2:D2"/>
    <mergeCell ref="A4:A5"/>
    <mergeCell ref="B4:B5"/>
    <mergeCell ref="C4:C5"/>
    <mergeCell ref="D4:D5"/>
  </mergeCells>
  <dataValidations count="2">
    <dataValidation type="textLength" operator="lessThanOrEqual" allowBlank="1" showInputMessage="1" showErrorMessage="1" errorTitle="提示" error="此处最多只能输入 [20] 个字符。" sqref="B4 C4:D4">
      <formula1>20</formula1>
    </dataValidation>
    <dataValidation type="custom" allowBlank="1" showInputMessage="1" showErrorMessage="1" errorTitle="提示" error="对不起，此处只能输入数字。" sqref="B6 C6 B7 C7 C11 B13 C13 C15 B18 C18 C21 C23 B25 C25 B28 C28 C29 C31 B32 C32 C36 B37 C37 B38 B39 B40 C40 B41 C41 C42 B44 C44 B47 C47 B48 B52 C52 B53 B54 B55 C55 B56 C58 B59 C59 B60 C60 C61 B63 C63 C65 B66 C66 C68 B70 C70 B71 B74 C74 B75 C75 B79 C79 B80 B81 C81 B82 C82 B83 C83 B84 B86 C86 C87 C89 B90 B91 C91 B92 B93 B94 B95 B96 C96 B97 C97 B98 C98 B99 C99 B100 C100 B101 C101 B102 B103 B104 C104 B105 C105 B106 C106 B107 C107 B108 B109 B110 B111 B112 B113 B114 C114 B115 B116 C116 B117 B118 B119 C119 B120 B121 B122 B123 B128 C128 B129 B130 C130 B131 C131 B132 B133 B134 C134 B137 B138 B139 B140 C140 B141 C141 B142 B143 C143 B144 B145 C145 B148 C148 B149 C149 B150 C150 B151 C151 B152 C152 B153 C153 C155 B156 C156 B159 C159 B160 B161 C161 B162 C162 B163 C163 B164 C164 B165 C165 B166 B167 C167 B175 B176 C176 B177 C177 B178 C178 B181 C181 B182 C182 B183 C183 B186 C186 B189 C189 B190 C190 C193 B196 C196 B201 C201 C207 B208 C208 C209 B211 C212 B214 C214 B220 B221 C221 B222 C227 B228 C228 C232 B233 C233 B238 B239 B240 C240 C242 B243 C243 B246 C246 C248 B249 C249 C250 B252 C252 B253 B254 C254 B255 C255 B256 B257 C257 B258 C258 B259 C259 B260 C260 B261 C261 C265 B266 C266 B267 C267 B268 C268 B269 C269 B270 C270 B271 C271 B274 C274 B277 C277 B278 B279 B280 C280 B284 B288 C288 B289 B291 B292 C292 B294 B295 B296 B298 B299 B300 C300 B301 C301 B302 B303 C303 B304 C304 B305 C305 B306 C308 B309 C309 B313 B315 C315 B316 C316 B317 C317 C319 B320 C320 B321 C321 B323 C323 B324 C324 B325 B326 C326 B327 C327 B328 C328 C330 B332 B333 B334 C334 B335 C335 B336 C336 B337 C337 B338 C338 B339 C339 B341 C341 B342 B346 B348 C348 B349 C349 B351 B352 C352 B353 C353 B356 B357 B358 B359 B360 B363 C363 B364 C364 B365 C365 B366 C366 B367 C367 B368 C368 B369 B370 B371 C371 C373 B374 B375 B376 B377 C377 B378 C378 B379 C379 B380 C380 C386 B387 C387 B388 C388 B389 C389 C395 C397 B400 C400 B401 C401 B403 C403 B404 C404 B405 B407 C407 B408 B409 B410 C410 B411 C411 B412 B413 C413 B414 C414 B415 C417 B418 C418 B419 C419 B420 C420 B421 C421 B424 C424 B425 C425 C426 C428 C429 B431 C431 B436 B438 C438 C440 B443 C443 B444 C444 B445 C445 B447 C447 B448 C448 B449 C449 B450 C450 B451 B452 B456 B457 B459 C459 B460 C460 B461 C461 B462 C462 B464 B465 C465 B467 B468 B469 C469 B470 C470 B471 C471 B472 C472 B476 C476 B477 B478 B479 C479 B480 C480 B481 C481 B482 C482 B483 B484 C484 B485 C485 B486 B487 C487 B488 C488 B491 C491 B492 C492 B506 C506 B507 C507 B510 C510 B8:B12 B14:B17 B19:B24 B26:B27 B29:B31 B33:B36 B42:B43 B45:B46 B49:B51 B57:B58 B61:B62 B64:B65 B67:B69 B72:B73 B76:B78 B87:B89 B124:B125 B126:B127 B135:B136 B146:B147 B154:B155 B157:B158 B168:B174 B179:B180 B184:B185 B187:B188 B191:B192 B193:B195 B197:B200 B202:B207 B209:B210 B212:B213 B215:B219 B223:B227 B229:B232 B234:B237 B241:B242 B244:B245 B247:B248 B250:B251 B262:B263 B264:B265 B272:B273 B275:B276 B281:B283 B285:B287 B307:B308 B310:B311 B318:B319 B329:B330 B343:B344 B361:B362 B372:B373 B382:B383 B384:B386 B390:B392 B394:B395 B396:B397 B398:B399 B416:B417 B422:B423 B426:B428 B429:B430 B433:B434 B439:B441 B453:B454 B473:B475 B489:B490 B503:B505 B508:B509 C8:C9 C45:C46 C49:C51 C179:C180 C187:C188 C235:C237 C310:C311 C390:C392 C422:C423 C433:C434 C453:C454 C489:C490 C503:C505 C508:C509">
      <formula1>OR(B6="",ISNUMBER(B6))</formula1>
    </dataValidation>
  </dataValidations>
  <pageMargins left="0.944444444444444" right="0.944444444444444" top="0.393055555555556" bottom="0.393055555555556" header="0.196527777777778" footer="0.196527777777778"/>
  <pageSetup paperSize="9" scale="80" orientation="portrait" horizontalDpi="600"/>
  <headerFooter>
    <oddFooter>&amp;C第 &amp;P+31 页，共 &amp;N+43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1"/>
  <sheetViews>
    <sheetView topLeftCell="A3" workbookViewId="0">
      <selection activeCell="G8" sqref="G8"/>
    </sheetView>
  </sheetViews>
  <sheetFormatPr defaultColWidth="9" defaultRowHeight="14.25" outlineLevelCol="1"/>
  <cols>
    <col min="1" max="1" width="28.5" style="247" customWidth="1"/>
    <col min="2" max="2" width="54.625" style="247" customWidth="1"/>
    <col min="3" max="16371" width="9" style="247"/>
  </cols>
  <sheetData>
    <row r="1" s="247" customFormat="1" ht="23" customHeight="1" spans="1:2">
      <c r="A1" s="356" t="s">
        <v>843</v>
      </c>
      <c r="B1" s="357"/>
    </row>
    <row r="2" s="247" customFormat="1" ht="71" customHeight="1" spans="1:2">
      <c r="A2" s="358" t="s">
        <v>844</v>
      </c>
      <c r="B2" s="358"/>
    </row>
    <row r="3" s="247" customFormat="1" ht="27" customHeight="1" spans="1:2">
      <c r="A3" s="359" t="s">
        <v>845</v>
      </c>
      <c r="B3" s="359"/>
    </row>
    <row r="4" s="355" customFormat="1" ht="17.65" customHeight="1" spans="1:2">
      <c r="A4" s="360" t="s">
        <v>846</v>
      </c>
      <c r="B4" s="360" t="s">
        <v>847</v>
      </c>
    </row>
    <row r="5" s="355" customFormat="1" ht="17.65" customHeight="1" spans="1:2">
      <c r="A5" s="361" t="s">
        <v>848</v>
      </c>
      <c r="B5" s="362">
        <v>334760733.04</v>
      </c>
    </row>
    <row r="6" s="355" customFormat="1" ht="17.65" customHeight="1" spans="1:2">
      <c r="A6" s="361" t="s">
        <v>849</v>
      </c>
      <c r="B6" s="362">
        <v>238743511.71</v>
      </c>
    </row>
    <row r="7" s="355" customFormat="1" ht="17.65" customHeight="1" spans="1:2">
      <c r="A7" s="361" t="s">
        <v>850</v>
      </c>
      <c r="B7" s="362">
        <v>60903110.65</v>
      </c>
    </row>
    <row r="8" s="355" customFormat="1" ht="17.65" customHeight="1" spans="1:2">
      <c r="A8" s="361" t="s">
        <v>851</v>
      </c>
      <c r="B8" s="362">
        <v>21021183.12</v>
      </c>
    </row>
    <row r="9" s="355" customFormat="1" ht="17.65" customHeight="1" spans="1:2">
      <c r="A9" s="361" t="s">
        <v>852</v>
      </c>
      <c r="B9" s="362">
        <v>14092927.56</v>
      </c>
    </row>
    <row r="10" s="355" customFormat="1" ht="17.65" customHeight="1" spans="1:2">
      <c r="A10" s="361" t="s">
        <v>853</v>
      </c>
      <c r="B10" s="362">
        <v>58650158.68</v>
      </c>
    </row>
    <row r="11" s="355" customFormat="1" ht="17.65" customHeight="1" spans="1:2">
      <c r="A11" s="361" t="s">
        <v>854</v>
      </c>
      <c r="B11" s="362">
        <v>37199446.52</v>
      </c>
    </row>
    <row r="12" s="355" customFormat="1" ht="17.65" customHeight="1" spans="1:2">
      <c r="A12" s="361" t="s">
        <v>855</v>
      </c>
      <c r="B12" s="362">
        <v>3700350</v>
      </c>
    </row>
    <row r="13" s="355" customFormat="1" ht="17.65" customHeight="1" spans="1:2">
      <c r="A13" s="361" t="s">
        <v>856</v>
      </c>
      <c r="B13" s="362">
        <v>242860</v>
      </c>
    </row>
    <row r="14" s="355" customFormat="1" ht="17.65" customHeight="1" spans="1:2">
      <c r="A14" s="361" t="s">
        <v>857</v>
      </c>
      <c r="B14" s="362">
        <v>270000</v>
      </c>
    </row>
    <row r="15" s="355" customFormat="1" ht="17.65" customHeight="1" spans="1:2">
      <c r="A15" s="361" t="s">
        <v>858</v>
      </c>
      <c r="B15" s="362">
        <v>9366488.16</v>
      </c>
    </row>
    <row r="16" s="355" customFormat="1" ht="17.65" customHeight="1" spans="1:2">
      <c r="A16" s="361" t="s">
        <v>859</v>
      </c>
      <c r="B16" s="362">
        <v>2172816</v>
      </c>
    </row>
    <row r="17" s="355" customFormat="1" ht="17.65" customHeight="1" spans="1:2">
      <c r="A17" s="361" t="s">
        <v>860</v>
      </c>
      <c r="B17" s="362">
        <v>4407490</v>
      </c>
    </row>
    <row r="18" s="355" customFormat="1" ht="17.65" customHeight="1" spans="1:2">
      <c r="A18" s="361" t="s">
        <v>861</v>
      </c>
      <c r="B18" s="362">
        <v>669600</v>
      </c>
    </row>
    <row r="19" s="355" customFormat="1" ht="17.65" customHeight="1" spans="1:2">
      <c r="A19" s="361" t="s">
        <v>862</v>
      </c>
      <c r="B19" s="362">
        <v>621108</v>
      </c>
    </row>
    <row r="20" s="355" customFormat="1" ht="17.65" customHeight="1" spans="1:2">
      <c r="A20" s="361" t="s">
        <v>863</v>
      </c>
      <c r="B20" s="362">
        <v>407000</v>
      </c>
    </row>
    <row r="21" s="355" customFormat="1" ht="17.65" customHeight="1" spans="1:2">
      <c r="A21" s="361" t="s">
        <v>864</v>
      </c>
      <c r="B21" s="362">
        <v>407000</v>
      </c>
    </row>
    <row r="22" s="355" customFormat="1" ht="17.65" customHeight="1" spans="1:2">
      <c r="A22" s="361" t="s">
        <v>865</v>
      </c>
      <c r="B22" s="362">
        <v>626347604.79</v>
      </c>
    </row>
    <row r="23" s="355" customFormat="1" ht="17.65" customHeight="1" spans="1:2">
      <c r="A23" s="361" t="s">
        <v>866</v>
      </c>
      <c r="B23" s="362">
        <v>591052978.94</v>
      </c>
    </row>
    <row r="24" s="355" customFormat="1" ht="17.65" customHeight="1" spans="1:2">
      <c r="A24" s="361" t="s">
        <v>867</v>
      </c>
      <c r="B24" s="362">
        <v>35294625.85</v>
      </c>
    </row>
    <row r="25" s="355" customFormat="1" ht="17.65" customHeight="1" spans="1:2">
      <c r="A25" s="361" t="s">
        <v>868</v>
      </c>
      <c r="B25" s="362">
        <v>838815.04</v>
      </c>
    </row>
    <row r="26" s="355" customFormat="1" ht="17.65" customHeight="1" spans="1:2">
      <c r="A26" s="361" t="s">
        <v>869</v>
      </c>
      <c r="B26" s="362">
        <v>838815.04</v>
      </c>
    </row>
    <row r="27" s="355" customFormat="1" ht="17.65" customHeight="1" spans="1:2">
      <c r="A27" s="361" t="s">
        <v>870</v>
      </c>
      <c r="B27" s="362">
        <v>106779016.19</v>
      </c>
    </row>
    <row r="28" s="355" customFormat="1" ht="17.65" customHeight="1" spans="1:2">
      <c r="A28" s="361" t="s">
        <v>871</v>
      </c>
      <c r="B28" s="362">
        <v>58254856.43</v>
      </c>
    </row>
    <row r="29" s="355" customFormat="1" ht="17.65" customHeight="1" spans="1:2">
      <c r="A29" s="361" t="s">
        <v>872</v>
      </c>
      <c r="B29" s="362">
        <v>48474599.76</v>
      </c>
    </row>
    <row r="30" s="355" customFormat="1" ht="17.65" customHeight="1" spans="1:2">
      <c r="A30" s="361" t="s">
        <v>873</v>
      </c>
      <c r="B30" s="362">
        <v>49560</v>
      </c>
    </row>
    <row r="31" s="355" customFormat="1" ht="17.65" customHeight="1" spans="1:2">
      <c r="A31" s="363" t="s">
        <v>874</v>
      </c>
      <c r="B31" s="364">
        <v>1127783327.74</v>
      </c>
    </row>
  </sheetData>
  <mergeCells count="2">
    <mergeCell ref="A2:B2"/>
    <mergeCell ref="A3:B3"/>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4"/>
  <sheetViews>
    <sheetView topLeftCell="A22" workbookViewId="0">
      <selection activeCell="D50" sqref="D50"/>
    </sheetView>
  </sheetViews>
  <sheetFormatPr defaultColWidth="9" defaultRowHeight="13.5" outlineLevelCol="1"/>
  <cols>
    <col min="1" max="1" width="69.625" style="247" customWidth="1"/>
    <col min="2" max="2" width="45.625" style="247" customWidth="1"/>
    <col min="3" max="16384" width="9" style="247"/>
  </cols>
  <sheetData>
    <row r="1" s="247" customFormat="1" ht="21" customHeight="1" spans="1:1">
      <c r="A1" s="247" t="s">
        <v>875</v>
      </c>
    </row>
    <row r="2" s="248" customFormat="1" ht="45" customHeight="1" spans="1:2">
      <c r="A2" s="347" t="s">
        <v>876</v>
      </c>
      <c r="B2" s="348"/>
    </row>
    <row r="3" s="247" customFormat="1" ht="20.1" customHeight="1" spans="1:2">
      <c r="A3" s="349"/>
      <c r="B3" s="219" t="s">
        <v>2</v>
      </c>
    </row>
    <row r="4" s="247" customFormat="1" ht="18.75" spans="1:2">
      <c r="A4" s="226" t="s">
        <v>877</v>
      </c>
      <c r="B4" s="350" t="s">
        <v>847</v>
      </c>
    </row>
    <row r="5" s="247" customFormat="1" ht="18.75" spans="1:2">
      <c r="A5" s="351" t="s">
        <v>878</v>
      </c>
      <c r="B5" s="352"/>
    </row>
    <row r="6" s="247" customFormat="1" ht="18.75" spans="1:2">
      <c r="A6" s="351" t="s">
        <v>879</v>
      </c>
      <c r="B6" s="352"/>
    </row>
    <row r="7" s="247" customFormat="1" ht="18.75" spans="1:2">
      <c r="A7" s="351" t="s">
        <v>880</v>
      </c>
      <c r="B7" s="352"/>
    </row>
    <row r="8" s="247" customFormat="1" ht="18.75" spans="1:2">
      <c r="A8" s="351" t="s">
        <v>879</v>
      </c>
      <c r="B8" s="352"/>
    </row>
    <row r="9" s="247" customFormat="1" ht="18.75" spans="1:2">
      <c r="A9" s="351" t="s">
        <v>881</v>
      </c>
      <c r="B9" s="352"/>
    </row>
    <row r="10" s="247" customFormat="1" ht="18.75" spans="1:2">
      <c r="A10" s="351" t="s">
        <v>879</v>
      </c>
      <c r="B10" s="352"/>
    </row>
    <row r="11" s="247" customFormat="1" ht="18.75" spans="1:2">
      <c r="A11" s="351" t="s">
        <v>882</v>
      </c>
      <c r="B11" s="352"/>
    </row>
    <row r="12" s="247" customFormat="1" ht="18.75" spans="1:2">
      <c r="A12" s="351" t="s">
        <v>879</v>
      </c>
      <c r="B12" s="352"/>
    </row>
    <row r="13" s="247" customFormat="1" ht="18.75" spans="1:2">
      <c r="A13" s="351" t="s">
        <v>883</v>
      </c>
      <c r="B13" s="352"/>
    </row>
    <row r="14" s="247" customFormat="1" ht="18.75" spans="1:2">
      <c r="A14" s="351" t="s">
        <v>879</v>
      </c>
      <c r="B14" s="352"/>
    </row>
    <row r="15" s="247" customFormat="1" ht="18.75" spans="1:2">
      <c r="A15" s="351" t="s">
        <v>884</v>
      </c>
      <c r="B15" s="352"/>
    </row>
    <row r="16" s="247" customFormat="1" ht="18.75" spans="1:2">
      <c r="A16" s="351" t="s">
        <v>879</v>
      </c>
      <c r="B16" s="352"/>
    </row>
    <row r="17" s="247" customFormat="1" ht="18.75" spans="1:2">
      <c r="A17" s="351" t="s">
        <v>885</v>
      </c>
      <c r="B17" s="352"/>
    </row>
    <row r="18" s="247" customFormat="1" ht="18.75" spans="1:2">
      <c r="A18" s="351" t="s">
        <v>879</v>
      </c>
      <c r="B18" s="352"/>
    </row>
    <row r="19" s="247" customFormat="1" ht="18.75" spans="1:2">
      <c r="A19" s="351" t="s">
        <v>886</v>
      </c>
      <c r="B19" s="352"/>
    </row>
    <row r="20" s="247" customFormat="1" ht="18.75" spans="1:2">
      <c r="A20" s="351" t="s">
        <v>879</v>
      </c>
      <c r="B20" s="352"/>
    </row>
    <row r="21" s="247" customFormat="1" ht="18.75" spans="1:2">
      <c r="A21" s="351" t="s">
        <v>887</v>
      </c>
      <c r="B21" s="352"/>
    </row>
    <row r="22" s="247" customFormat="1" ht="18.75" spans="1:2">
      <c r="A22" s="351" t="s">
        <v>879</v>
      </c>
      <c r="B22" s="352"/>
    </row>
    <row r="23" s="247" customFormat="1" ht="18.75" spans="1:2">
      <c r="A23" s="351" t="s">
        <v>888</v>
      </c>
      <c r="B23" s="352"/>
    </row>
    <row r="24" s="247" customFormat="1" ht="18.75" spans="1:2">
      <c r="A24" s="351" t="s">
        <v>879</v>
      </c>
      <c r="B24" s="352"/>
    </row>
    <row r="25" s="247" customFormat="1" ht="18.75" spans="1:2">
      <c r="A25" s="351" t="s">
        <v>889</v>
      </c>
      <c r="B25" s="352"/>
    </row>
    <row r="26" s="247" customFormat="1" ht="18.75" spans="1:2">
      <c r="A26" s="351" t="s">
        <v>879</v>
      </c>
      <c r="B26" s="352"/>
    </row>
    <row r="27" s="247" customFormat="1" ht="18.75" spans="1:2">
      <c r="A27" s="351" t="s">
        <v>890</v>
      </c>
      <c r="B27" s="352"/>
    </row>
    <row r="28" s="247" customFormat="1" ht="18.75" spans="1:2">
      <c r="A28" s="351" t="s">
        <v>879</v>
      </c>
      <c r="B28" s="352"/>
    </row>
    <row r="29" s="247" customFormat="1" ht="18.75" spans="1:2">
      <c r="A29" s="351" t="s">
        <v>891</v>
      </c>
      <c r="B29" s="352"/>
    </row>
    <row r="30" s="247" customFormat="1" ht="18.75" spans="1:2">
      <c r="A30" s="351" t="s">
        <v>879</v>
      </c>
      <c r="B30" s="352"/>
    </row>
    <row r="31" s="247" customFormat="1" ht="18.75" spans="1:2">
      <c r="A31" s="351" t="s">
        <v>892</v>
      </c>
      <c r="B31" s="352"/>
    </row>
    <row r="32" s="247" customFormat="1" ht="18.75" spans="1:2">
      <c r="A32" s="351" t="s">
        <v>879</v>
      </c>
      <c r="B32" s="352"/>
    </row>
    <row r="33" s="247" customFormat="1" ht="18.75" spans="1:2">
      <c r="A33" s="351" t="s">
        <v>893</v>
      </c>
      <c r="B33" s="352"/>
    </row>
    <row r="34" s="247" customFormat="1" ht="18.75" spans="1:2">
      <c r="A34" s="351" t="s">
        <v>879</v>
      </c>
      <c r="B34" s="352"/>
    </row>
    <row r="35" s="247" customFormat="1" ht="18.75" spans="1:2">
      <c r="A35" s="351" t="s">
        <v>894</v>
      </c>
      <c r="B35" s="352"/>
    </row>
    <row r="36" s="247" customFormat="1" ht="18.75" spans="1:2">
      <c r="A36" s="351" t="s">
        <v>879</v>
      </c>
      <c r="B36" s="352"/>
    </row>
    <row r="37" s="247" customFormat="1" ht="18.75" spans="1:2">
      <c r="A37" s="351" t="s">
        <v>895</v>
      </c>
      <c r="B37" s="352"/>
    </row>
    <row r="38" s="247" customFormat="1" ht="18.75" spans="1:2">
      <c r="A38" s="351" t="s">
        <v>879</v>
      </c>
      <c r="B38" s="352"/>
    </row>
    <row r="39" s="247" customFormat="1" ht="18.75" spans="1:2">
      <c r="A39" s="351" t="s">
        <v>896</v>
      </c>
      <c r="B39" s="352"/>
    </row>
    <row r="40" s="247" customFormat="1" ht="18.75" spans="1:2">
      <c r="A40" s="351" t="s">
        <v>879</v>
      </c>
      <c r="B40" s="352"/>
    </row>
    <row r="41" s="247" customFormat="1" ht="18.75" spans="1:2">
      <c r="A41" s="351" t="s">
        <v>897</v>
      </c>
      <c r="B41" s="352"/>
    </row>
    <row r="42" s="247" customFormat="1" ht="18.75" spans="1:2">
      <c r="A42" s="351" t="s">
        <v>879</v>
      </c>
      <c r="B42" s="352"/>
    </row>
    <row r="43" s="247" customFormat="1" ht="18.75" spans="1:2">
      <c r="A43" s="353" t="s">
        <v>898</v>
      </c>
      <c r="B43" s="354"/>
    </row>
    <row r="44" s="247" customFormat="1" spans="1:1">
      <c r="A44" s="247" t="s">
        <v>899</v>
      </c>
    </row>
  </sheetData>
  <mergeCells count="1">
    <mergeCell ref="A2:B2"/>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
  <sheetViews>
    <sheetView workbookViewId="0">
      <selection activeCell="B34" sqref="B34"/>
    </sheetView>
  </sheetViews>
  <sheetFormatPr defaultColWidth="9" defaultRowHeight="14.25" outlineLevelCol="4"/>
  <cols>
    <col min="1" max="1" width="43.625" style="211" customWidth="1"/>
    <col min="2" max="2" width="20.625" style="214" customWidth="1"/>
    <col min="3" max="3" width="20.625" style="211" customWidth="1"/>
    <col min="4" max="4" width="20" style="211" customWidth="1"/>
    <col min="5" max="5" width="20" style="336" customWidth="1"/>
    <col min="6" max="6" width="12.625" style="211"/>
    <col min="7" max="16370" width="9" style="211"/>
    <col min="16371" max="16372" width="35.625" style="211"/>
    <col min="16373" max="16384" width="9" style="211"/>
  </cols>
  <sheetData>
    <row r="1" s="211" customFormat="1" ht="23" customHeight="1" spans="1:5">
      <c r="A1" s="211" t="s">
        <v>900</v>
      </c>
      <c r="B1" s="214"/>
      <c r="E1" s="336"/>
    </row>
    <row r="2" s="211" customFormat="1" ht="45" customHeight="1" spans="1:5">
      <c r="A2" s="337" t="s">
        <v>901</v>
      </c>
      <c r="B2" s="337"/>
      <c r="C2" s="337"/>
      <c r="D2" s="337"/>
      <c r="E2" s="337"/>
    </row>
    <row r="3" s="211" customFormat="1" ht="20.1" customHeight="1" spans="1:5">
      <c r="A3" s="218"/>
      <c r="B3" s="218"/>
      <c r="C3" s="338"/>
      <c r="D3" s="338"/>
      <c r="E3" s="219" t="s">
        <v>2</v>
      </c>
    </row>
    <row r="4" s="212" customFormat="1" ht="18.75" spans="1:5">
      <c r="A4" s="220" t="s">
        <v>902</v>
      </c>
      <c r="B4" s="220" t="s">
        <v>874</v>
      </c>
      <c r="C4" s="339" t="s">
        <v>903</v>
      </c>
      <c r="D4" s="339" t="s">
        <v>904</v>
      </c>
      <c r="E4" s="339" t="s">
        <v>905</v>
      </c>
    </row>
    <row r="5" s="211" customFormat="1" ht="18.75" spans="1:5">
      <c r="A5" s="340" t="s">
        <v>906</v>
      </c>
      <c r="B5" s="341"/>
      <c r="C5" s="341"/>
      <c r="D5" s="341"/>
      <c r="E5" s="341"/>
    </row>
    <row r="6" s="211" customFormat="1" ht="18.75" spans="1:5">
      <c r="A6" s="225" t="s">
        <v>907</v>
      </c>
      <c r="B6" s="222"/>
      <c r="C6" s="222"/>
      <c r="D6" s="222"/>
      <c r="E6" s="342"/>
    </row>
    <row r="7" s="211" customFormat="1" ht="18.75" spans="1:5">
      <c r="A7" s="225" t="s">
        <v>908</v>
      </c>
      <c r="B7" s="222"/>
      <c r="C7" s="222"/>
      <c r="D7" s="222"/>
      <c r="E7" s="342"/>
    </row>
    <row r="8" s="211" customFormat="1" ht="18.75" spans="1:5">
      <c r="A8" s="225" t="s">
        <v>909</v>
      </c>
      <c r="B8" s="222"/>
      <c r="C8" s="222"/>
      <c r="D8" s="222"/>
      <c r="E8" s="342"/>
    </row>
    <row r="9" s="211" customFormat="1" ht="18.75" spans="1:5">
      <c r="A9" s="225" t="s">
        <v>910</v>
      </c>
      <c r="B9" s="222"/>
      <c r="C9" s="222"/>
      <c r="D9" s="222"/>
      <c r="E9" s="342"/>
    </row>
    <row r="10" s="211" customFormat="1" ht="18.75" spans="1:5">
      <c r="A10" s="225" t="s">
        <v>911</v>
      </c>
      <c r="B10" s="222"/>
      <c r="C10" s="222"/>
      <c r="D10" s="222"/>
      <c r="E10" s="342"/>
    </row>
    <row r="11" s="211" customFormat="1" ht="18.75" spans="1:5">
      <c r="A11" s="225" t="s">
        <v>912</v>
      </c>
      <c r="B11" s="222"/>
      <c r="C11" s="222"/>
      <c r="D11" s="222"/>
      <c r="E11" s="342"/>
    </row>
    <row r="12" s="211" customFormat="1" ht="18.75" spans="1:5">
      <c r="A12" s="225" t="s">
        <v>913</v>
      </c>
      <c r="B12" s="222"/>
      <c r="C12" s="222"/>
      <c r="D12" s="222"/>
      <c r="E12" s="342"/>
    </row>
    <row r="13" s="211" customFormat="1" ht="18.75" spans="1:5">
      <c r="A13" s="225" t="s">
        <v>914</v>
      </c>
      <c r="B13" s="222"/>
      <c r="C13" s="222"/>
      <c r="D13" s="222"/>
      <c r="E13" s="342"/>
    </row>
    <row r="14" s="211" customFormat="1" ht="18.75" spans="1:5">
      <c r="A14" s="225" t="s">
        <v>915</v>
      </c>
      <c r="B14" s="222"/>
      <c r="C14" s="222"/>
      <c r="D14" s="222"/>
      <c r="E14" s="342"/>
    </row>
    <row r="15" s="211" customFormat="1" ht="18.75" spans="1:5">
      <c r="A15" s="225" t="s">
        <v>916</v>
      </c>
      <c r="B15" s="222"/>
      <c r="C15" s="222"/>
      <c r="D15" s="222"/>
      <c r="E15" s="342"/>
    </row>
    <row r="16" s="211" customFormat="1" ht="18.75" spans="1:5">
      <c r="A16" s="225" t="s">
        <v>917</v>
      </c>
      <c r="B16" s="222"/>
      <c r="C16" s="222"/>
      <c r="D16" s="222"/>
      <c r="E16" s="342"/>
    </row>
    <row r="17" s="211" customFormat="1" ht="18.75" spans="1:5">
      <c r="A17" s="340" t="s">
        <v>918</v>
      </c>
      <c r="B17" s="341"/>
      <c r="C17" s="341"/>
      <c r="D17" s="341"/>
      <c r="E17" s="343"/>
    </row>
    <row r="18" s="211" customFormat="1" ht="18.75" spans="1:5">
      <c r="A18" s="340" t="s">
        <v>919</v>
      </c>
      <c r="B18" s="341"/>
      <c r="C18" s="341"/>
      <c r="D18" s="341"/>
      <c r="E18" s="341"/>
    </row>
    <row r="19" s="211" customFormat="1" spans="1:5">
      <c r="A19" s="211" t="s">
        <v>899</v>
      </c>
      <c r="B19" s="344"/>
      <c r="C19" s="345"/>
      <c r="D19" s="345"/>
      <c r="E19" s="346"/>
    </row>
  </sheetData>
  <mergeCells count="1">
    <mergeCell ref="A2:E2"/>
  </mergeCells>
  <conditionalFormatting sqref="B4:F4">
    <cfRule type="cellIs" dxfId="0" priority="2" stopIfTrue="1" operator="lessThanOrEqual">
      <formula>-1</formula>
    </cfRule>
  </conditionalFormatting>
  <conditionalFormatting sqref="E2:F2 F3">
    <cfRule type="cellIs" dxfId="0" priority="4" stopIfTrue="1" operator="lessThanOrEqual">
      <formula>-1</formula>
    </cfRule>
    <cfRule type="cellIs" dxfId="0" priority="3" stopIfTrue="1" operator="greaterThanOrEqual">
      <formula>10</formula>
    </cfRule>
  </conditionalFormatting>
  <conditionalFormatting sqref="B5:F8 C10:F17">
    <cfRule type="cellIs" dxfId="0" priority="1" stopIfTrue="1" operator="lessThanOrEqual">
      <formula>-1</formula>
    </cfRule>
  </conditionalFormatting>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2"/>
  <sheetViews>
    <sheetView workbookViewId="0">
      <selection activeCell="I14" sqref="I14"/>
    </sheetView>
  </sheetViews>
  <sheetFormatPr defaultColWidth="9" defaultRowHeight="13.5"/>
  <cols>
    <col min="1" max="1" width="37.75" style="321" customWidth="1"/>
    <col min="2" max="2" width="22" style="321" customWidth="1"/>
    <col min="3" max="4" width="23.8833333333333" style="321" customWidth="1"/>
    <col min="5" max="5" width="24.5" style="321" customWidth="1"/>
    <col min="6" max="256" width="9" style="321"/>
    <col min="257" max="16384" width="9" style="83"/>
  </cols>
  <sheetData>
    <row r="1" s="83" customFormat="1" ht="24" customHeight="1" spans="1:256">
      <c r="A1" s="322" t="s">
        <v>920</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321"/>
      <c r="DK1" s="321"/>
      <c r="DL1" s="321"/>
      <c r="DM1" s="321"/>
      <c r="DN1" s="321"/>
      <c r="DO1" s="321"/>
      <c r="DP1" s="321"/>
      <c r="DQ1" s="321"/>
      <c r="DR1" s="321"/>
      <c r="DS1" s="321"/>
      <c r="DT1" s="321"/>
      <c r="DU1" s="321"/>
      <c r="DV1" s="321"/>
      <c r="DW1" s="321"/>
      <c r="DX1" s="321"/>
      <c r="DY1" s="321"/>
      <c r="DZ1" s="321"/>
      <c r="EA1" s="321"/>
      <c r="EB1" s="321"/>
      <c r="EC1" s="321"/>
      <c r="ED1" s="321"/>
      <c r="EE1" s="321"/>
      <c r="EF1" s="321"/>
      <c r="EG1" s="321"/>
      <c r="EH1" s="321"/>
      <c r="EI1" s="321"/>
      <c r="EJ1" s="321"/>
      <c r="EK1" s="321"/>
      <c r="EL1" s="321"/>
      <c r="EM1" s="321"/>
      <c r="EN1" s="321"/>
      <c r="EO1" s="321"/>
      <c r="EP1" s="321"/>
      <c r="EQ1" s="321"/>
      <c r="ER1" s="321"/>
      <c r="ES1" s="321"/>
      <c r="ET1" s="321"/>
      <c r="EU1" s="321"/>
      <c r="EV1" s="321"/>
      <c r="EW1" s="321"/>
      <c r="EX1" s="321"/>
      <c r="EY1" s="321"/>
      <c r="EZ1" s="321"/>
      <c r="FA1" s="321"/>
      <c r="FB1" s="321"/>
      <c r="FC1" s="321"/>
      <c r="FD1" s="321"/>
      <c r="FE1" s="321"/>
      <c r="FF1" s="321"/>
      <c r="FG1" s="321"/>
      <c r="FH1" s="321"/>
      <c r="FI1" s="321"/>
      <c r="FJ1" s="321"/>
      <c r="FK1" s="321"/>
      <c r="FL1" s="321"/>
      <c r="FM1" s="321"/>
      <c r="FN1" s="321"/>
      <c r="FO1" s="321"/>
      <c r="FP1" s="321"/>
      <c r="FQ1" s="321"/>
      <c r="FR1" s="321"/>
      <c r="FS1" s="321"/>
      <c r="FT1" s="321"/>
      <c r="FU1" s="321"/>
      <c r="FV1" s="321"/>
      <c r="FW1" s="321"/>
      <c r="FX1" s="321"/>
      <c r="FY1" s="321"/>
      <c r="FZ1" s="321"/>
      <c r="GA1" s="321"/>
      <c r="GB1" s="321"/>
      <c r="GC1" s="321"/>
      <c r="GD1" s="321"/>
      <c r="GE1" s="321"/>
      <c r="GF1" s="321"/>
      <c r="GG1" s="321"/>
      <c r="GH1" s="321"/>
      <c r="GI1" s="321"/>
      <c r="GJ1" s="321"/>
      <c r="GK1" s="321"/>
      <c r="GL1" s="321"/>
      <c r="GM1" s="321"/>
      <c r="GN1" s="321"/>
      <c r="GO1" s="321"/>
      <c r="GP1" s="321"/>
      <c r="GQ1" s="321"/>
      <c r="GR1" s="321"/>
      <c r="GS1" s="321"/>
      <c r="GT1" s="321"/>
      <c r="GU1" s="321"/>
      <c r="GV1" s="321"/>
      <c r="GW1" s="321"/>
      <c r="GX1" s="321"/>
      <c r="GY1" s="321"/>
      <c r="GZ1" s="321"/>
      <c r="HA1" s="321"/>
      <c r="HB1" s="321"/>
      <c r="HC1" s="321"/>
      <c r="HD1" s="321"/>
      <c r="HE1" s="321"/>
      <c r="HF1" s="321"/>
      <c r="HG1" s="321"/>
      <c r="HH1" s="321"/>
      <c r="HI1" s="321"/>
      <c r="HJ1" s="321"/>
      <c r="HK1" s="321"/>
      <c r="HL1" s="321"/>
      <c r="HM1" s="321"/>
      <c r="HN1" s="321"/>
      <c r="HO1" s="321"/>
      <c r="HP1" s="321"/>
      <c r="HQ1" s="321"/>
      <c r="HR1" s="321"/>
      <c r="HS1" s="321"/>
      <c r="HT1" s="321"/>
      <c r="HU1" s="321"/>
      <c r="HV1" s="321"/>
      <c r="HW1" s="321"/>
      <c r="HX1" s="321"/>
      <c r="HY1" s="321"/>
      <c r="HZ1" s="321"/>
      <c r="IA1" s="321"/>
      <c r="IB1" s="321"/>
      <c r="IC1" s="321"/>
      <c r="ID1" s="321"/>
      <c r="IE1" s="321"/>
      <c r="IF1" s="321"/>
      <c r="IG1" s="321"/>
      <c r="IH1" s="321"/>
      <c r="II1" s="321"/>
      <c r="IJ1" s="321"/>
      <c r="IK1" s="321"/>
      <c r="IL1" s="321"/>
      <c r="IM1" s="321"/>
      <c r="IN1" s="321"/>
      <c r="IO1" s="321"/>
      <c r="IP1" s="321"/>
      <c r="IQ1" s="321"/>
      <c r="IR1" s="321"/>
      <c r="IS1" s="321"/>
      <c r="IT1" s="321"/>
      <c r="IU1" s="321"/>
      <c r="IV1" s="321"/>
    </row>
    <row r="2" s="321" customFormat="1" ht="40.5" customHeight="1" spans="1:5">
      <c r="A2" s="323" t="s">
        <v>921</v>
      </c>
      <c r="B2" s="323"/>
      <c r="C2" s="323"/>
      <c r="D2" s="323"/>
      <c r="E2" s="323"/>
    </row>
    <row r="3" s="321" customFormat="1" ht="17" customHeight="1" spans="1:5">
      <c r="A3" s="324"/>
      <c r="B3" s="324"/>
      <c r="C3" s="324"/>
      <c r="D3" s="325"/>
      <c r="E3" s="219" t="s">
        <v>2</v>
      </c>
    </row>
    <row r="4" s="83" customFormat="1" ht="24.95" customHeight="1" spans="1:5">
      <c r="A4" s="326" t="s">
        <v>922</v>
      </c>
      <c r="B4" s="326" t="s">
        <v>923</v>
      </c>
      <c r="C4" s="326" t="s">
        <v>847</v>
      </c>
      <c r="D4" s="327" t="s">
        <v>924</v>
      </c>
      <c r="E4" s="328"/>
    </row>
    <row r="5" s="83" customFormat="1" ht="24.95" customHeight="1" spans="1:5">
      <c r="A5" s="329"/>
      <c r="B5" s="329"/>
      <c r="C5" s="329"/>
      <c r="D5" s="220" t="s">
        <v>925</v>
      </c>
      <c r="E5" s="220" t="s">
        <v>926</v>
      </c>
    </row>
    <row r="6" s="321" customFormat="1" ht="35" customHeight="1" spans="1:5">
      <c r="A6" s="330" t="s">
        <v>874</v>
      </c>
      <c r="B6" s="331">
        <v>1376.06</v>
      </c>
      <c r="C6" s="331">
        <v>1331.94</v>
      </c>
      <c r="D6" s="331">
        <f t="shared" ref="D6:D11" si="0">C6-B6</f>
        <v>-44.1199999999999</v>
      </c>
      <c r="E6" s="332">
        <f t="shared" ref="E6:E11" si="1">(C6-B6)/B6</f>
        <v>-0.0321</v>
      </c>
    </row>
    <row r="7" s="321" customFormat="1" ht="35" customHeight="1" spans="1:5">
      <c r="A7" s="333" t="s">
        <v>927</v>
      </c>
      <c r="B7" s="331"/>
      <c r="C7" s="331"/>
      <c r="D7" s="331"/>
      <c r="E7" s="332"/>
    </row>
    <row r="8" s="321" customFormat="1" ht="35" customHeight="1" spans="1:5">
      <c r="A8" s="333" t="s">
        <v>928</v>
      </c>
      <c r="B8" s="331">
        <v>579.89</v>
      </c>
      <c r="C8" s="331">
        <v>571.97</v>
      </c>
      <c r="D8" s="331">
        <f t="shared" si="0"/>
        <v>-7.91999999999996</v>
      </c>
      <c r="E8" s="332">
        <f t="shared" si="1"/>
        <v>-0.0137</v>
      </c>
    </row>
    <row r="9" s="321" customFormat="1" ht="35" customHeight="1" spans="1:5">
      <c r="A9" s="333" t="s">
        <v>929</v>
      </c>
      <c r="B9" s="331">
        <v>796.17</v>
      </c>
      <c r="C9" s="331">
        <v>759.97</v>
      </c>
      <c r="D9" s="331">
        <f t="shared" si="0"/>
        <v>-36.1999999999999</v>
      </c>
      <c r="E9" s="332">
        <f t="shared" si="1"/>
        <v>-0.0455</v>
      </c>
    </row>
    <row r="10" s="321" customFormat="1" ht="35" customHeight="1" spans="1:5">
      <c r="A10" s="334" t="s">
        <v>930</v>
      </c>
      <c r="B10" s="331">
        <v>89.51</v>
      </c>
      <c r="C10" s="331">
        <v>64</v>
      </c>
      <c r="D10" s="331">
        <f t="shared" si="0"/>
        <v>-25.51</v>
      </c>
      <c r="E10" s="332">
        <f t="shared" si="1"/>
        <v>-0.285</v>
      </c>
    </row>
    <row r="11" s="321" customFormat="1" ht="35" customHeight="1" spans="1:5">
      <c r="A11" s="334" t="s">
        <v>931</v>
      </c>
      <c r="B11" s="331">
        <v>706.66</v>
      </c>
      <c r="C11" s="331">
        <v>695.97</v>
      </c>
      <c r="D11" s="331">
        <f t="shared" si="0"/>
        <v>-10.6899999999999</v>
      </c>
      <c r="E11" s="332">
        <f t="shared" si="1"/>
        <v>-0.0151</v>
      </c>
    </row>
    <row r="12" s="321" customFormat="1" ht="130" customHeight="1" spans="1:5">
      <c r="A12" s="335" t="s">
        <v>932</v>
      </c>
      <c r="B12" s="335"/>
      <c r="C12" s="335"/>
      <c r="D12" s="335"/>
      <c r="E12" s="335"/>
    </row>
  </sheetData>
  <mergeCells count="6">
    <mergeCell ref="A2:E2"/>
    <mergeCell ref="D4:E4"/>
    <mergeCell ref="A12:E12"/>
    <mergeCell ref="A4:A5"/>
    <mergeCell ref="B4:B5"/>
    <mergeCell ref="C4:C5"/>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92D050"/>
  </sheetPr>
  <dimension ref="A1:R27"/>
  <sheetViews>
    <sheetView showZeros="0" topLeftCell="A23" workbookViewId="0">
      <selection activeCell="A28" sqref="$A28:$XFD1048576"/>
    </sheetView>
  </sheetViews>
  <sheetFormatPr defaultColWidth="7.875" defaultRowHeight="13.5" customHeight="1"/>
  <cols>
    <col min="1" max="1" width="5.5" style="187" customWidth="1"/>
    <col min="2" max="2" width="29.775" style="302" customWidth="1"/>
    <col min="3" max="18" width="9.50833333333333" style="303" customWidth="1"/>
    <col min="19" max="231" width="7.875" style="301" customWidth="1"/>
    <col min="232" max="16384" width="7.875" style="301"/>
  </cols>
  <sheetData>
    <row r="1" s="301" customFormat="1" ht="30" customHeight="1" spans="1:18">
      <c r="A1" s="304" t="s">
        <v>933</v>
      </c>
      <c r="B1" s="305"/>
      <c r="C1" s="303"/>
      <c r="D1" s="303"/>
      <c r="E1" s="303"/>
      <c r="F1" s="303"/>
      <c r="G1" s="303"/>
      <c r="H1" s="303"/>
      <c r="I1" s="303"/>
      <c r="J1" s="303"/>
      <c r="K1" s="303"/>
      <c r="L1" s="303"/>
      <c r="M1" s="303"/>
      <c r="N1" s="303"/>
      <c r="O1" s="303"/>
      <c r="P1" s="303"/>
      <c r="Q1" s="303"/>
      <c r="R1" s="303"/>
    </row>
    <row r="2" s="301" customFormat="1" ht="33" customHeight="1" spans="1:18">
      <c r="A2" s="306" t="s">
        <v>934</v>
      </c>
      <c r="B2" s="307"/>
      <c r="C2" s="307"/>
      <c r="D2" s="307"/>
      <c r="E2" s="307"/>
      <c r="F2" s="307"/>
      <c r="G2" s="307"/>
      <c r="H2" s="307"/>
      <c r="I2" s="307"/>
      <c r="J2" s="307"/>
      <c r="K2" s="307"/>
      <c r="L2" s="307"/>
      <c r="M2" s="307"/>
      <c r="N2" s="307"/>
      <c r="O2" s="307"/>
      <c r="P2" s="307"/>
      <c r="Q2" s="307"/>
      <c r="R2" s="307"/>
    </row>
    <row r="3" s="301" customFormat="1" ht="25" customHeight="1" spans="2:18">
      <c r="B3" s="308" t="str">
        <f t="shared" ref="B3:O3" si="0">""</f>
        <v/>
      </c>
      <c r="C3" s="308" t="str">
        <f t="shared" si="0"/>
        <v/>
      </c>
      <c r="D3" s="308" t="str">
        <f t="shared" si="0"/>
        <v/>
      </c>
      <c r="E3" s="308" t="str">
        <f t="shared" si="0"/>
        <v/>
      </c>
      <c r="F3" s="308" t="str">
        <f t="shared" si="0"/>
        <v/>
      </c>
      <c r="G3" s="308" t="str">
        <f t="shared" si="0"/>
        <v/>
      </c>
      <c r="H3" s="308" t="str">
        <f t="shared" si="0"/>
        <v/>
      </c>
      <c r="I3" s="308" t="str">
        <f t="shared" si="0"/>
        <v/>
      </c>
      <c r="J3" s="308" t="str">
        <f t="shared" si="0"/>
        <v/>
      </c>
      <c r="K3" s="308" t="str">
        <f t="shared" si="0"/>
        <v/>
      </c>
      <c r="L3" s="308" t="str">
        <f t="shared" si="0"/>
        <v/>
      </c>
      <c r="M3" s="308" t="str">
        <f t="shared" si="0"/>
        <v/>
      </c>
      <c r="N3" s="308" t="str">
        <f t="shared" si="0"/>
        <v/>
      </c>
      <c r="O3" s="308" t="str">
        <f t="shared" si="0"/>
        <v/>
      </c>
      <c r="P3" s="319" t="s">
        <v>2</v>
      </c>
      <c r="Q3" s="320"/>
      <c r="R3" s="320"/>
    </row>
    <row r="4" s="302" customFormat="1" ht="59" customHeight="1" spans="1:18">
      <c r="A4" s="309" t="s">
        <v>935</v>
      </c>
      <c r="B4" s="309" t="s">
        <v>936</v>
      </c>
      <c r="C4" s="309" t="s">
        <v>937</v>
      </c>
      <c r="D4" s="309" t="s">
        <v>938</v>
      </c>
      <c r="E4" s="309" t="s">
        <v>939</v>
      </c>
      <c r="F4" s="309" t="s">
        <v>940</v>
      </c>
      <c r="G4" s="309" t="s">
        <v>941</v>
      </c>
      <c r="H4" s="309" t="s">
        <v>942</v>
      </c>
      <c r="I4" s="309" t="s">
        <v>943</v>
      </c>
      <c r="J4" s="309" t="s">
        <v>944</v>
      </c>
      <c r="K4" s="309" t="s">
        <v>945</v>
      </c>
      <c r="L4" s="309" t="s">
        <v>946</v>
      </c>
      <c r="M4" s="309" t="s">
        <v>947</v>
      </c>
      <c r="N4" s="309" t="s">
        <v>948</v>
      </c>
      <c r="O4" s="309" t="s">
        <v>949</v>
      </c>
      <c r="P4" s="309" t="s">
        <v>950</v>
      </c>
      <c r="Q4" s="309" t="s">
        <v>951</v>
      </c>
      <c r="R4" s="309" t="s">
        <v>952</v>
      </c>
    </row>
    <row r="5" s="301" customFormat="1" ht="55" customHeight="1" spans="1:18">
      <c r="A5" s="310" t="s">
        <v>953</v>
      </c>
      <c r="B5" s="311" t="s">
        <v>100</v>
      </c>
      <c r="C5" s="312">
        <v>22003</v>
      </c>
      <c r="D5" s="313">
        <v>11815</v>
      </c>
      <c r="E5" s="313">
        <v>5271</v>
      </c>
      <c r="F5" s="313">
        <v>233</v>
      </c>
      <c r="G5" s="313"/>
      <c r="H5" s="313">
        <v>2008</v>
      </c>
      <c r="I5" s="313">
        <v>2</v>
      </c>
      <c r="J5" s="313">
        <v>80</v>
      </c>
      <c r="K5" s="313">
        <v>0</v>
      </c>
      <c r="L5" s="313">
        <v>2594</v>
      </c>
      <c r="M5" s="313">
        <v>0</v>
      </c>
      <c r="N5" s="313">
        <v>0</v>
      </c>
      <c r="O5" s="313">
        <v>0</v>
      </c>
      <c r="P5" s="313">
        <v>0</v>
      </c>
      <c r="Q5" s="313">
        <v>0</v>
      </c>
      <c r="R5" s="313">
        <v>0</v>
      </c>
    </row>
    <row r="6" s="301" customFormat="1" ht="55" customHeight="1" spans="1:18">
      <c r="A6" s="310" t="s">
        <v>954</v>
      </c>
      <c r="B6" s="311" t="s">
        <v>160</v>
      </c>
      <c r="C6" s="312">
        <v>117</v>
      </c>
      <c r="D6" s="313">
        <v>0</v>
      </c>
      <c r="E6" s="312">
        <v>0</v>
      </c>
      <c r="F6" s="312">
        <v>0</v>
      </c>
      <c r="G6" s="312">
        <v>0</v>
      </c>
      <c r="H6" s="312">
        <v>26</v>
      </c>
      <c r="I6" s="312">
        <v>0</v>
      </c>
      <c r="J6" s="312">
        <v>0</v>
      </c>
      <c r="K6" s="312">
        <v>0</v>
      </c>
      <c r="L6" s="312">
        <v>91</v>
      </c>
      <c r="M6" s="312">
        <v>0</v>
      </c>
      <c r="N6" s="312">
        <v>0</v>
      </c>
      <c r="O6" s="312">
        <v>0</v>
      </c>
      <c r="P6" s="312">
        <v>0</v>
      </c>
      <c r="Q6" s="312">
        <v>0</v>
      </c>
      <c r="R6" s="312">
        <v>0</v>
      </c>
    </row>
    <row r="7" s="301" customFormat="1" ht="55" customHeight="1" spans="1:18">
      <c r="A7" s="310" t="s">
        <v>955</v>
      </c>
      <c r="B7" s="311" t="s">
        <v>167</v>
      </c>
      <c r="C7" s="312">
        <v>8081</v>
      </c>
      <c r="D7" s="313">
        <v>4400</v>
      </c>
      <c r="E7" s="313">
        <v>2534</v>
      </c>
      <c r="F7" s="313">
        <v>901</v>
      </c>
      <c r="G7" s="313"/>
      <c r="H7" s="313">
        <v>0</v>
      </c>
      <c r="I7" s="313">
        <v>0</v>
      </c>
      <c r="J7" s="313">
        <v>0</v>
      </c>
      <c r="K7" s="313">
        <v>0</v>
      </c>
      <c r="L7" s="313">
        <v>246</v>
      </c>
      <c r="M7" s="313">
        <v>0</v>
      </c>
      <c r="N7" s="312">
        <v>0</v>
      </c>
      <c r="O7" s="312">
        <v>0</v>
      </c>
      <c r="P7" s="312">
        <v>0</v>
      </c>
      <c r="Q7" s="312">
        <v>0</v>
      </c>
      <c r="R7" s="312">
        <v>0</v>
      </c>
    </row>
    <row r="8" s="301" customFormat="1" ht="55" customHeight="1" spans="1:18">
      <c r="A8" s="310" t="s">
        <v>956</v>
      </c>
      <c r="B8" s="311" t="s">
        <v>188</v>
      </c>
      <c r="C8" s="312">
        <v>45763</v>
      </c>
      <c r="D8" s="313">
        <v>681</v>
      </c>
      <c r="E8" s="313">
        <v>171</v>
      </c>
      <c r="F8" s="313">
        <v>3</v>
      </c>
      <c r="G8" s="313">
        <v>0</v>
      </c>
      <c r="H8" s="313">
        <v>36137</v>
      </c>
      <c r="I8" s="313">
        <v>3122</v>
      </c>
      <c r="J8" s="313">
        <v>0</v>
      </c>
      <c r="K8" s="313">
        <v>0</v>
      </c>
      <c r="L8" s="313">
        <v>5649</v>
      </c>
      <c r="M8" s="312"/>
      <c r="N8" s="312">
        <v>0</v>
      </c>
      <c r="O8" s="312">
        <v>0</v>
      </c>
      <c r="P8" s="312">
        <v>0</v>
      </c>
      <c r="Q8" s="312">
        <v>0</v>
      </c>
      <c r="R8" s="312">
        <v>0</v>
      </c>
    </row>
    <row r="9" s="301" customFormat="1" ht="55" customHeight="1" spans="1:18">
      <c r="A9" s="310" t="s">
        <v>957</v>
      </c>
      <c r="B9" s="311" t="s">
        <v>209</v>
      </c>
      <c r="C9" s="312">
        <v>767</v>
      </c>
      <c r="D9" s="313">
        <v>103</v>
      </c>
      <c r="E9" s="312">
        <v>91</v>
      </c>
      <c r="F9" s="312">
        <v>0</v>
      </c>
      <c r="G9" s="312">
        <v>0</v>
      </c>
      <c r="H9" s="312">
        <v>0</v>
      </c>
      <c r="I9" s="312">
        <v>0</v>
      </c>
      <c r="J9" s="312">
        <v>573</v>
      </c>
      <c r="K9" s="312">
        <v>0</v>
      </c>
      <c r="L9" s="312">
        <v>0</v>
      </c>
      <c r="M9" s="312">
        <v>0</v>
      </c>
      <c r="N9" s="312">
        <v>0</v>
      </c>
      <c r="O9" s="312">
        <v>0</v>
      </c>
      <c r="P9" s="312">
        <v>0</v>
      </c>
      <c r="Q9" s="312">
        <v>0</v>
      </c>
      <c r="R9" s="312">
        <v>0</v>
      </c>
    </row>
    <row r="10" s="301" customFormat="1" ht="55" customHeight="1" spans="1:18">
      <c r="A10" s="310" t="s">
        <v>958</v>
      </c>
      <c r="B10" s="311" t="s">
        <v>219</v>
      </c>
      <c r="C10" s="312">
        <v>4988</v>
      </c>
      <c r="D10" s="313">
        <v>632</v>
      </c>
      <c r="E10" s="312">
        <v>172</v>
      </c>
      <c r="F10" s="312">
        <v>1922</v>
      </c>
      <c r="G10" s="312">
        <v>0</v>
      </c>
      <c r="H10" s="312">
        <v>1974</v>
      </c>
      <c r="I10" s="312">
        <v>0</v>
      </c>
      <c r="J10" s="312">
        <v>0</v>
      </c>
      <c r="K10" s="312">
        <v>0</v>
      </c>
      <c r="L10" s="312">
        <v>288</v>
      </c>
      <c r="M10" s="312">
        <v>0</v>
      </c>
      <c r="N10" s="312">
        <v>0</v>
      </c>
      <c r="O10" s="312">
        <v>0</v>
      </c>
      <c r="P10" s="312">
        <v>0</v>
      </c>
      <c r="Q10" s="312">
        <v>0</v>
      </c>
      <c r="R10" s="312">
        <v>0</v>
      </c>
    </row>
    <row r="11" s="301" customFormat="1" ht="55" customHeight="1" spans="1:18">
      <c r="A11" s="310" t="s">
        <v>959</v>
      </c>
      <c r="B11" s="311" t="s">
        <v>960</v>
      </c>
      <c r="C11" s="312">
        <v>49251</v>
      </c>
      <c r="D11" s="313">
        <v>8227</v>
      </c>
      <c r="E11" s="313">
        <v>413</v>
      </c>
      <c r="F11" s="313">
        <v>50</v>
      </c>
      <c r="G11" s="313">
        <v>0</v>
      </c>
      <c r="H11" s="313">
        <v>6235</v>
      </c>
      <c r="I11" s="313">
        <v>2</v>
      </c>
      <c r="J11" s="313">
        <v>240</v>
      </c>
      <c r="K11" s="313">
        <v>0</v>
      </c>
      <c r="L11" s="313">
        <v>26276</v>
      </c>
      <c r="M11" s="313">
        <v>7808</v>
      </c>
      <c r="N11" s="313">
        <v>0</v>
      </c>
      <c r="O11" s="313">
        <v>0</v>
      </c>
      <c r="P11" s="313">
        <v>0</v>
      </c>
      <c r="Q11" s="313">
        <v>0</v>
      </c>
      <c r="R11" s="313">
        <v>0</v>
      </c>
    </row>
    <row r="12" s="301" customFormat="1" ht="55" customHeight="1" spans="1:18">
      <c r="A12" s="310" t="s">
        <v>961</v>
      </c>
      <c r="B12" s="311" t="s">
        <v>320</v>
      </c>
      <c r="C12" s="312">
        <v>39090</v>
      </c>
      <c r="D12" s="313">
        <v>3116</v>
      </c>
      <c r="E12" s="312">
        <v>1840</v>
      </c>
      <c r="F12" s="312">
        <v>2009</v>
      </c>
      <c r="G12" s="312">
        <v>0</v>
      </c>
      <c r="H12" s="312">
        <v>9515</v>
      </c>
      <c r="I12" s="312">
        <v>0</v>
      </c>
      <c r="J12" s="312">
        <v>0</v>
      </c>
      <c r="K12" s="312">
        <v>0</v>
      </c>
      <c r="L12" s="312">
        <v>6793</v>
      </c>
      <c r="M12" s="312">
        <v>15817</v>
      </c>
      <c r="N12" s="312">
        <v>0</v>
      </c>
      <c r="O12" s="312">
        <v>0</v>
      </c>
      <c r="P12" s="312">
        <v>0</v>
      </c>
      <c r="Q12" s="312">
        <v>0</v>
      </c>
      <c r="R12" s="312">
        <v>0</v>
      </c>
    </row>
    <row r="13" s="301" customFormat="1" ht="55" customHeight="1" spans="1:18">
      <c r="A13" s="310" t="s">
        <v>962</v>
      </c>
      <c r="B13" s="311" t="s">
        <v>366</v>
      </c>
      <c r="C13" s="312">
        <v>7963</v>
      </c>
      <c r="D13" s="313">
        <v>0</v>
      </c>
      <c r="E13" s="312">
        <v>244</v>
      </c>
      <c r="F13" s="312">
        <v>7565</v>
      </c>
      <c r="G13" s="312"/>
      <c r="H13" s="312">
        <v>0</v>
      </c>
      <c r="I13" s="312">
        <v>0</v>
      </c>
      <c r="J13" s="312">
        <v>0</v>
      </c>
      <c r="K13" s="312">
        <v>0</v>
      </c>
      <c r="L13" s="312">
        <v>154</v>
      </c>
      <c r="M13" s="312">
        <v>0</v>
      </c>
      <c r="N13" s="312">
        <v>0</v>
      </c>
      <c r="O13" s="312">
        <v>0</v>
      </c>
      <c r="P13" s="312">
        <v>0</v>
      </c>
      <c r="Q13" s="312">
        <v>0</v>
      </c>
      <c r="R13" s="312">
        <v>0</v>
      </c>
    </row>
    <row r="14" s="301" customFormat="1" ht="55" customHeight="1" spans="1:18">
      <c r="A14" s="310" t="s">
        <v>963</v>
      </c>
      <c r="B14" s="311" t="s">
        <v>388</v>
      </c>
      <c r="C14" s="312">
        <v>10324</v>
      </c>
      <c r="D14" s="313">
        <v>410</v>
      </c>
      <c r="E14" s="312">
        <v>122</v>
      </c>
      <c r="F14" s="312">
        <v>5730</v>
      </c>
      <c r="G14" s="312"/>
      <c r="H14" s="312">
        <v>4038</v>
      </c>
      <c r="I14" s="312">
        <v>9</v>
      </c>
      <c r="J14" s="312">
        <v>13</v>
      </c>
      <c r="K14" s="312">
        <v>0</v>
      </c>
      <c r="L14" s="312">
        <v>2</v>
      </c>
      <c r="M14" s="312">
        <v>0</v>
      </c>
      <c r="N14" s="312">
        <v>0</v>
      </c>
      <c r="O14" s="312">
        <v>0</v>
      </c>
      <c r="P14" s="312">
        <v>0</v>
      </c>
      <c r="Q14" s="312">
        <v>0</v>
      </c>
      <c r="R14" s="312">
        <v>0</v>
      </c>
    </row>
    <row r="15" s="301" customFormat="1" ht="55" customHeight="1" spans="1:18">
      <c r="A15" s="310" t="s">
        <v>964</v>
      </c>
      <c r="B15" s="311" t="s">
        <v>400</v>
      </c>
      <c r="C15" s="312">
        <v>107775</v>
      </c>
      <c r="D15" s="313">
        <v>3124</v>
      </c>
      <c r="E15" s="313">
        <v>2982</v>
      </c>
      <c r="F15" s="313">
        <v>86919</v>
      </c>
      <c r="G15" s="313"/>
      <c r="H15" s="313">
        <v>4013</v>
      </c>
      <c r="I15" s="313">
        <v>45</v>
      </c>
      <c r="J15" s="313">
        <v>7213</v>
      </c>
      <c r="K15" s="313">
        <v>0</v>
      </c>
      <c r="L15" s="313">
        <v>3479</v>
      </c>
      <c r="M15" s="313">
        <v>0</v>
      </c>
      <c r="N15" s="313">
        <v>0</v>
      </c>
      <c r="O15" s="313">
        <v>0</v>
      </c>
      <c r="P15" s="313">
        <v>0</v>
      </c>
      <c r="Q15" s="313">
        <v>0</v>
      </c>
      <c r="R15" s="313">
        <v>0</v>
      </c>
    </row>
    <row r="16" s="301" customFormat="1" ht="55" customHeight="1" spans="1:18">
      <c r="A16" s="310" t="s">
        <v>965</v>
      </c>
      <c r="B16" s="311" t="s">
        <v>457</v>
      </c>
      <c r="C16" s="312">
        <v>4958</v>
      </c>
      <c r="D16" s="313">
        <v>227</v>
      </c>
      <c r="E16" s="313">
        <v>75</v>
      </c>
      <c r="F16" s="313">
        <v>2073</v>
      </c>
      <c r="G16" s="313"/>
      <c r="H16" s="313">
        <v>599</v>
      </c>
      <c r="I16" s="313">
        <v>1134</v>
      </c>
      <c r="J16" s="313">
        <v>846</v>
      </c>
      <c r="K16" s="313">
        <v>0</v>
      </c>
      <c r="L16" s="313">
        <v>4</v>
      </c>
      <c r="M16" s="313">
        <v>0</v>
      </c>
      <c r="N16" s="313">
        <v>0</v>
      </c>
      <c r="O16" s="313">
        <v>0</v>
      </c>
      <c r="P16" s="313">
        <v>0</v>
      </c>
      <c r="Q16" s="313">
        <v>0</v>
      </c>
      <c r="R16" s="313">
        <v>0</v>
      </c>
    </row>
    <row r="17" s="301" customFormat="1" ht="55" customHeight="1" spans="1:18">
      <c r="A17" s="310" t="s">
        <v>966</v>
      </c>
      <c r="B17" s="311" t="s">
        <v>967</v>
      </c>
      <c r="C17" s="312">
        <v>1021</v>
      </c>
      <c r="D17" s="313">
        <v>0</v>
      </c>
      <c r="E17" s="313">
        <v>0</v>
      </c>
      <c r="F17" s="313">
        <v>0</v>
      </c>
      <c r="G17" s="313"/>
      <c r="H17" s="313">
        <v>0</v>
      </c>
      <c r="I17" s="313">
        <v>0</v>
      </c>
      <c r="J17" s="313">
        <v>1021</v>
      </c>
      <c r="K17" s="313"/>
      <c r="L17" s="313">
        <v>0</v>
      </c>
      <c r="M17" s="313"/>
      <c r="N17" s="313"/>
      <c r="O17" s="313"/>
      <c r="P17" s="313"/>
      <c r="Q17" s="313"/>
      <c r="R17" s="313"/>
    </row>
    <row r="18" s="301" customFormat="1" ht="55" customHeight="1" spans="1:18">
      <c r="A18" s="310" t="s">
        <v>968</v>
      </c>
      <c r="B18" s="311" t="s">
        <v>479</v>
      </c>
      <c r="C18" s="312">
        <v>561</v>
      </c>
      <c r="D18" s="313">
        <v>205</v>
      </c>
      <c r="E18" s="312">
        <v>31</v>
      </c>
      <c r="F18" s="312">
        <v>0</v>
      </c>
      <c r="G18" s="312"/>
      <c r="H18" s="312">
        <v>0</v>
      </c>
      <c r="I18" s="312">
        <v>0</v>
      </c>
      <c r="J18" s="312">
        <v>320</v>
      </c>
      <c r="K18" s="312">
        <v>0</v>
      </c>
      <c r="L18" s="312">
        <v>5</v>
      </c>
      <c r="M18" s="312">
        <v>0</v>
      </c>
      <c r="N18" s="312">
        <v>0</v>
      </c>
      <c r="O18" s="312">
        <v>0</v>
      </c>
      <c r="P18" s="312">
        <v>0</v>
      </c>
      <c r="Q18" s="312">
        <v>0</v>
      </c>
      <c r="R18" s="312">
        <v>0</v>
      </c>
    </row>
    <row r="19" s="301" customFormat="1" ht="55" customHeight="1" spans="1:18">
      <c r="A19" s="314">
        <v>217</v>
      </c>
      <c r="B19" s="311" t="s">
        <v>487</v>
      </c>
      <c r="C19" s="312">
        <v>28</v>
      </c>
      <c r="D19" s="313"/>
      <c r="E19" s="312"/>
      <c r="F19" s="312"/>
      <c r="G19" s="312"/>
      <c r="H19" s="312"/>
      <c r="I19" s="312"/>
      <c r="J19" s="312">
        <v>28</v>
      </c>
      <c r="K19" s="312"/>
      <c r="L19" s="312"/>
      <c r="M19" s="312"/>
      <c r="N19" s="312"/>
      <c r="O19" s="312"/>
      <c r="P19" s="312"/>
      <c r="Q19" s="312"/>
      <c r="R19" s="312"/>
    </row>
    <row r="20" s="301" customFormat="1" ht="55" customHeight="1" spans="1:18">
      <c r="A20" s="310" t="s">
        <v>969</v>
      </c>
      <c r="B20" s="311" t="s">
        <v>489</v>
      </c>
      <c r="C20" s="312">
        <v>6008</v>
      </c>
      <c r="D20" s="313">
        <v>1048</v>
      </c>
      <c r="E20" s="312">
        <v>1451</v>
      </c>
      <c r="F20" s="312">
        <v>3361</v>
      </c>
      <c r="G20" s="312"/>
      <c r="H20" s="312">
        <v>25</v>
      </c>
      <c r="I20" s="312">
        <v>0</v>
      </c>
      <c r="J20" s="312">
        <v>0</v>
      </c>
      <c r="K20" s="312">
        <v>0</v>
      </c>
      <c r="L20" s="312">
        <v>123</v>
      </c>
      <c r="M20" s="312">
        <v>0</v>
      </c>
      <c r="N20" s="312">
        <v>0</v>
      </c>
      <c r="O20" s="312">
        <v>0</v>
      </c>
      <c r="P20" s="312">
        <v>0</v>
      </c>
      <c r="Q20" s="312">
        <v>0</v>
      </c>
      <c r="R20" s="312">
        <v>0</v>
      </c>
    </row>
    <row r="21" s="301" customFormat="1" ht="55" customHeight="1" spans="1:18">
      <c r="A21" s="310" t="s">
        <v>970</v>
      </c>
      <c r="B21" s="311" t="s">
        <v>499</v>
      </c>
      <c r="C21" s="312">
        <v>7260</v>
      </c>
      <c r="D21" s="313">
        <v>2058</v>
      </c>
      <c r="E21" s="312">
        <v>0</v>
      </c>
      <c r="F21" s="312">
        <v>0</v>
      </c>
      <c r="G21" s="312"/>
      <c r="H21" s="312">
        <v>3562</v>
      </c>
      <c r="I21" s="312">
        <v>72</v>
      </c>
      <c r="J21" s="312">
        <v>0</v>
      </c>
      <c r="K21" s="312">
        <v>0</v>
      </c>
      <c r="L21" s="312">
        <v>1568</v>
      </c>
      <c r="M21" s="312">
        <v>0</v>
      </c>
      <c r="N21" s="312">
        <v>0</v>
      </c>
      <c r="O21" s="312">
        <v>0</v>
      </c>
      <c r="P21" s="312">
        <v>0</v>
      </c>
      <c r="Q21" s="312">
        <v>0</v>
      </c>
      <c r="R21" s="312">
        <v>0</v>
      </c>
    </row>
    <row r="22" s="301" customFormat="1" ht="55" customHeight="1" spans="1:18">
      <c r="A22" s="310" t="s">
        <v>971</v>
      </c>
      <c r="B22" s="311" t="s">
        <v>507</v>
      </c>
      <c r="C22" s="312">
        <v>350</v>
      </c>
      <c r="D22" s="313">
        <v>0</v>
      </c>
      <c r="E22" s="312">
        <v>0</v>
      </c>
      <c r="F22" s="312">
        <v>68</v>
      </c>
      <c r="G22" s="312"/>
      <c r="H22" s="312">
        <v>0</v>
      </c>
      <c r="I22" s="312">
        <v>0</v>
      </c>
      <c r="J22" s="312">
        <v>282</v>
      </c>
      <c r="K22" s="312">
        <v>0</v>
      </c>
      <c r="L22" s="312">
        <v>0</v>
      </c>
      <c r="M22" s="312">
        <v>0</v>
      </c>
      <c r="N22" s="312">
        <v>0</v>
      </c>
      <c r="O22" s="312">
        <v>0</v>
      </c>
      <c r="P22" s="312">
        <v>0</v>
      </c>
      <c r="Q22" s="312">
        <v>0</v>
      </c>
      <c r="R22" s="312">
        <v>0</v>
      </c>
    </row>
    <row r="23" s="301" customFormat="1" ht="55" customHeight="1" spans="1:18">
      <c r="A23" s="310" t="s">
        <v>972</v>
      </c>
      <c r="B23" s="311" t="s">
        <v>829</v>
      </c>
      <c r="C23" s="312">
        <v>1511</v>
      </c>
      <c r="D23" s="313">
        <v>694</v>
      </c>
      <c r="E23" s="312">
        <v>448</v>
      </c>
      <c r="F23" s="312">
        <v>21</v>
      </c>
      <c r="G23" s="312"/>
      <c r="H23" s="312">
        <v>297</v>
      </c>
      <c r="I23" s="312">
        <v>1</v>
      </c>
      <c r="J23" s="312">
        <v>0</v>
      </c>
      <c r="K23" s="312">
        <v>0</v>
      </c>
      <c r="L23" s="312">
        <v>50</v>
      </c>
      <c r="M23" s="312">
        <v>0</v>
      </c>
      <c r="N23" s="312">
        <v>0</v>
      </c>
      <c r="O23" s="312">
        <v>0</v>
      </c>
      <c r="P23" s="312">
        <v>0</v>
      </c>
      <c r="Q23" s="312">
        <v>0</v>
      </c>
      <c r="R23" s="312">
        <v>0</v>
      </c>
    </row>
    <row r="24" s="301" customFormat="1" ht="55" customHeight="1" spans="1:18">
      <c r="A24" s="310" t="s">
        <v>973</v>
      </c>
      <c r="B24" s="311" t="s">
        <v>830</v>
      </c>
      <c r="C24" s="312">
        <v>3278</v>
      </c>
      <c r="D24" s="313">
        <v>0</v>
      </c>
      <c r="E24" s="315">
        <v>0</v>
      </c>
      <c r="F24" s="315">
        <v>0</v>
      </c>
      <c r="G24" s="315"/>
      <c r="H24" s="315">
        <v>0</v>
      </c>
      <c r="I24" s="315">
        <v>0</v>
      </c>
      <c r="J24" s="315">
        <v>0</v>
      </c>
      <c r="K24" s="315">
        <v>0</v>
      </c>
      <c r="L24" s="315">
        <v>0</v>
      </c>
      <c r="M24" s="315">
        <v>0</v>
      </c>
      <c r="N24" s="315">
        <v>0</v>
      </c>
      <c r="O24" s="315">
        <v>0</v>
      </c>
      <c r="P24" s="315">
        <v>0</v>
      </c>
      <c r="Q24" s="312"/>
      <c r="R24" s="315">
        <v>3278</v>
      </c>
    </row>
    <row r="25" s="301" customFormat="1" ht="55" customHeight="1" spans="1:18">
      <c r="A25" s="310" t="s">
        <v>974</v>
      </c>
      <c r="B25" s="311" t="s">
        <v>831</v>
      </c>
      <c r="C25" s="312">
        <v>4045</v>
      </c>
      <c r="D25" s="312"/>
      <c r="E25" s="312"/>
      <c r="F25" s="312">
        <v>0</v>
      </c>
      <c r="G25" s="312">
        <v>0</v>
      </c>
      <c r="H25" s="312">
        <v>0</v>
      </c>
      <c r="I25" s="312">
        <v>0</v>
      </c>
      <c r="J25" s="312">
        <v>0</v>
      </c>
      <c r="K25" s="312">
        <v>0</v>
      </c>
      <c r="L25" s="312"/>
      <c r="M25" s="312">
        <v>0</v>
      </c>
      <c r="N25" s="312">
        <v>0</v>
      </c>
      <c r="O25" s="312">
        <v>0</v>
      </c>
      <c r="P25" s="312">
        <v>0</v>
      </c>
      <c r="Q25" s="312">
        <v>4045</v>
      </c>
      <c r="R25" s="312"/>
    </row>
    <row r="26" s="301" customFormat="1" ht="55" customHeight="1" spans="1:18">
      <c r="A26" s="316">
        <v>230</v>
      </c>
      <c r="B26" s="311" t="s">
        <v>832</v>
      </c>
      <c r="C26" s="312">
        <v>2650</v>
      </c>
      <c r="D26" s="315">
        <v>0</v>
      </c>
      <c r="E26" s="315">
        <v>0</v>
      </c>
      <c r="F26" s="315">
        <v>0</v>
      </c>
      <c r="G26" s="315">
        <v>0</v>
      </c>
      <c r="H26" s="315">
        <v>0</v>
      </c>
      <c r="I26" s="315">
        <v>0</v>
      </c>
      <c r="J26" s="315">
        <v>0</v>
      </c>
      <c r="K26" s="315">
        <v>0</v>
      </c>
      <c r="L26" s="315">
        <v>0</v>
      </c>
      <c r="M26" s="315">
        <v>0</v>
      </c>
      <c r="N26" s="315">
        <v>2650</v>
      </c>
      <c r="O26" s="312"/>
      <c r="P26" s="312">
        <v>0</v>
      </c>
      <c r="Q26" s="315">
        <v>0</v>
      </c>
      <c r="R26" s="315"/>
    </row>
    <row r="27" s="301" customFormat="1" ht="55" customHeight="1" spans="1:18">
      <c r="A27" s="317"/>
      <c r="B27" s="298" t="s">
        <v>541</v>
      </c>
      <c r="C27" s="318">
        <f>SUM(C5:C26)</f>
        <v>327792</v>
      </c>
      <c r="D27" s="318">
        <f>SUM(D5:D26)</f>
        <v>36740</v>
      </c>
      <c r="E27" s="318">
        <f t="shared" ref="C27:R27" si="1">SUM(E5:E26)</f>
        <v>15845</v>
      </c>
      <c r="F27" s="318">
        <f t="shared" si="1"/>
        <v>110855</v>
      </c>
      <c r="G27" s="318">
        <f t="shared" si="1"/>
        <v>0</v>
      </c>
      <c r="H27" s="318">
        <f t="shared" si="1"/>
        <v>68429</v>
      </c>
      <c r="I27" s="318">
        <f t="shared" si="1"/>
        <v>4387</v>
      </c>
      <c r="J27" s="318">
        <f t="shared" si="1"/>
        <v>10616</v>
      </c>
      <c r="K27" s="318">
        <f t="shared" si="1"/>
        <v>0</v>
      </c>
      <c r="L27" s="318">
        <f t="shared" si="1"/>
        <v>47322</v>
      </c>
      <c r="M27" s="318">
        <f t="shared" si="1"/>
        <v>23625</v>
      </c>
      <c r="N27" s="318">
        <f t="shared" si="1"/>
        <v>2650</v>
      </c>
      <c r="O27" s="318">
        <f t="shared" si="1"/>
        <v>0</v>
      </c>
      <c r="P27" s="318">
        <f t="shared" si="1"/>
        <v>0</v>
      </c>
      <c r="Q27" s="318">
        <f t="shared" si="1"/>
        <v>4045</v>
      </c>
      <c r="R27" s="318">
        <f t="shared" si="1"/>
        <v>3278</v>
      </c>
    </row>
  </sheetData>
  <mergeCells count="2">
    <mergeCell ref="A2:R2"/>
    <mergeCell ref="P3:R3"/>
  </mergeCells>
  <printOptions horizontalCentered="1"/>
  <pageMargins left="0.944444444444444" right="0.944444444444444" top="0.393055555555556" bottom="0.393055555555556" header="0.196527777777778" footer="0.196527777777778"/>
  <pageSetup paperSize="9" scale="40" fitToHeight="0" orientation="portrait" useFirstPageNumber="1" horizontalDpi="600"/>
  <headerFooter alignWithMargins="0">
    <oddFooter>&amp;C&amp;24第 &amp;P+48 页，共 &amp;N+59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92D050"/>
  </sheetPr>
  <dimension ref="A1:D31"/>
  <sheetViews>
    <sheetView showGridLines="0" showZeros="0" workbookViewId="0">
      <pane xSplit="1" ySplit="5" topLeftCell="B15" activePane="bottomRight" state="frozen"/>
      <selection/>
      <selection pane="topRight"/>
      <selection pane="bottomLeft"/>
      <selection pane="bottomRight" activeCell="I21" sqref="I21"/>
    </sheetView>
  </sheetViews>
  <sheetFormatPr defaultColWidth="9" defaultRowHeight="15.75" outlineLevelCol="3"/>
  <cols>
    <col min="1" max="1" width="40.625" style="288" customWidth="1"/>
    <col min="2" max="4" width="17.625" style="288" customWidth="1"/>
    <col min="5" max="16384" width="9" style="288"/>
  </cols>
  <sheetData>
    <row r="1" ht="20" customHeight="1" spans="1:1">
      <c r="A1" s="3" t="s">
        <v>975</v>
      </c>
    </row>
    <row r="2" ht="30" customHeight="1" spans="1:4">
      <c r="A2" s="264" t="s">
        <v>976</v>
      </c>
      <c r="B2" s="264"/>
      <c r="C2" s="264"/>
      <c r="D2" s="264"/>
    </row>
    <row r="3" ht="20" customHeight="1" spans="1:4">
      <c r="A3" s="290" t="str">
        <f>""</f>
        <v/>
      </c>
      <c r="C3" s="268" t="s">
        <v>558</v>
      </c>
      <c r="D3" s="268"/>
    </row>
    <row r="4" ht="20" customHeight="1" spans="1:4">
      <c r="A4" s="291" t="s">
        <v>977</v>
      </c>
      <c r="B4" s="270" t="s">
        <v>6</v>
      </c>
      <c r="C4" s="270" t="s">
        <v>805</v>
      </c>
      <c r="D4" s="270" t="s">
        <v>806</v>
      </c>
    </row>
    <row r="5" ht="20" customHeight="1" spans="1:4">
      <c r="A5" s="292"/>
      <c r="B5" s="270"/>
      <c r="C5" s="270"/>
      <c r="D5" s="270"/>
    </row>
    <row r="6" ht="30" customHeight="1" spans="1:4">
      <c r="A6" s="293" t="s">
        <v>559</v>
      </c>
      <c r="B6" s="277"/>
      <c r="C6" s="282"/>
      <c r="D6" s="294" t="str">
        <f>IF(AND(B6&lt;&gt;0,C6&lt;&gt;0),C6/B6,"")</f>
        <v/>
      </c>
    </row>
    <row r="7" ht="30" customHeight="1" spans="1:4">
      <c r="A7" s="293" t="s">
        <v>560</v>
      </c>
      <c r="B7" s="277"/>
      <c r="C7" s="282"/>
      <c r="D7" s="294" t="str">
        <f>IF(AND(B7&lt;&gt;0,C7&lt;&gt;0),C7/B7,"")</f>
        <v/>
      </c>
    </row>
    <row r="8" ht="30" customHeight="1" spans="1:4">
      <c r="A8" s="293" t="s">
        <v>561</v>
      </c>
      <c r="B8" s="277"/>
      <c r="C8" s="282"/>
      <c r="D8" s="294" t="str">
        <f>IF(AND(B8&lt;&gt;0,C8&lt;&gt;0),C8/B8,"")</f>
        <v/>
      </c>
    </row>
    <row r="9" ht="30" customHeight="1" spans="1:4">
      <c r="A9" s="293" t="s">
        <v>562</v>
      </c>
      <c r="B9" s="273">
        <f>SUM(B10:B16)</f>
        <v>8508</v>
      </c>
      <c r="C9" s="273">
        <f>SUM(C10:C16)</f>
        <v>57187</v>
      </c>
      <c r="D9" s="295">
        <f>IF(AND(B9&lt;&gt;0,C9&lt;&gt;0),C9/B9,"")</f>
        <v>6.722</v>
      </c>
    </row>
    <row r="10" ht="24" customHeight="1" spans="1:4">
      <c r="A10" s="296" t="s">
        <v>563</v>
      </c>
      <c r="B10" s="277">
        <v>7603</v>
      </c>
      <c r="C10" s="282">
        <v>56082</v>
      </c>
      <c r="D10" s="294">
        <f>IF(AND(B10&lt;&gt;0,C10&lt;&gt;0),C10/B10,"")</f>
        <v>7.376</v>
      </c>
    </row>
    <row r="11" ht="24" customHeight="1" spans="1:4">
      <c r="A11" s="297" t="s">
        <v>564</v>
      </c>
      <c r="B11" s="277"/>
      <c r="C11" s="282"/>
      <c r="D11" s="294" t="str">
        <f t="shared" ref="D11:D31" si="0">IF(AND(B11&lt;&gt;0,C11&lt;&gt;0),C11/B11,"")</f>
        <v/>
      </c>
    </row>
    <row r="12" ht="24" customHeight="1" spans="1:4">
      <c r="A12" s="296" t="s">
        <v>565</v>
      </c>
      <c r="B12" s="277"/>
      <c r="C12" s="282"/>
      <c r="D12" s="294" t="str">
        <f t="shared" si="0"/>
        <v/>
      </c>
    </row>
    <row r="13" ht="24" customHeight="1" spans="1:4">
      <c r="A13" s="297" t="s">
        <v>566</v>
      </c>
      <c r="B13" s="277"/>
      <c r="C13" s="282"/>
      <c r="D13" s="294" t="str">
        <f t="shared" si="0"/>
        <v/>
      </c>
    </row>
    <row r="14" ht="24" customHeight="1" spans="1:4">
      <c r="A14" s="297" t="s">
        <v>567</v>
      </c>
      <c r="B14" s="277"/>
      <c r="C14" s="282"/>
      <c r="D14" s="294" t="str">
        <f t="shared" si="0"/>
        <v/>
      </c>
    </row>
    <row r="15" ht="24" customHeight="1" spans="1:4">
      <c r="A15" s="297" t="s">
        <v>568</v>
      </c>
      <c r="B15" s="277">
        <v>905</v>
      </c>
      <c r="C15" s="282">
        <v>1105</v>
      </c>
      <c r="D15" s="294">
        <f t="shared" si="0"/>
        <v>1.221</v>
      </c>
    </row>
    <row r="16" ht="24" customHeight="1" spans="1:4">
      <c r="A16" s="296" t="s">
        <v>569</v>
      </c>
      <c r="B16" s="277"/>
      <c r="C16" s="282"/>
      <c r="D16" s="294" t="str">
        <f t="shared" si="0"/>
        <v/>
      </c>
    </row>
    <row r="17" ht="30" customHeight="1" spans="1:4">
      <c r="A17" s="293" t="s">
        <v>570</v>
      </c>
      <c r="B17" s="277"/>
      <c r="C17" s="282"/>
      <c r="D17" s="294" t="str">
        <f t="shared" si="0"/>
        <v/>
      </c>
    </row>
    <row r="18" ht="30" customHeight="1" spans="1:4">
      <c r="A18" s="293" t="s">
        <v>571</v>
      </c>
      <c r="B18" s="277"/>
      <c r="C18" s="277"/>
      <c r="D18" s="294" t="str">
        <f t="shared" si="0"/>
        <v/>
      </c>
    </row>
    <row r="19" ht="30" customHeight="1" spans="1:4">
      <c r="A19" s="293" t="s">
        <v>572</v>
      </c>
      <c r="B19" s="277"/>
      <c r="C19" s="282"/>
      <c r="D19" s="294" t="str">
        <f t="shared" si="0"/>
        <v/>
      </c>
    </row>
    <row r="20" ht="30" customHeight="1" spans="1:4">
      <c r="A20" s="293" t="s">
        <v>573</v>
      </c>
      <c r="B20" s="277"/>
      <c r="C20" s="282"/>
      <c r="D20" s="294" t="str">
        <f t="shared" si="0"/>
        <v/>
      </c>
    </row>
    <row r="21" ht="30" customHeight="1" spans="1:4">
      <c r="A21" s="293" t="s">
        <v>574</v>
      </c>
      <c r="B21" s="277"/>
      <c r="C21" s="277"/>
      <c r="D21" s="294" t="str">
        <f t="shared" si="0"/>
        <v/>
      </c>
    </row>
    <row r="22" ht="30" customHeight="1" spans="1:4">
      <c r="A22" s="293" t="s">
        <v>575</v>
      </c>
      <c r="B22" s="273">
        <v>411</v>
      </c>
      <c r="C22" s="273">
        <v>260</v>
      </c>
      <c r="D22" s="295">
        <f t="shared" si="0"/>
        <v>0.633</v>
      </c>
    </row>
    <row r="23" ht="30" customHeight="1" spans="1:4">
      <c r="A23" s="298" t="s">
        <v>32</v>
      </c>
      <c r="B23" s="273">
        <f>SUM(B6:B9,B17:B22)</f>
        <v>8919</v>
      </c>
      <c r="C23" s="273">
        <f>SUM(C6:C9,C17:C22)</f>
        <v>57447</v>
      </c>
      <c r="D23" s="295">
        <f t="shared" si="0"/>
        <v>6.441</v>
      </c>
    </row>
    <row r="24" ht="30" customHeight="1" spans="1:4">
      <c r="A24" s="299" t="s">
        <v>33</v>
      </c>
      <c r="B24" s="273">
        <f>SUM(B25,B28,B29,B30)</f>
        <v>35214</v>
      </c>
      <c r="C24" s="273">
        <f>C25</f>
        <v>1450</v>
      </c>
      <c r="D24" s="295">
        <f t="shared" si="0"/>
        <v>0.041</v>
      </c>
    </row>
    <row r="25" ht="24" customHeight="1" spans="1:4">
      <c r="A25" s="297" t="s">
        <v>576</v>
      </c>
      <c r="B25" s="277">
        <v>1404</v>
      </c>
      <c r="C25" s="277">
        <f>SUM(C26:C27)</f>
        <v>1450</v>
      </c>
      <c r="D25" s="294">
        <f t="shared" si="0"/>
        <v>1.033</v>
      </c>
    </row>
    <row r="26" ht="24" customHeight="1" spans="1:4">
      <c r="A26" s="297" t="s">
        <v>577</v>
      </c>
      <c r="B26" s="277"/>
      <c r="C26" s="282">
        <v>1450</v>
      </c>
      <c r="D26" s="294" t="str">
        <f t="shared" si="0"/>
        <v/>
      </c>
    </row>
    <row r="27" ht="24" customHeight="1" spans="1:4">
      <c r="A27" s="297" t="s">
        <v>578</v>
      </c>
      <c r="B27" s="277"/>
      <c r="C27" s="282"/>
      <c r="D27" s="294" t="str">
        <f t="shared" si="0"/>
        <v/>
      </c>
    </row>
    <row r="28" ht="30" customHeight="1" spans="1:4">
      <c r="A28" s="299" t="s">
        <v>579</v>
      </c>
      <c r="B28" s="273">
        <v>510</v>
      </c>
      <c r="C28" s="273">
        <v>57</v>
      </c>
      <c r="D28" s="295">
        <f t="shared" si="0"/>
        <v>0.112</v>
      </c>
    </row>
    <row r="29" ht="30" customHeight="1" spans="1:4">
      <c r="A29" s="299" t="s">
        <v>580</v>
      </c>
      <c r="B29" s="273"/>
      <c r="C29" s="284"/>
      <c r="D29" s="295" t="str">
        <f t="shared" si="0"/>
        <v/>
      </c>
    </row>
    <row r="30" ht="30" customHeight="1" spans="1:4">
      <c r="A30" s="300" t="s">
        <v>581</v>
      </c>
      <c r="B30" s="273">
        <v>33300</v>
      </c>
      <c r="C30" s="273"/>
      <c r="D30" s="295" t="str">
        <f t="shared" si="0"/>
        <v/>
      </c>
    </row>
    <row r="31" ht="30" customHeight="1" spans="1:4">
      <c r="A31" s="298" t="s">
        <v>96</v>
      </c>
      <c r="B31" s="273">
        <f>SUM(B23:B24)</f>
        <v>44133</v>
      </c>
      <c r="C31" s="273">
        <f>SUM(C23,C24,C28,C30)</f>
        <v>58954</v>
      </c>
      <c r="D31" s="295">
        <f t="shared" si="0"/>
        <v>1.336</v>
      </c>
    </row>
  </sheetData>
  <mergeCells count="6">
    <mergeCell ref="A2:D2"/>
    <mergeCell ref="C3:D3"/>
    <mergeCell ref="A4:A5"/>
    <mergeCell ref="B4:B5"/>
    <mergeCell ref="C4:C5"/>
    <mergeCell ref="D4:D5"/>
  </mergeCells>
  <dataValidations count="2">
    <dataValidation type="textLength" operator="lessThanOrEqual" allowBlank="1" showInputMessage="1" showErrorMessage="1" errorTitle="提示" error="此处最多只能输入 [20] 个字符。" sqref="B4:C4 D4">
      <formula1>20</formula1>
    </dataValidation>
    <dataValidation type="custom" allowBlank="1" showInputMessage="1" showErrorMessage="1" errorTitle="提示" error="对不起，此处只能输入数字。" sqref="B22 C22 B23:C23 B24:C24 B10:B15 B25:B27 C10:C15 C25:C27 B16:C21 B6:C9 B28:C31">
      <formula1>OR(B6="",ISNUMBER(B6))</formula1>
    </dataValidation>
  </dataValidation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&amp;P+49 页，共 &amp;N+59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92D050"/>
  </sheetPr>
  <dimension ref="A1:F545"/>
  <sheetViews>
    <sheetView showGridLines="0" showZeros="0" workbookViewId="0">
      <pane ySplit="5" topLeftCell="A30" activePane="bottomLeft" state="frozen"/>
      <selection/>
      <selection pane="bottomLeft" activeCell="I41" sqref="I41"/>
    </sheetView>
  </sheetViews>
  <sheetFormatPr defaultColWidth="9" defaultRowHeight="15.75" outlineLevelCol="5"/>
  <cols>
    <col min="1" max="1" width="31.625" style="367" customWidth="1"/>
    <col min="2" max="3" width="12.625" style="451" customWidth="1"/>
    <col min="4" max="6" width="12.625" style="288" customWidth="1"/>
    <col min="7" max="16384" width="9" style="288"/>
  </cols>
  <sheetData>
    <row r="1" s="365" customFormat="1" ht="20" customHeight="1" spans="1:6">
      <c r="A1" s="452" t="s">
        <v>97</v>
      </c>
      <c r="B1" s="451"/>
      <c r="C1" s="451"/>
      <c r="D1" s="288"/>
      <c r="E1" s="288"/>
      <c r="F1" s="369"/>
    </row>
    <row r="2" s="366" customFormat="1" ht="30" customHeight="1" spans="1:6">
      <c r="A2" s="287" t="s">
        <v>98</v>
      </c>
      <c r="B2" s="453"/>
      <c r="C2" s="453"/>
      <c r="D2" s="287"/>
      <c r="E2" s="370"/>
      <c r="F2" s="370"/>
    </row>
    <row r="3" s="365" customFormat="1" ht="20" customHeight="1" spans="1:6">
      <c r="A3" s="371" t="s">
        <v>99</v>
      </c>
      <c r="B3" s="451"/>
      <c r="C3" s="454"/>
      <c r="D3" s="266"/>
      <c r="E3" s="288"/>
      <c r="F3" s="372" t="s">
        <v>2</v>
      </c>
    </row>
    <row r="4" s="365" customFormat="1" ht="20" customHeight="1" spans="1:6">
      <c r="A4" s="373" t="s">
        <v>3</v>
      </c>
      <c r="B4" s="455" t="s">
        <v>4</v>
      </c>
      <c r="C4" s="455" t="s">
        <v>5</v>
      </c>
      <c r="D4" s="270" t="s">
        <v>6</v>
      </c>
      <c r="E4" s="270" t="s">
        <v>7</v>
      </c>
      <c r="F4" s="270" t="s">
        <v>8</v>
      </c>
    </row>
    <row r="5" s="365" customFormat="1" ht="20" customHeight="1" spans="1:6">
      <c r="A5" s="373"/>
      <c r="B5" s="455"/>
      <c r="C5" s="455"/>
      <c r="D5" s="270"/>
      <c r="E5" s="270"/>
      <c r="F5" s="270"/>
    </row>
    <row r="6" s="365" customFormat="1" ht="28" customHeight="1" spans="1:6">
      <c r="A6" s="279" t="s">
        <v>100</v>
      </c>
      <c r="B6" s="273">
        <f>B7+B13+B18+B25+B32+B37+B42+B45+B48+B52+B57+B60+B65+B69+B72+B76+B81+B85+B89+B96+B101</f>
        <v>21034</v>
      </c>
      <c r="C6" s="273">
        <f>C7+C13+C18+C25+C32+C37+C42+C45+C48+C52+C57+C60+C65+C69+C72+C76+C81+C85+C89+C96+C101</f>
        <v>18175</v>
      </c>
      <c r="D6" s="273">
        <f>D7+D13+D18+D25+D32+D37+D42+D45+D48+D52+D57+D60+D65+D69+D72+D76+D81+D85+D89+D96+D101</f>
        <v>19964</v>
      </c>
      <c r="E6" s="374">
        <f>IF(ISERROR(D6/B6),"",D6/B6)</f>
        <v>0.949</v>
      </c>
      <c r="F6" s="374">
        <f>IF(ISERROR(D6/C6),"",D6/C6)</f>
        <v>1.098</v>
      </c>
    </row>
    <row r="7" s="365" customFormat="1" ht="28" customHeight="1" spans="1:6">
      <c r="A7" s="280" t="s">
        <v>101</v>
      </c>
      <c r="B7" s="273">
        <f>SUM(B8:B12)</f>
        <v>1000</v>
      </c>
      <c r="C7" s="273">
        <f>SUM(C8:C12)</f>
        <v>764</v>
      </c>
      <c r="D7" s="273">
        <f>SUM(D8:D12)</f>
        <v>1043</v>
      </c>
      <c r="E7" s="374">
        <f t="shared" ref="E7:E27" si="0">IF(ISERROR(D7/B7),"",D7/B7)</f>
        <v>1.043</v>
      </c>
      <c r="F7" s="374">
        <f t="shared" ref="F6:F27" si="1">IF(ISERROR(D7/C7),"",D7/C7)</f>
        <v>1.365</v>
      </c>
    </row>
    <row r="8" s="365" customFormat="1" ht="28" customHeight="1" spans="1:6">
      <c r="A8" s="281" t="s">
        <v>102</v>
      </c>
      <c r="B8" s="282">
        <v>847</v>
      </c>
      <c r="C8" s="282">
        <v>617</v>
      </c>
      <c r="D8" s="282">
        <v>608</v>
      </c>
      <c r="E8" s="119">
        <f t="shared" si="0"/>
        <v>0.718</v>
      </c>
      <c r="F8" s="119">
        <f t="shared" si="1"/>
        <v>0.985</v>
      </c>
    </row>
    <row r="9" s="365" customFormat="1" ht="28" customHeight="1" spans="1:6">
      <c r="A9" s="281" t="s">
        <v>103</v>
      </c>
      <c r="B9" s="282"/>
      <c r="C9" s="282"/>
      <c r="D9" s="282"/>
      <c r="E9" s="119" t="str">
        <f t="shared" si="0"/>
        <v/>
      </c>
      <c r="F9" s="119" t="str">
        <f t="shared" si="1"/>
        <v/>
      </c>
    </row>
    <row r="10" s="365" customFormat="1" ht="28" customHeight="1" spans="1:6">
      <c r="A10" s="281" t="s">
        <v>104</v>
      </c>
      <c r="B10" s="282">
        <v>45</v>
      </c>
      <c r="C10" s="282">
        <v>45</v>
      </c>
      <c r="D10" s="282">
        <v>53</v>
      </c>
      <c r="E10" s="119">
        <f t="shared" si="0"/>
        <v>1.178</v>
      </c>
      <c r="F10" s="119">
        <f t="shared" si="1"/>
        <v>1.178</v>
      </c>
    </row>
    <row r="11" s="365" customFormat="1" ht="28" customHeight="1" spans="1:6">
      <c r="A11" s="376" t="s">
        <v>105</v>
      </c>
      <c r="B11" s="282">
        <v>3</v>
      </c>
      <c r="C11" s="282">
        <v>3</v>
      </c>
      <c r="D11" s="282">
        <v>3</v>
      </c>
      <c r="E11" s="119">
        <f t="shared" si="0"/>
        <v>1</v>
      </c>
      <c r="F11" s="119">
        <f t="shared" si="1"/>
        <v>1</v>
      </c>
    </row>
    <row r="12" s="365" customFormat="1" ht="28" customHeight="1" spans="1:6">
      <c r="A12" s="281" t="s">
        <v>106</v>
      </c>
      <c r="B12" s="282">
        <v>105</v>
      </c>
      <c r="C12" s="282">
        <v>99</v>
      </c>
      <c r="D12" s="282">
        <v>379</v>
      </c>
      <c r="E12" s="119">
        <f t="shared" si="0"/>
        <v>3.61</v>
      </c>
      <c r="F12" s="119">
        <f t="shared" si="1"/>
        <v>3.828</v>
      </c>
    </row>
    <row r="13" s="365" customFormat="1" ht="28" customHeight="1" spans="1:6">
      <c r="A13" s="280" t="s">
        <v>107</v>
      </c>
      <c r="B13" s="273">
        <f>SUM(B14:B17)</f>
        <v>553</v>
      </c>
      <c r="C13" s="273">
        <f>SUM(C14:C17)</f>
        <v>553</v>
      </c>
      <c r="D13" s="273">
        <f>SUM(D14:D17)</f>
        <v>592</v>
      </c>
      <c r="E13" s="374">
        <f t="shared" si="0"/>
        <v>1.071</v>
      </c>
      <c r="F13" s="374">
        <f t="shared" si="1"/>
        <v>1.071</v>
      </c>
    </row>
    <row r="14" s="365" customFormat="1" ht="28" customHeight="1" spans="1:6">
      <c r="A14" s="281" t="s">
        <v>102</v>
      </c>
      <c r="B14" s="282">
        <v>481</v>
      </c>
      <c r="C14" s="282">
        <v>476</v>
      </c>
      <c r="D14" s="282">
        <v>504</v>
      </c>
      <c r="E14" s="119">
        <f t="shared" si="0"/>
        <v>1.048</v>
      </c>
      <c r="F14" s="119">
        <f t="shared" si="1"/>
        <v>1.059</v>
      </c>
    </row>
    <row r="15" s="365" customFormat="1" ht="28" customHeight="1" spans="1:6">
      <c r="A15" s="281" t="s">
        <v>103</v>
      </c>
      <c r="B15" s="282"/>
      <c r="C15" s="282">
        <v>5</v>
      </c>
      <c r="D15" s="282">
        <v>10</v>
      </c>
      <c r="E15" s="119" t="str">
        <f t="shared" si="0"/>
        <v/>
      </c>
      <c r="F15" s="119">
        <f t="shared" si="1"/>
        <v>2</v>
      </c>
    </row>
    <row r="16" s="365" customFormat="1" ht="28" customHeight="1" spans="1:6">
      <c r="A16" s="281" t="s">
        <v>108</v>
      </c>
      <c r="B16" s="282">
        <v>36</v>
      </c>
      <c r="C16" s="282">
        <v>36</v>
      </c>
      <c r="D16" s="282">
        <v>42</v>
      </c>
      <c r="E16" s="119">
        <f t="shared" si="0"/>
        <v>1.167</v>
      </c>
      <c r="F16" s="119">
        <f t="shared" si="1"/>
        <v>1.167</v>
      </c>
    </row>
    <row r="17" s="365" customFormat="1" ht="28" customHeight="1" spans="1:6">
      <c r="A17" s="281" t="s">
        <v>109</v>
      </c>
      <c r="B17" s="282">
        <v>36</v>
      </c>
      <c r="C17" s="282">
        <v>36</v>
      </c>
      <c r="D17" s="282">
        <v>36</v>
      </c>
      <c r="E17" s="119">
        <f t="shared" si="0"/>
        <v>1</v>
      </c>
      <c r="F17" s="119">
        <f t="shared" si="1"/>
        <v>1</v>
      </c>
    </row>
    <row r="18" s="365" customFormat="1" ht="28" customHeight="1" spans="1:6">
      <c r="A18" s="280" t="s">
        <v>110</v>
      </c>
      <c r="B18" s="273">
        <f>SUM(B19:B24)</f>
        <v>8299</v>
      </c>
      <c r="C18" s="273">
        <f>SUM(C19:C24)</f>
        <v>7438</v>
      </c>
      <c r="D18" s="273">
        <f>SUM(D19:D24)</f>
        <v>8526</v>
      </c>
      <c r="E18" s="374">
        <f t="shared" si="0"/>
        <v>1.027</v>
      </c>
      <c r="F18" s="374">
        <f t="shared" si="1"/>
        <v>1.146</v>
      </c>
    </row>
    <row r="19" s="365" customFormat="1" ht="28" customHeight="1" spans="1:6">
      <c r="A19" s="281" t="s">
        <v>102</v>
      </c>
      <c r="B19" s="282">
        <v>6917</v>
      </c>
      <c r="C19" s="282">
        <v>6355</v>
      </c>
      <c r="D19" s="282">
        <v>6572</v>
      </c>
      <c r="E19" s="119">
        <f t="shared" si="0"/>
        <v>0.95</v>
      </c>
      <c r="F19" s="119">
        <f t="shared" si="1"/>
        <v>1.034</v>
      </c>
    </row>
    <row r="20" s="365" customFormat="1" ht="28" customHeight="1" spans="1:6">
      <c r="A20" s="281" t="s">
        <v>103</v>
      </c>
      <c r="B20" s="282">
        <v>694</v>
      </c>
      <c r="C20" s="282">
        <v>432</v>
      </c>
      <c r="D20" s="282">
        <v>1246</v>
      </c>
      <c r="E20" s="119">
        <f t="shared" si="0"/>
        <v>1.795</v>
      </c>
      <c r="F20" s="119">
        <f t="shared" si="1"/>
        <v>2.884</v>
      </c>
    </row>
    <row r="21" s="365" customFormat="1" ht="28" customHeight="1" spans="1:6">
      <c r="A21" s="281" t="s">
        <v>111</v>
      </c>
      <c r="B21" s="282"/>
      <c r="C21" s="282">
        <v>25</v>
      </c>
      <c r="D21" s="282">
        <v>25</v>
      </c>
      <c r="E21" s="119" t="str">
        <f t="shared" si="0"/>
        <v/>
      </c>
      <c r="F21" s="119">
        <f t="shared" si="1"/>
        <v>1</v>
      </c>
    </row>
    <row r="22" s="365" customFormat="1" ht="28" customHeight="1" spans="1:6">
      <c r="A22" s="281" t="s">
        <v>112</v>
      </c>
      <c r="B22" s="282">
        <v>488</v>
      </c>
      <c r="C22" s="282">
        <v>433</v>
      </c>
      <c r="D22" s="282">
        <v>385</v>
      </c>
      <c r="E22" s="119">
        <f t="shared" si="0"/>
        <v>0.789</v>
      </c>
      <c r="F22" s="119">
        <f t="shared" si="1"/>
        <v>0.889</v>
      </c>
    </row>
    <row r="23" s="365" customFormat="1" ht="28" customHeight="1" spans="1:6">
      <c r="A23" s="281" t="s">
        <v>113</v>
      </c>
      <c r="B23" s="282"/>
      <c r="C23" s="282">
        <v>18</v>
      </c>
      <c r="D23" s="282">
        <v>22</v>
      </c>
      <c r="E23" s="119" t="str">
        <f t="shared" si="0"/>
        <v/>
      </c>
      <c r="F23" s="119">
        <f t="shared" si="1"/>
        <v>1.222</v>
      </c>
    </row>
    <row r="24" s="365" customFormat="1" ht="28" customHeight="1" spans="1:6">
      <c r="A24" s="281" t="s">
        <v>114</v>
      </c>
      <c r="B24" s="282">
        <v>200</v>
      </c>
      <c r="C24" s="282">
        <v>175</v>
      </c>
      <c r="D24" s="282">
        <v>276</v>
      </c>
      <c r="E24" s="119">
        <f t="shared" si="0"/>
        <v>1.38</v>
      </c>
      <c r="F24" s="119">
        <f t="shared" si="1"/>
        <v>1.577</v>
      </c>
    </row>
    <row r="25" s="365" customFormat="1" ht="28" customHeight="1" spans="1:6">
      <c r="A25" s="280" t="s">
        <v>115</v>
      </c>
      <c r="B25" s="273">
        <f>SUM(B26:B31)</f>
        <v>1146</v>
      </c>
      <c r="C25" s="273">
        <f>SUM(C26:C31)</f>
        <v>1141</v>
      </c>
      <c r="D25" s="273">
        <f>SUM(D26:D31)</f>
        <v>1152</v>
      </c>
      <c r="E25" s="374">
        <f t="shared" si="0"/>
        <v>1.005</v>
      </c>
      <c r="F25" s="374">
        <f t="shared" si="1"/>
        <v>1.01</v>
      </c>
    </row>
    <row r="26" s="365" customFormat="1" ht="28" customHeight="1" spans="1:6">
      <c r="A26" s="281" t="s">
        <v>102</v>
      </c>
      <c r="B26" s="282">
        <v>910</v>
      </c>
      <c r="C26" s="282">
        <v>841</v>
      </c>
      <c r="D26" s="282">
        <v>820</v>
      </c>
      <c r="E26" s="119">
        <f t="shared" si="0"/>
        <v>0.901</v>
      </c>
      <c r="F26" s="119">
        <f t="shared" si="1"/>
        <v>0.975</v>
      </c>
    </row>
    <row r="27" s="365" customFormat="1" ht="28" customHeight="1" spans="1:6">
      <c r="A27" s="281" t="s">
        <v>103</v>
      </c>
      <c r="B27" s="282">
        <v>37</v>
      </c>
      <c r="C27" s="282">
        <v>25</v>
      </c>
      <c r="D27" s="282">
        <v>27</v>
      </c>
      <c r="E27" s="119">
        <f t="shared" si="0"/>
        <v>0.73</v>
      </c>
      <c r="F27" s="119">
        <f t="shared" si="1"/>
        <v>1.08</v>
      </c>
    </row>
    <row r="28" s="365" customFormat="1" ht="28" customHeight="1" spans="1:6">
      <c r="A28" s="281" t="s">
        <v>116</v>
      </c>
      <c r="B28" s="282">
        <v>50</v>
      </c>
      <c r="C28" s="282">
        <v>41</v>
      </c>
      <c r="D28" s="282">
        <v>45</v>
      </c>
      <c r="E28" s="119">
        <f t="shared" ref="E28:E88" si="2">IF(ISERROR(D28/B28),"",D28/B28)</f>
        <v>0.9</v>
      </c>
      <c r="F28" s="119">
        <f t="shared" ref="F28:F69" si="3">IF(ISERROR(D28/C28),"",D28/C28)</f>
        <v>1.098</v>
      </c>
    </row>
    <row r="29" s="365" customFormat="1" ht="28" customHeight="1" spans="1:6">
      <c r="A29" s="281" t="s">
        <v>117</v>
      </c>
      <c r="B29" s="282"/>
      <c r="C29" s="282">
        <v>2</v>
      </c>
      <c r="D29" s="282">
        <v>4</v>
      </c>
      <c r="E29" s="119" t="str">
        <f t="shared" si="2"/>
        <v/>
      </c>
      <c r="F29" s="119">
        <f t="shared" si="3"/>
        <v>2</v>
      </c>
    </row>
    <row r="30" s="365" customFormat="1" ht="28" customHeight="1" spans="1:6">
      <c r="A30" s="281" t="s">
        <v>112</v>
      </c>
      <c r="B30" s="282">
        <v>149</v>
      </c>
      <c r="C30" s="282">
        <v>106</v>
      </c>
      <c r="D30" s="282">
        <v>136</v>
      </c>
      <c r="E30" s="119">
        <f t="shared" si="2"/>
        <v>0.913</v>
      </c>
      <c r="F30" s="119">
        <f t="shared" si="3"/>
        <v>1.283</v>
      </c>
    </row>
    <row r="31" s="365" customFormat="1" ht="28" customHeight="1" spans="1:6">
      <c r="A31" s="281" t="s">
        <v>118</v>
      </c>
      <c r="B31" s="282"/>
      <c r="C31" s="282">
        <v>126</v>
      </c>
      <c r="D31" s="282">
        <v>120</v>
      </c>
      <c r="E31" s="119" t="str">
        <f t="shared" si="2"/>
        <v/>
      </c>
      <c r="F31" s="119">
        <f t="shared" si="3"/>
        <v>0.952</v>
      </c>
    </row>
    <row r="32" s="365" customFormat="1" ht="28" customHeight="1" spans="1:6">
      <c r="A32" s="280" t="s">
        <v>119</v>
      </c>
      <c r="B32" s="273">
        <f>SUM(B33:B36)</f>
        <v>370</v>
      </c>
      <c r="C32" s="273">
        <f>SUM(C33:C36)</f>
        <v>324</v>
      </c>
      <c r="D32" s="273">
        <f>SUM(D33:D36)</f>
        <v>353</v>
      </c>
      <c r="E32" s="374">
        <f t="shared" si="2"/>
        <v>0.954</v>
      </c>
      <c r="F32" s="374">
        <f t="shared" si="3"/>
        <v>1.09</v>
      </c>
    </row>
    <row r="33" s="365" customFormat="1" ht="28" customHeight="1" spans="1:6">
      <c r="A33" s="281" t="s">
        <v>102</v>
      </c>
      <c r="B33" s="282">
        <v>217</v>
      </c>
      <c r="C33" s="282">
        <v>172</v>
      </c>
      <c r="D33" s="282">
        <v>201</v>
      </c>
      <c r="E33" s="119">
        <f t="shared" si="2"/>
        <v>0.926</v>
      </c>
      <c r="F33" s="119">
        <f t="shared" si="3"/>
        <v>1.169</v>
      </c>
    </row>
    <row r="34" s="365" customFormat="1" ht="28" customHeight="1" spans="1:6">
      <c r="A34" s="281" t="s">
        <v>103</v>
      </c>
      <c r="B34" s="282">
        <v>103</v>
      </c>
      <c r="C34" s="282">
        <v>103</v>
      </c>
      <c r="D34" s="282">
        <v>103</v>
      </c>
      <c r="E34" s="119">
        <f t="shared" si="2"/>
        <v>1</v>
      </c>
      <c r="F34" s="119">
        <f t="shared" si="3"/>
        <v>1</v>
      </c>
    </row>
    <row r="35" s="365" customFormat="1" ht="28" customHeight="1" spans="1:6">
      <c r="A35" s="281" t="s">
        <v>120</v>
      </c>
      <c r="B35" s="282">
        <v>27</v>
      </c>
      <c r="C35" s="282">
        <v>26</v>
      </c>
      <c r="D35" s="282">
        <v>26</v>
      </c>
      <c r="E35" s="119">
        <f t="shared" si="2"/>
        <v>0.963</v>
      </c>
      <c r="F35" s="119">
        <f t="shared" si="3"/>
        <v>1</v>
      </c>
    </row>
    <row r="36" s="365" customFormat="1" ht="28" customHeight="1" spans="1:6">
      <c r="A36" s="281" t="s">
        <v>121</v>
      </c>
      <c r="B36" s="282">
        <v>23</v>
      </c>
      <c r="C36" s="282">
        <v>23</v>
      </c>
      <c r="D36" s="282">
        <v>23</v>
      </c>
      <c r="E36" s="119">
        <f t="shared" si="2"/>
        <v>1</v>
      </c>
      <c r="F36" s="119">
        <f t="shared" si="3"/>
        <v>1</v>
      </c>
    </row>
    <row r="37" s="365" customFormat="1" ht="28" customHeight="1" spans="1:6">
      <c r="A37" s="280" t="s">
        <v>122</v>
      </c>
      <c r="B37" s="273">
        <f>SUM(B38:B41)</f>
        <v>1517</v>
      </c>
      <c r="C37" s="273">
        <f>SUM(C38:C41)</f>
        <v>1199</v>
      </c>
      <c r="D37" s="273">
        <f>SUM(D38:D41)</f>
        <v>1471</v>
      </c>
      <c r="E37" s="374">
        <f t="shared" si="2"/>
        <v>0.97</v>
      </c>
      <c r="F37" s="374">
        <f t="shared" si="3"/>
        <v>1.227</v>
      </c>
    </row>
    <row r="38" s="365" customFormat="1" ht="28" customHeight="1" spans="1:6">
      <c r="A38" s="281" t="s">
        <v>102</v>
      </c>
      <c r="B38" s="282">
        <v>1367</v>
      </c>
      <c r="C38" s="282">
        <v>1017</v>
      </c>
      <c r="D38" s="282">
        <v>1154</v>
      </c>
      <c r="E38" s="119">
        <f t="shared" si="2"/>
        <v>0.844</v>
      </c>
      <c r="F38" s="119">
        <f t="shared" si="3"/>
        <v>1.135</v>
      </c>
    </row>
    <row r="39" s="365" customFormat="1" ht="28" customHeight="1" spans="1:6">
      <c r="A39" s="281" t="s">
        <v>103</v>
      </c>
      <c r="B39" s="282">
        <v>147</v>
      </c>
      <c r="C39" s="282">
        <v>107</v>
      </c>
      <c r="D39" s="282">
        <v>147</v>
      </c>
      <c r="E39" s="119">
        <f t="shared" si="2"/>
        <v>1</v>
      </c>
      <c r="F39" s="119">
        <f t="shared" si="3"/>
        <v>1.374</v>
      </c>
    </row>
    <row r="40" s="365" customFormat="1" ht="28" customHeight="1" spans="1:6">
      <c r="A40" s="281" t="s">
        <v>112</v>
      </c>
      <c r="B40" s="282">
        <v>3</v>
      </c>
      <c r="C40" s="282">
        <v>0</v>
      </c>
      <c r="D40" s="282"/>
      <c r="E40" s="119">
        <f t="shared" si="2"/>
        <v>0</v>
      </c>
      <c r="F40" s="119" t="str">
        <f t="shared" si="3"/>
        <v/>
      </c>
    </row>
    <row r="41" s="365" customFormat="1" ht="28" customHeight="1" spans="1:6">
      <c r="A41" s="281" t="s">
        <v>123</v>
      </c>
      <c r="B41" s="282"/>
      <c r="C41" s="282">
        <v>75</v>
      </c>
      <c r="D41" s="282">
        <v>170</v>
      </c>
      <c r="E41" s="119" t="str">
        <f t="shared" si="2"/>
        <v/>
      </c>
      <c r="F41" s="119">
        <f t="shared" si="3"/>
        <v>2.267</v>
      </c>
    </row>
    <row r="42" s="365" customFormat="1" ht="28" customHeight="1" spans="1:6">
      <c r="A42" s="280" t="s">
        <v>124</v>
      </c>
      <c r="B42" s="273">
        <f>SUM(B43:B44)</f>
        <v>41</v>
      </c>
      <c r="C42" s="273">
        <f>SUM(C43:C44)</f>
        <v>71</v>
      </c>
      <c r="D42" s="273">
        <f>SUM(D43:D44)</f>
        <v>71</v>
      </c>
      <c r="E42" s="374">
        <f t="shared" si="2"/>
        <v>1.732</v>
      </c>
      <c r="F42" s="374">
        <f t="shared" si="3"/>
        <v>1</v>
      </c>
    </row>
    <row r="43" s="365" customFormat="1" ht="28" customHeight="1" spans="1:6">
      <c r="A43" s="281" t="s">
        <v>103</v>
      </c>
      <c r="B43" s="282"/>
      <c r="C43" s="282">
        <v>30</v>
      </c>
      <c r="D43" s="282">
        <v>30</v>
      </c>
      <c r="E43" s="119" t="str">
        <f t="shared" si="2"/>
        <v/>
      </c>
      <c r="F43" s="119">
        <f t="shared" si="3"/>
        <v>1</v>
      </c>
    </row>
    <row r="44" s="365" customFormat="1" ht="28" customHeight="1" spans="1:6">
      <c r="A44" s="281" t="s">
        <v>125</v>
      </c>
      <c r="B44" s="282">
        <v>41</v>
      </c>
      <c r="C44" s="282">
        <v>41</v>
      </c>
      <c r="D44" s="282">
        <v>41</v>
      </c>
      <c r="E44" s="119">
        <f t="shared" si="2"/>
        <v>1</v>
      </c>
      <c r="F44" s="119">
        <f t="shared" si="3"/>
        <v>1</v>
      </c>
    </row>
    <row r="45" s="365" customFormat="1" ht="28" customHeight="1" spans="1:6">
      <c r="A45" s="280" t="s">
        <v>126</v>
      </c>
      <c r="B45" s="273">
        <f>SUM(B46:B47)</f>
        <v>0</v>
      </c>
      <c r="C45" s="273">
        <f>SUM(C46:C47)</f>
        <v>0</v>
      </c>
      <c r="D45" s="273">
        <f>SUM(D46:D47)</f>
        <v>1</v>
      </c>
      <c r="E45" s="374" t="str">
        <f t="shared" si="2"/>
        <v/>
      </c>
      <c r="F45" s="374" t="str">
        <f t="shared" si="3"/>
        <v/>
      </c>
    </row>
    <row r="46" s="365" customFormat="1" ht="28" customHeight="1" spans="1:6">
      <c r="A46" s="281" t="s">
        <v>102</v>
      </c>
      <c r="B46" s="282"/>
      <c r="C46" s="282"/>
      <c r="D46" s="282">
        <v>1</v>
      </c>
      <c r="E46" s="119" t="str">
        <f t="shared" si="2"/>
        <v/>
      </c>
      <c r="F46" s="119" t="str">
        <f t="shared" si="3"/>
        <v/>
      </c>
    </row>
    <row r="47" s="365" customFormat="1" ht="28" customHeight="1" spans="1:6">
      <c r="A47" s="281" t="s">
        <v>103</v>
      </c>
      <c r="B47" s="282"/>
      <c r="C47" s="282"/>
      <c r="D47" s="282"/>
      <c r="E47" s="119" t="str">
        <f t="shared" si="2"/>
        <v/>
      </c>
      <c r="F47" s="119" t="str">
        <f t="shared" si="3"/>
        <v/>
      </c>
    </row>
    <row r="48" s="365" customFormat="1" ht="28" customHeight="1" spans="1:6">
      <c r="A48" s="280" t="s">
        <v>127</v>
      </c>
      <c r="B48" s="273">
        <f>SUM(B49:B51)</f>
        <v>0</v>
      </c>
      <c r="C48" s="273">
        <f>SUM(C49:C51)</f>
        <v>0</v>
      </c>
      <c r="D48" s="273">
        <f>SUM(D49:D51)</f>
        <v>0</v>
      </c>
      <c r="E48" s="374" t="str">
        <f t="shared" si="2"/>
        <v/>
      </c>
      <c r="F48" s="374" t="str">
        <f t="shared" si="3"/>
        <v/>
      </c>
    </row>
    <row r="49" s="365" customFormat="1" ht="28" customHeight="1" spans="1:6">
      <c r="A49" s="281" t="s">
        <v>102</v>
      </c>
      <c r="B49" s="282"/>
      <c r="C49" s="282"/>
      <c r="D49" s="282"/>
      <c r="E49" s="119" t="str">
        <f t="shared" si="2"/>
        <v/>
      </c>
      <c r="F49" s="119" t="str">
        <f t="shared" si="3"/>
        <v/>
      </c>
    </row>
    <row r="50" s="365" customFormat="1" ht="28" customHeight="1" spans="1:6">
      <c r="A50" s="281" t="s">
        <v>103</v>
      </c>
      <c r="B50" s="282"/>
      <c r="C50" s="282"/>
      <c r="D50" s="282"/>
      <c r="E50" s="119" t="str">
        <f t="shared" si="2"/>
        <v/>
      </c>
      <c r="F50" s="119" t="str">
        <f t="shared" si="3"/>
        <v/>
      </c>
    </row>
    <row r="51" s="365" customFormat="1" ht="28" customHeight="1" spans="1:6">
      <c r="A51" s="281" t="s">
        <v>128</v>
      </c>
      <c r="B51" s="282"/>
      <c r="C51" s="282"/>
      <c r="D51" s="282"/>
      <c r="E51" s="119" t="str">
        <f t="shared" si="2"/>
        <v/>
      </c>
      <c r="F51" s="119" t="str">
        <f t="shared" si="3"/>
        <v/>
      </c>
    </row>
    <row r="52" s="365" customFormat="1" ht="28" customHeight="1" spans="1:6">
      <c r="A52" s="280" t="s">
        <v>129</v>
      </c>
      <c r="B52" s="273">
        <f>SUM(B53:B56)</f>
        <v>2246</v>
      </c>
      <c r="C52" s="273">
        <f>SUM(C53:C56)</f>
        <v>1810</v>
      </c>
      <c r="D52" s="273">
        <f>SUM(D53:D56)</f>
        <v>1586</v>
      </c>
      <c r="E52" s="374">
        <f t="shared" si="2"/>
        <v>0.706</v>
      </c>
      <c r="F52" s="374">
        <f t="shared" si="3"/>
        <v>0.876</v>
      </c>
    </row>
    <row r="53" s="365" customFormat="1" ht="28" customHeight="1" spans="1:6">
      <c r="A53" s="281" t="s">
        <v>102</v>
      </c>
      <c r="B53" s="282">
        <v>1463</v>
      </c>
      <c r="C53" s="282">
        <v>1380</v>
      </c>
      <c r="D53" s="282">
        <v>1301</v>
      </c>
      <c r="E53" s="119">
        <f t="shared" si="2"/>
        <v>0.889</v>
      </c>
      <c r="F53" s="119">
        <f t="shared" si="3"/>
        <v>0.943</v>
      </c>
    </row>
    <row r="54" s="365" customFormat="1" ht="28" customHeight="1" spans="1:6">
      <c r="A54" s="281" t="s">
        <v>103</v>
      </c>
      <c r="B54" s="282">
        <v>783</v>
      </c>
      <c r="C54" s="282">
        <v>231</v>
      </c>
      <c r="D54" s="282">
        <v>116</v>
      </c>
      <c r="E54" s="119">
        <f t="shared" si="2"/>
        <v>0.148</v>
      </c>
      <c r="F54" s="119">
        <f t="shared" si="3"/>
        <v>0.502</v>
      </c>
    </row>
    <row r="55" s="365" customFormat="1" ht="28" customHeight="1" spans="1:6">
      <c r="A55" s="281" t="s">
        <v>130</v>
      </c>
      <c r="B55" s="282"/>
      <c r="C55" s="282">
        <v>25</v>
      </c>
      <c r="D55" s="282">
        <v>25</v>
      </c>
      <c r="E55" s="119" t="str">
        <f t="shared" si="2"/>
        <v/>
      </c>
      <c r="F55" s="119">
        <f t="shared" si="3"/>
        <v>1</v>
      </c>
    </row>
    <row r="56" s="365" customFormat="1" ht="28" customHeight="1" spans="1:6">
      <c r="A56" s="281" t="s">
        <v>131</v>
      </c>
      <c r="B56" s="282"/>
      <c r="C56" s="282">
        <v>174</v>
      </c>
      <c r="D56" s="282">
        <v>144</v>
      </c>
      <c r="E56" s="119" t="str">
        <f t="shared" si="2"/>
        <v/>
      </c>
      <c r="F56" s="119">
        <f t="shared" si="3"/>
        <v>0.828</v>
      </c>
    </row>
    <row r="57" s="365" customFormat="1" ht="28" customHeight="1" spans="1:6">
      <c r="A57" s="280" t="s">
        <v>132</v>
      </c>
      <c r="B57" s="273">
        <f>SUM(B58:B59)</f>
        <v>248</v>
      </c>
      <c r="C57" s="273">
        <f>SUM(C58:C59)</f>
        <v>159</v>
      </c>
      <c r="D57" s="273">
        <f>SUM(D58:D59)</f>
        <v>157</v>
      </c>
      <c r="E57" s="374">
        <f t="shared" si="2"/>
        <v>0.633</v>
      </c>
      <c r="F57" s="374">
        <f t="shared" si="3"/>
        <v>0.987</v>
      </c>
    </row>
    <row r="58" s="365" customFormat="1" ht="28" customHeight="1" spans="1:6">
      <c r="A58" s="281" t="s">
        <v>112</v>
      </c>
      <c r="B58" s="282">
        <v>148</v>
      </c>
      <c r="C58" s="282">
        <v>82</v>
      </c>
      <c r="D58" s="282">
        <v>99</v>
      </c>
      <c r="E58" s="119">
        <f t="shared" si="2"/>
        <v>0.669</v>
      </c>
      <c r="F58" s="119">
        <f t="shared" si="3"/>
        <v>1.207</v>
      </c>
    </row>
    <row r="59" s="365" customFormat="1" ht="28" customHeight="1" spans="1:6">
      <c r="A59" s="281" t="s">
        <v>133</v>
      </c>
      <c r="B59" s="282">
        <v>100</v>
      </c>
      <c r="C59" s="282">
        <v>77</v>
      </c>
      <c r="D59" s="282">
        <v>58</v>
      </c>
      <c r="E59" s="119">
        <f t="shared" si="2"/>
        <v>0.58</v>
      </c>
      <c r="F59" s="119">
        <f t="shared" si="3"/>
        <v>0.753</v>
      </c>
    </row>
    <row r="60" s="365" customFormat="1" ht="28" customHeight="1" spans="1:6">
      <c r="A60" s="280" t="s">
        <v>134</v>
      </c>
      <c r="B60" s="273">
        <f>SUM(B61:B64)</f>
        <v>218</v>
      </c>
      <c r="C60" s="273">
        <f>SUM(C61:C64)</f>
        <v>154</v>
      </c>
      <c r="D60" s="273">
        <f>SUM(D61:D64)</f>
        <v>209</v>
      </c>
      <c r="E60" s="374">
        <f t="shared" si="2"/>
        <v>0.959</v>
      </c>
      <c r="F60" s="374">
        <f t="shared" si="3"/>
        <v>1.357</v>
      </c>
    </row>
    <row r="61" s="365" customFormat="1" ht="28" customHeight="1" spans="1:6">
      <c r="A61" s="281" t="s">
        <v>102</v>
      </c>
      <c r="B61" s="282">
        <v>175</v>
      </c>
      <c r="C61" s="282">
        <v>149</v>
      </c>
      <c r="D61" s="282">
        <v>161</v>
      </c>
      <c r="E61" s="119">
        <f t="shared" si="2"/>
        <v>0.92</v>
      </c>
      <c r="F61" s="119">
        <f t="shared" si="3"/>
        <v>1.081</v>
      </c>
    </row>
    <row r="62" s="365" customFormat="1" ht="28" customHeight="1" spans="1:6">
      <c r="A62" s="281" t="s">
        <v>103</v>
      </c>
      <c r="B62" s="282"/>
      <c r="C62" s="282"/>
      <c r="D62" s="282"/>
      <c r="E62" s="119" t="str">
        <f t="shared" si="2"/>
        <v/>
      </c>
      <c r="F62" s="119" t="str">
        <f t="shared" si="3"/>
        <v/>
      </c>
    </row>
    <row r="63" s="365" customFormat="1" ht="28" customHeight="1" spans="1:6">
      <c r="A63" s="281" t="s">
        <v>135</v>
      </c>
      <c r="B63" s="282">
        <v>43</v>
      </c>
      <c r="C63" s="282">
        <v>5</v>
      </c>
      <c r="D63" s="282">
        <v>18</v>
      </c>
      <c r="E63" s="119">
        <f t="shared" si="2"/>
        <v>0.419</v>
      </c>
      <c r="F63" s="119">
        <f t="shared" si="3"/>
        <v>3.6</v>
      </c>
    </row>
    <row r="64" s="365" customFormat="1" ht="28" customHeight="1" spans="1:6">
      <c r="A64" s="281" t="s">
        <v>136</v>
      </c>
      <c r="B64" s="282"/>
      <c r="C64" s="282"/>
      <c r="D64" s="282">
        <v>30</v>
      </c>
      <c r="E64" s="119" t="str">
        <f t="shared" si="2"/>
        <v/>
      </c>
      <c r="F64" s="119" t="str">
        <f t="shared" si="3"/>
        <v/>
      </c>
    </row>
    <row r="65" s="365" customFormat="1" ht="28" customHeight="1" spans="1:6">
      <c r="A65" s="280" t="s">
        <v>137</v>
      </c>
      <c r="B65" s="273">
        <f>SUM(B66:B68)</f>
        <v>103</v>
      </c>
      <c r="C65" s="273">
        <f>SUM(C66:C68)</f>
        <v>89</v>
      </c>
      <c r="D65" s="273">
        <f>SUM(D66:D68)</f>
        <v>100</v>
      </c>
      <c r="E65" s="374">
        <f t="shared" si="2"/>
        <v>0.971</v>
      </c>
      <c r="F65" s="374">
        <f t="shared" si="3"/>
        <v>1.124</v>
      </c>
    </row>
    <row r="66" s="365" customFormat="1" ht="28" customHeight="1" spans="1:6">
      <c r="A66" s="281" t="s">
        <v>102</v>
      </c>
      <c r="B66" s="282">
        <v>72</v>
      </c>
      <c r="C66" s="282">
        <v>24</v>
      </c>
      <c r="D66" s="282">
        <v>26</v>
      </c>
      <c r="E66" s="119">
        <f t="shared" si="2"/>
        <v>0.361</v>
      </c>
      <c r="F66" s="119">
        <f t="shared" si="3"/>
        <v>1.083</v>
      </c>
    </row>
    <row r="67" s="365" customFormat="1" ht="28" customHeight="1" spans="1:6">
      <c r="A67" s="281" t="s">
        <v>103</v>
      </c>
      <c r="B67" s="282">
        <v>26</v>
      </c>
      <c r="C67" s="282">
        <v>60</v>
      </c>
      <c r="D67" s="282">
        <v>69</v>
      </c>
      <c r="E67" s="119">
        <f t="shared" si="2"/>
        <v>2.654</v>
      </c>
      <c r="F67" s="119">
        <f t="shared" si="3"/>
        <v>1.15</v>
      </c>
    </row>
    <row r="68" s="365" customFormat="1" ht="28" customHeight="1" spans="1:6">
      <c r="A68" s="281" t="s">
        <v>138</v>
      </c>
      <c r="B68" s="282">
        <v>5</v>
      </c>
      <c r="C68" s="282">
        <v>5</v>
      </c>
      <c r="D68" s="282">
        <v>5</v>
      </c>
      <c r="E68" s="119">
        <f t="shared" si="2"/>
        <v>1</v>
      </c>
      <c r="F68" s="119">
        <f t="shared" si="3"/>
        <v>1</v>
      </c>
    </row>
    <row r="69" s="365" customFormat="1" ht="28" customHeight="1" spans="1:6">
      <c r="A69" s="280" t="s">
        <v>139</v>
      </c>
      <c r="B69" s="273">
        <f>SUM(B70:B71)</f>
        <v>86</v>
      </c>
      <c r="C69" s="273">
        <f>SUM(C70:C71)</f>
        <v>70</v>
      </c>
      <c r="D69" s="273">
        <f>SUM(D70:D71)</f>
        <v>78</v>
      </c>
      <c r="E69" s="374">
        <f t="shared" si="2"/>
        <v>0.907</v>
      </c>
      <c r="F69" s="374">
        <f t="shared" si="3"/>
        <v>1.114</v>
      </c>
    </row>
    <row r="70" s="365" customFormat="1" ht="28" customHeight="1" spans="1:6">
      <c r="A70" s="281" t="s">
        <v>102</v>
      </c>
      <c r="B70" s="282">
        <v>86</v>
      </c>
      <c r="C70" s="282">
        <v>69</v>
      </c>
      <c r="D70" s="282">
        <v>77</v>
      </c>
      <c r="E70" s="119">
        <f t="shared" si="2"/>
        <v>0.895</v>
      </c>
      <c r="F70" s="119">
        <f t="shared" ref="F70:F88" si="4">IF(ISERROR(D70/C70),"",D70/C70)</f>
        <v>1.116</v>
      </c>
    </row>
    <row r="71" s="365" customFormat="1" ht="28" customHeight="1" spans="1:6">
      <c r="A71" s="281" t="s">
        <v>140</v>
      </c>
      <c r="B71" s="282"/>
      <c r="C71" s="282">
        <v>1</v>
      </c>
      <c r="D71" s="282">
        <v>1</v>
      </c>
      <c r="E71" s="119" t="str">
        <f t="shared" si="2"/>
        <v/>
      </c>
      <c r="F71" s="119">
        <f t="shared" si="4"/>
        <v>1</v>
      </c>
    </row>
    <row r="72" s="365" customFormat="1" ht="28" customHeight="1" spans="1:6">
      <c r="A72" s="280" t="s">
        <v>141</v>
      </c>
      <c r="B72" s="273">
        <f>SUM(B73:B75)</f>
        <v>558</v>
      </c>
      <c r="C72" s="273">
        <f>SUM(C73:C75)</f>
        <v>452</v>
      </c>
      <c r="D72" s="273">
        <f>SUM(D73:D75)</f>
        <v>509</v>
      </c>
      <c r="E72" s="374">
        <f t="shared" si="2"/>
        <v>0.912</v>
      </c>
      <c r="F72" s="374">
        <f t="shared" si="4"/>
        <v>1.126</v>
      </c>
    </row>
    <row r="73" s="365" customFormat="1" ht="28" customHeight="1" spans="1:6">
      <c r="A73" s="281" t="s">
        <v>102</v>
      </c>
      <c r="B73" s="282">
        <v>406</v>
      </c>
      <c r="C73" s="282">
        <v>316</v>
      </c>
      <c r="D73" s="282">
        <v>346</v>
      </c>
      <c r="E73" s="119">
        <f t="shared" si="2"/>
        <v>0.852</v>
      </c>
      <c r="F73" s="119">
        <f t="shared" si="4"/>
        <v>1.095</v>
      </c>
    </row>
    <row r="74" s="365" customFormat="1" ht="28" customHeight="1" spans="1:6">
      <c r="A74" s="281" t="s">
        <v>103</v>
      </c>
      <c r="B74" s="282"/>
      <c r="C74" s="282">
        <v>44</v>
      </c>
      <c r="D74" s="282">
        <v>48</v>
      </c>
      <c r="E74" s="119" t="str">
        <f t="shared" si="2"/>
        <v/>
      </c>
      <c r="F74" s="119">
        <f t="shared" si="4"/>
        <v>1.091</v>
      </c>
    </row>
    <row r="75" s="365" customFormat="1" ht="28" customHeight="1" spans="1:6">
      <c r="A75" s="281" t="s">
        <v>142</v>
      </c>
      <c r="B75" s="282">
        <v>152</v>
      </c>
      <c r="C75" s="282">
        <v>92</v>
      </c>
      <c r="D75" s="282">
        <v>115</v>
      </c>
      <c r="E75" s="119">
        <f t="shared" si="2"/>
        <v>0.757</v>
      </c>
      <c r="F75" s="119">
        <f t="shared" si="4"/>
        <v>1.25</v>
      </c>
    </row>
    <row r="76" s="365" customFormat="1" ht="28" customHeight="1" spans="1:6">
      <c r="A76" s="280" t="s">
        <v>143</v>
      </c>
      <c r="B76" s="273">
        <f>SUM(B77:B80)</f>
        <v>2177</v>
      </c>
      <c r="C76" s="273">
        <f>SUM(C77:C80)</f>
        <v>2029</v>
      </c>
      <c r="D76" s="273">
        <f>SUM(D77:D80)</f>
        <v>2048</v>
      </c>
      <c r="E76" s="374">
        <f t="shared" si="2"/>
        <v>0.941</v>
      </c>
      <c r="F76" s="374">
        <f t="shared" si="4"/>
        <v>1.009</v>
      </c>
    </row>
    <row r="77" s="365" customFormat="1" ht="28" customHeight="1" spans="1:6">
      <c r="A77" s="281" t="s">
        <v>102</v>
      </c>
      <c r="B77" s="282">
        <v>2073</v>
      </c>
      <c r="C77" s="282">
        <v>1698</v>
      </c>
      <c r="D77" s="282">
        <v>1734</v>
      </c>
      <c r="E77" s="119">
        <f t="shared" si="2"/>
        <v>0.836</v>
      </c>
      <c r="F77" s="119">
        <f t="shared" si="4"/>
        <v>1.021</v>
      </c>
    </row>
    <row r="78" s="365" customFormat="1" ht="28" customHeight="1" spans="1:6">
      <c r="A78" s="281" t="s">
        <v>103</v>
      </c>
      <c r="B78" s="282">
        <v>32</v>
      </c>
      <c r="C78" s="282">
        <v>248</v>
      </c>
      <c r="D78" s="282">
        <v>228</v>
      </c>
      <c r="E78" s="119">
        <f t="shared" si="2"/>
        <v>7.125</v>
      </c>
      <c r="F78" s="119">
        <f t="shared" si="4"/>
        <v>0.919</v>
      </c>
    </row>
    <row r="79" s="365" customFormat="1" ht="28" customHeight="1" spans="1:6">
      <c r="A79" s="281" t="s">
        <v>144</v>
      </c>
      <c r="B79" s="282">
        <v>72</v>
      </c>
      <c r="C79" s="282">
        <v>83</v>
      </c>
      <c r="D79" s="282">
        <v>85</v>
      </c>
      <c r="E79" s="119">
        <f t="shared" si="2"/>
        <v>1.181</v>
      </c>
      <c r="F79" s="119">
        <f t="shared" si="4"/>
        <v>1.024</v>
      </c>
    </row>
    <row r="80" s="365" customFormat="1" ht="28" customHeight="1" spans="1:6">
      <c r="A80" s="281" t="s">
        <v>145</v>
      </c>
      <c r="B80" s="282"/>
      <c r="C80" s="282"/>
      <c r="D80" s="282">
        <v>1</v>
      </c>
      <c r="E80" s="119" t="str">
        <f t="shared" si="2"/>
        <v/>
      </c>
      <c r="F80" s="119" t="str">
        <f t="shared" si="4"/>
        <v/>
      </c>
    </row>
    <row r="81" s="365" customFormat="1" ht="28" customHeight="1" spans="1:6">
      <c r="A81" s="280" t="s">
        <v>146</v>
      </c>
      <c r="B81" s="273">
        <f>SUM(B82:B84)</f>
        <v>869</v>
      </c>
      <c r="C81" s="273">
        <f>SUM(C82:C84)</f>
        <v>455</v>
      </c>
      <c r="D81" s="273">
        <f>SUM(D82:D84)</f>
        <v>508</v>
      </c>
      <c r="E81" s="374">
        <f t="shared" si="2"/>
        <v>0.585</v>
      </c>
      <c r="F81" s="374">
        <f t="shared" si="4"/>
        <v>1.116</v>
      </c>
    </row>
    <row r="82" s="365" customFormat="1" ht="28" customHeight="1" spans="1:6">
      <c r="A82" s="281" t="s">
        <v>102</v>
      </c>
      <c r="B82" s="282">
        <v>409</v>
      </c>
      <c r="C82" s="282">
        <v>304</v>
      </c>
      <c r="D82" s="282">
        <v>334</v>
      </c>
      <c r="E82" s="119">
        <f t="shared" si="2"/>
        <v>0.817</v>
      </c>
      <c r="F82" s="119">
        <f t="shared" si="4"/>
        <v>1.099</v>
      </c>
    </row>
    <row r="83" s="365" customFormat="1" ht="28" customHeight="1" spans="1:6">
      <c r="A83" s="281" t="s">
        <v>103</v>
      </c>
      <c r="B83" s="282">
        <v>460</v>
      </c>
      <c r="C83" s="282">
        <v>151</v>
      </c>
      <c r="D83" s="282">
        <v>173</v>
      </c>
      <c r="E83" s="119">
        <f t="shared" si="2"/>
        <v>0.376</v>
      </c>
      <c r="F83" s="119">
        <f t="shared" si="4"/>
        <v>1.146</v>
      </c>
    </row>
    <row r="84" s="365" customFormat="1" ht="28" customHeight="1" spans="1:6">
      <c r="A84" s="281" t="s">
        <v>147</v>
      </c>
      <c r="B84" s="282"/>
      <c r="C84" s="282"/>
      <c r="D84" s="282">
        <v>1</v>
      </c>
      <c r="E84" s="119" t="str">
        <f t="shared" si="2"/>
        <v/>
      </c>
      <c r="F84" s="119" t="str">
        <f t="shared" si="4"/>
        <v/>
      </c>
    </row>
    <row r="85" s="365" customFormat="1" ht="28" customHeight="1" spans="1:6">
      <c r="A85" s="280" t="s">
        <v>148</v>
      </c>
      <c r="B85" s="273">
        <f>SUM(B86:B87)</f>
        <v>237</v>
      </c>
      <c r="C85" s="273">
        <f>SUM(C86:C87)</f>
        <v>170</v>
      </c>
      <c r="D85" s="273">
        <f>SUM(D86:D88)</f>
        <v>213</v>
      </c>
      <c r="E85" s="374">
        <f t="shared" si="2"/>
        <v>0.899</v>
      </c>
      <c r="F85" s="374">
        <f t="shared" si="4"/>
        <v>1.253</v>
      </c>
    </row>
    <row r="86" s="365" customFormat="1" ht="28" customHeight="1" spans="1:6">
      <c r="A86" s="281" t="s">
        <v>102</v>
      </c>
      <c r="B86" s="282">
        <v>161</v>
      </c>
      <c r="C86" s="282">
        <v>144</v>
      </c>
      <c r="D86" s="282">
        <v>165</v>
      </c>
      <c r="E86" s="119">
        <f t="shared" si="2"/>
        <v>1.025</v>
      </c>
      <c r="F86" s="119">
        <f t="shared" si="4"/>
        <v>1.146</v>
      </c>
    </row>
    <row r="87" s="365" customFormat="1" ht="28" customHeight="1" spans="1:6">
      <c r="A87" s="281" t="s">
        <v>103</v>
      </c>
      <c r="B87" s="282">
        <v>76</v>
      </c>
      <c r="C87" s="282">
        <v>26</v>
      </c>
      <c r="D87" s="282">
        <v>43</v>
      </c>
      <c r="E87" s="119">
        <f t="shared" si="2"/>
        <v>0.566</v>
      </c>
      <c r="F87" s="119">
        <f t="shared" si="4"/>
        <v>1.654</v>
      </c>
    </row>
    <row r="88" s="365" customFormat="1" ht="28" customHeight="1" spans="1:6">
      <c r="A88" s="281" t="s">
        <v>149</v>
      </c>
      <c r="B88" s="282"/>
      <c r="C88" s="282"/>
      <c r="D88" s="282">
        <v>5</v>
      </c>
      <c r="E88" s="119" t="str">
        <f t="shared" si="2"/>
        <v/>
      </c>
      <c r="F88" s="119" t="str">
        <f t="shared" si="4"/>
        <v/>
      </c>
    </row>
    <row r="89" s="365" customFormat="1" ht="28" customHeight="1" spans="1:6">
      <c r="A89" s="280" t="s">
        <v>150</v>
      </c>
      <c r="B89" s="273">
        <f>SUM(B90:B94)</f>
        <v>214</v>
      </c>
      <c r="C89" s="273">
        <f>SUM(C90:C94)</f>
        <v>224</v>
      </c>
      <c r="D89" s="273">
        <f>SUM(D90:D94)</f>
        <v>270</v>
      </c>
      <c r="E89" s="374">
        <f t="shared" ref="E89:E95" si="5">IF(ISERROR(D89/B89),"",D89/B89)</f>
        <v>1.262</v>
      </c>
      <c r="F89" s="374">
        <f t="shared" ref="F89:F95" si="6">IF(ISERROR(D89/C89),"",D89/C89)</f>
        <v>1.205</v>
      </c>
    </row>
    <row r="90" s="365" customFormat="1" ht="28" customHeight="1" spans="1:6">
      <c r="A90" s="281" t="s">
        <v>102</v>
      </c>
      <c r="B90" s="282">
        <v>133</v>
      </c>
      <c r="C90" s="282">
        <v>126</v>
      </c>
      <c r="D90" s="282">
        <v>139</v>
      </c>
      <c r="E90" s="119">
        <f t="shared" si="5"/>
        <v>1.045</v>
      </c>
      <c r="F90" s="119">
        <f t="shared" si="6"/>
        <v>1.103</v>
      </c>
    </row>
    <row r="91" s="365" customFormat="1" ht="28" customHeight="1" spans="1:6">
      <c r="A91" s="281" t="s">
        <v>103</v>
      </c>
      <c r="B91" s="282">
        <v>3</v>
      </c>
      <c r="C91" s="282"/>
      <c r="D91" s="282"/>
      <c r="E91" s="119">
        <f t="shared" si="5"/>
        <v>0</v>
      </c>
      <c r="F91" s="119" t="str">
        <f t="shared" si="6"/>
        <v/>
      </c>
    </row>
    <row r="92" s="365" customFormat="1" ht="28" customHeight="1" spans="1:6">
      <c r="A92" s="377" t="s">
        <v>151</v>
      </c>
      <c r="B92" s="282">
        <v>60</v>
      </c>
      <c r="C92" s="282">
        <v>73</v>
      </c>
      <c r="D92" s="282">
        <v>96</v>
      </c>
      <c r="E92" s="119">
        <f t="shared" si="5"/>
        <v>1.6</v>
      </c>
      <c r="F92" s="119">
        <f t="shared" si="6"/>
        <v>1.315</v>
      </c>
    </row>
    <row r="93" s="365" customFormat="1" ht="28" customHeight="1" spans="1:6">
      <c r="A93" s="377" t="s">
        <v>152</v>
      </c>
      <c r="B93" s="282"/>
      <c r="C93" s="282">
        <v>5</v>
      </c>
      <c r="D93" s="282">
        <v>7</v>
      </c>
      <c r="E93" s="119" t="str">
        <f t="shared" si="5"/>
        <v/>
      </c>
      <c r="F93" s="119">
        <f t="shared" si="6"/>
        <v>1.4</v>
      </c>
    </row>
    <row r="94" s="365" customFormat="1" ht="28" customHeight="1" spans="1:6">
      <c r="A94" s="281" t="s">
        <v>153</v>
      </c>
      <c r="B94" s="282">
        <v>18</v>
      </c>
      <c r="C94" s="282">
        <v>20</v>
      </c>
      <c r="D94" s="312">
        <v>28</v>
      </c>
      <c r="E94" s="119">
        <f t="shared" si="5"/>
        <v>1.556</v>
      </c>
      <c r="F94" s="119">
        <f t="shared" si="6"/>
        <v>1.4</v>
      </c>
    </row>
    <row r="95" s="365" customFormat="1" ht="28" customHeight="1" spans="1:6">
      <c r="A95" s="280" t="s">
        <v>154</v>
      </c>
      <c r="B95" s="284"/>
      <c r="C95" s="284">
        <v>0</v>
      </c>
      <c r="D95" s="284">
        <v>0</v>
      </c>
      <c r="E95" s="374" t="str">
        <f t="shared" si="5"/>
        <v/>
      </c>
      <c r="F95" s="374" t="str">
        <f t="shared" si="6"/>
        <v/>
      </c>
    </row>
    <row r="96" s="365" customFormat="1" ht="28" customHeight="1" spans="1:6">
      <c r="A96" s="280" t="s">
        <v>155</v>
      </c>
      <c r="B96" s="284">
        <f>SUM(B97:B100)</f>
        <v>1152</v>
      </c>
      <c r="C96" s="284">
        <f>SUM(C97:C100)</f>
        <v>1073</v>
      </c>
      <c r="D96" s="284">
        <f>SUM(D97:D100)</f>
        <v>1077</v>
      </c>
      <c r="E96" s="374">
        <f t="shared" ref="E96:E151" si="7">IF(ISERROR(D96/B96),"",D96/B96)</f>
        <v>0.935</v>
      </c>
      <c r="F96" s="374">
        <f t="shared" ref="F96:F133" si="8">IF(ISERROR(D96/C96),"",D96/C96)</f>
        <v>1.004</v>
      </c>
    </row>
    <row r="97" s="365" customFormat="1" ht="28" customHeight="1" spans="1:6">
      <c r="A97" s="281" t="s">
        <v>102</v>
      </c>
      <c r="B97" s="282">
        <v>1053</v>
      </c>
      <c r="C97" s="282">
        <v>968</v>
      </c>
      <c r="D97" s="282">
        <v>976</v>
      </c>
      <c r="E97" s="119">
        <f t="shared" si="7"/>
        <v>0.927</v>
      </c>
      <c r="F97" s="119">
        <f t="shared" si="8"/>
        <v>1.008</v>
      </c>
    </row>
    <row r="98" s="365" customFormat="1" ht="28" customHeight="1" spans="1:6">
      <c r="A98" s="281" t="s">
        <v>103</v>
      </c>
      <c r="B98" s="282">
        <v>75</v>
      </c>
      <c r="C98" s="282">
        <v>28</v>
      </c>
      <c r="D98" s="282">
        <v>22</v>
      </c>
      <c r="E98" s="119">
        <f t="shared" si="7"/>
        <v>0.293</v>
      </c>
      <c r="F98" s="119">
        <f t="shared" si="8"/>
        <v>0.786</v>
      </c>
    </row>
    <row r="99" s="365" customFormat="1" ht="28" customHeight="1" spans="1:6">
      <c r="A99" s="281" t="s">
        <v>156</v>
      </c>
      <c r="B99" s="282"/>
      <c r="C99" s="282">
        <v>16</v>
      </c>
      <c r="D99" s="282">
        <v>17</v>
      </c>
      <c r="E99" s="119" t="str">
        <f t="shared" si="7"/>
        <v/>
      </c>
      <c r="F99" s="119">
        <f t="shared" si="8"/>
        <v>1.063</v>
      </c>
    </row>
    <row r="100" s="365" customFormat="1" ht="28" customHeight="1" spans="1:6">
      <c r="A100" s="281" t="s">
        <v>157</v>
      </c>
      <c r="B100" s="282">
        <v>24</v>
      </c>
      <c r="C100" s="282">
        <v>61</v>
      </c>
      <c r="D100" s="282">
        <v>62</v>
      </c>
      <c r="E100" s="119">
        <f t="shared" si="7"/>
        <v>2.583</v>
      </c>
      <c r="F100" s="119">
        <f t="shared" si="8"/>
        <v>1.016</v>
      </c>
    </row>
    <row r="101" s="365" customFormat="1" ht="28" customHeight="1" spans="1:6">
      <c r="A101" s="280" t="s">
        <v>158</v>
      </c>
      <c r="B101" s="273">
        <f>SUM(B102:B102)</f>
        <v>0</v>
      </c>
      <c r="C101" s="273">
        <f>SUM(C102:C102)</f>
        <v>0</v>
      </c>
      <c r="D101" s="273">
        <f>SUM(D102:D102)</f>
        <v>0</v>
      </c>
      <c r="E101" s="374" t="str">
        <f t="shared" si="7"/>
        <v/>
      </c>
      <c r="F101" s="374" t="str">
        <f t="shared" si="8"/>
        <v/>
      </c>
    </row>
    <row r="102" s="365" customFormat="1" ht="28" customHeight="1" spans="1:6">
      <c r="A102" s="281" t="s">
        <v>159</v>
      </c>
      <c r="B102" s="282"/>
      <c r="C102" s="282"/>
      <c r="D102" s="282"/>
      <c r="E102" s="119" t="str">
        <f t="shared" si="7"/>
        <v/>
      </c>
      <c r="F102" s="119" t="str">
        <f t="shared" si="8"/>
        <v/>
      </c>
    </row>
    <row r="103" s="365" customFormat="1" ht="28" customHeight="1" spans="1:6">
      <c r="A103" s="279" t="s">
        <v>160</v>
      </c>
      <c r="B103" s="273">
        <f>SUM(B104,B106)</f>
        <v>104</v>
      </c>
      <c r="C103" s="273">
        <f>SUM(C104,C106)</f>
        <v>368</v>
      </c>
      <c r="D103" s="273">
        <f>SUM(D104,D106)</f>
        <v>305</v>
      </c>
      <c r="E103" s="374">
        <f t="shared" si="7"/>
        <v>2.933</v>
      </c>
      <c r="F103" s="374">
        <f t="shared" si="8"/>
        <v>0.829</v>
      </c>
    </row>
    <row r="104" s="365" customFormat="1" ht="28" customHeight="1" spans="1:6">
      <c r="A104" s="378" t="s">
        <v>161</v>
      </c>
      <c r="B104" s="273">
        <f>SUM(B105)</f>
        <v>3</v>
      </c>
      <c r="C104" s="273">
        <f>SUM(C105)</f>
        <v>0</v>
      </c>
      <c r="D104" s="273">
        <f>SUM(D105)</f>
        <v>0</v>
      </c>
      <c r="E104" s="374">
        <f t="shared" si="7"/>
        <v>0</v>
      </c>
      <c r="F104" s="374" t="str">
        <f t="shared" si="8"/>
        <v/>
      </c>
    </row>
    <row r="105" s="288" customFormat="1" ht="28" customHeight="1" spans="1:6">
      <c r="A105" s="379" t="s">
        <v>162</v>
      </c>
      <c r="B105" s="277">
        <v>3</v>
      </c>
      <c r="C105" s="277"/>
      <c r="D105" s="277"/>
      <c r="E105" s="119">
        <f t="shared" si="7"/>
        <v>0</v>
      </c>
      <c r="F105" s="119" t="str">
        <f t="shared" si="8"/>
        <v/>
      </c>
    </row>
    <row r="106" s="365" customFormat="1" ht="28" customHeight="1" spans="1:6">
      <c r="A106" s="280" t="s">
        <v>163</v>
      </c>
      <c r="B106" s="273">
        <f>SUM(B107:B109)</f>
        <v>101</v>
      </c>
      <c r="C106" s="273">
        <f>SUM(C107:C109)</f>
        <v>368</v>
      </c>
      <c r="D106" s="273">
        <f>SUM(D107:D109)</f>
        <v>305</v>
      </c>
      <c r="E106" s="374">
        <f t="shared" si="7"/>
        <v>3.02</v>
      </c>
      <c r="F106" s="374">
        <f t="shared" si="8"/>
        <v>0.829</v>
      </c>
    </row>
    <row r="107" s="365" customFormat="1" ht="28" customHeight="1" spans="1:6">
      <c r="A107" s="281" t="s">
        <v>164</v>
      </c>
      <c r="B107" s="282">
        <v>62</v>
      </c>
      <c r="C107" s="282">
        <v>70</v>
      </c>
      <c r="D107" s="282">
        <v>75</v>
      </c>
      <c r="E107" s="119">
        <f t="shared" si="7"/>
        <v>1.21</v>
      </c>
      <c r="F107" s="119">
        <f t="shared" si="8"/>
        <v>1.071</v>
      </c>
    </row>
    <row r="108" s="365" customFormat="1" ht="28" customHeight="1" spans="1:6">
      <c r="A108" s="281" t="s">
        <v>165</v>
      </c>
      <c r="B108" s="282"/>
      <c r="C108" s="282"/>
      <c r="D108" s="282"/>
      <c r="E108" s="119" t="str">
        <f t="shared" si="7"/>
        <v/>
      </c>
      <c r="F108" s="119" t="str">
        <f t="shared" si="8"/>
        <v/>
      </c>
    </row>
    <row r="109" s="365" customFormat="1" ht="28" customHeight="1" spans="1:6">
      <c r="A109" s="281" t="s">
        <v>166</v>
      </c>
      <c r="B109" s="282">
        <v>39</v>
      </c>
      <c r="C109" s="282">
        <v>298</v>
      </c>
      <c r="D109" s="282">
        <v>230</v>
      </c>
      <c r="E109" s="119">
        <f t="shared" si="7"/>
        <v>5.897</v>
      </c>
      <c r="F109" s="119">
        <f t="shared" si="8"/>
        <v>0.772</v>
      </c>
    </row>
    <row r="110" s="365" customFormat="1" ht="28" customHeight="1" spans="1:6">
      <c r="A110" s="279" t="s">
        <v>167</v>
      </c>
      <c r="B110" s="273">
        <f>SUM(B111,B113,B120,B122,B125,B135)</f>
        <v>8200</v>
      </c>
      <c r="C110" s="273">
        <f>SUM(C111,C113,C120,C122,C125,C135)</f>
        <v>6639</v>
      </c>
      <c r="D110" s="273">
        <f>SUM(D111,D113,D120,D122,D125,D135)</f>
        <v>7621</v>
      </c>
      <c r="E110" s="374">
        <f t="shared" si="7"/>
        <v>0.929</v>
      </c>
      <c r="F110" s="374">
        <f t="shared" si="8"/>
        <v>1.148</v>
      </c>
    </row>
    <row r="111" s="365" customFormat="1" ht="28" customHeight="1" spans="1:6">
      <c r="A111" s="280" t="s">
        <v>168</v>
      </c>
      <c r="B111" s="273">
        <f>SUM(B112:B112)</f>
        <v>30</v>
      </c>
      <c r="C111" s="273">
        <f>SUM(C112:C112)</f>
        <v>0</v>
      </c>
      <c r="D111" s="273">
        <f>SUM(D112:D112)</f>
        <v>0</v>
      </c>
      <c r="E111" s="374">
        <f t="shared" si="7"/>
        <v>0</v>
      </c>
      <c r="F111" s="374" t="str">
        <f t="shared" si="8"/>
        <v/>
      </c>
    </row>
    <row r="112" s="365" customFormat="1" ht="28" customHeight="1" spans="1:6">
      <c r="A112" s="281" t="s">
        <v>169</v>
      </c>
      <c r="B112" s="277">
        <v>30</v>
      </c>
      <c r="C112" s="277"/>
      <c r="D112" s="277"/>
      <c r="E112" s="119">
        <f t="shared" si="7"/>
        <v>0</v>
      </c>
      <c r="F112" s="119" t="str">
        <f t="shared" si="8"/>
        <v/>
      </c>
    </row>
    <row r="113" s="365" customFormat="1" ht="28" customHeight="1" spans="1:6">
      <c r="A113" s="280" t="s">
        <v>170</v>
      </c>
      <c r="B113" s="273">
        <f>SUM(B114:B119)</f>
        <v>7086</v>
      </c>
      <c r="C113" s="273">
        <f>SUM(C114:C119)</f>
        <v>5818</v>
      </c>
      <c r="D113" s="273">
        <f>SUM(D114:D119)</f>
        <v>6678</v>
      </c>
      <c r="E113" s="374">
        <f t="shared" si="7"/>
        <v>0.942</v>
      </c>
      <c r="F113" s="374">
        <f t="shared" si="8"/>
        <v>1.148</v>
      </c>
    </row>
    <row r="114" s="365" customFormat="1" ht="28" customHeight="1" spans="1:6">
      <c r="A114" s="281" t="s">
        <v>102</v>
      </c>
      <c r="B114" s="282">
        <v>4970</v>
      </c>
      <c r="C114" s="282">
        <v>4040</v>
      </c>
      <c r="D114" s="282">
        <v>4513</v>
      </c>
      <c r="E114" s="119">
        <f t="shared" si="7"/>
        <v>0.908</v>
      </c>
      <c r="F114" s="119">
        <f t="shared" si="8"/>
        <v>1.117</v>
      </c>
    </row>
    <row r="115" s="365" customFormat="1" ht="28" customHeight="1" spans="1:6">
      <c r="A115" s="281" t="s">
        <v>103</v>
      </c>
      <c r="B115" s="282">
        <v>910</v>
      </c>
      <c r="C115" s="282">
        <v>805</v>
      </c>
      <c r="D115" s="282">
        <v>801</v>
      </c>
      <c r="E115" s="119">
        <f t="shared" si="7"/>
        <v>0.88</v>
      </c>
      <c r="F115" s="119">
        <f t="shared" si="8"/>
        <v>0.995</v>
      </c>
    </row>
    <row r="116" s="365" customFormat="1" ht="28" customHeight="1" spans="1:6">
      <c r="A116" s="281" t="s">
        <v>171</v>
      </c>
      <c r="B116" s="282">
        <v>613</v>
      </c>
      <c r="C116" s="282">
        <v>456</v>
      </c>
      <c r="D116" s="282">
        <v>444</v>
      </c>
      <c r="E116" s="119">
        <f t="shared" si="7"/>
        <v>0.724</v>
      </c>
      <c r="F116" s="119">
        <f t="shared" si="8"/>
        <v>0.974</v>
      </c>
    </row>
    <row r="117" s="365" customFormat="1" ht="28" customHeight="1" spans="1:6">
      <c r="A117" s="281" t="s">
        <v>172</v>
      </c>
      <c r="B117" s="282">
        <v>474</v>
      </c>
      <c r="C117" s="282">
        <v>470</v>
      </c>
      <c r="D117" s="282">
        <v>717</v>
      </c>
      <c r="E117" s="119">
        <f t="shared" si="7"/>
        <v>1.513</v>
      </c>
      <c r="F117" s="119">
        <f t="shared" si="8"/>
        <v>1.526</v>
      </c>
    </row>
    <row r="118" s="365" customFormat="1" ht="28" customHeight="1" spans="1:6">
      <c r="A118" s="281" t="s">
        <v>173</v>
      </c>
      <c r="B118" s="282">
        <v>5</v>
      </c>
      <c r="C118" s="282">
        <v>3</v>
      </c>
      <c r="D118" s="282">
        <v>5</v>
      </c>
      <c r="E118" s="119">
        <f t="shared" si="7"/>
        <v>1</v>
      </c>
      <c r="F118" s="119">
        <f t="shared" si="8"/>
        <v>1.667</v>
      </c>
    </row>
    <row r="119" s="365" customFormat="1" ht="28" customHeight="1" spans="1:6">
      <c r="A119" s="281" t="s">
        <v>174</v>
      </c>
      <c r="B119" s="282">
        <v>114</v>
      </c>
      <c r="C119" s="282">
        <v>44</v>
      </c>
      <c r="D119" s="282">
        <v>198</v>
      </c>
      <c r="E119" s="119">
        <f t="shared" si="7"/>
        <v>1.737</v>
      </c>
      <c r="F119" s="119">
        <f t="shared" si="8"/>
        <v>4.5</v>
      </c>
    </row>
    <row r="120" s="365" customFormat="1" ht="28" customHeight="1" spans="1:6">
      <c r="A120" s="280" t="s">
        <v>175</v>
      </c>
      <c r="B120" s="273">
        <f>SUM(B121:B121)</f>
        <v>21</v>
      </c>
      <c r="C120" s="273">
        <f>SUM(C121:C121)</f>
        <v>21</v>
      </c>
      <c r="D120" s="273">
        <f>SUM(D121:D121)</f>
        <v>22</v>
      </c>
      <c r="E120" s="374">
        <f t="shared" si="7"/>
        <v>1.048</v>
      </c>
      <c r="F120" s="374">
        <f t="shared" si="8"/>
        <v>1.048</v>
      </c>
    </row>
    <row r="121" s="365" customFormat="1" ht="28" customHeight="1" spans="1:6">
      <c r="A121" s="281" t="s">
        <v>102</v>
      </c>
      <c r="B121" s="282">
        <v>21</v>
      </c>
      <c r="C121" s="282">
        <v>21</v>
      </c>
      <c r="D121" s="282">
        <v>22</v>
      </c>
      <c r="E121" s="119">
        <f t="shared" si="7"/>
        <v>1.048</v>
      </c>
      <c r="F121" s="119">
        <f t="shared" si="8"/>
        <v>1.048</v>
      </c>
    </row>
    <row r="122" s="365" customFormat="1" ht="28" customHeight="1" spans="1:6">
      <c r="A122" s="280" t="s">
        <v>176</v>
      </c>
      <c r="B122" s="273">
        <f>SUM(B123:B124)</f>
        <v>41</v>
      </c>
      <c r="C122" s="273">
        <f>SUM(C123:C124)</f>
        <v>56</v>
      </c>
      <c r="D122" s="273">
        <f>SUM(D123:D124)</f>
        <v>57</v>
      </c>
      <c r="E122" s="374">
        <f t="shared" si="7"/>
        <v>1.39</v>
      </c>
      <c r="F122" s="374">
        <f t="shared" si="8"/>
        <v>1.018</v>
      </c>
    </row>
    <row r="123" s="365" customFormat="1" ht="28" customHeight="1" spans="1:6">
      <c r="A123" s="281" t="s">
        <v>102</v>
      </c>
      <c r="B123" s="282">
        <v>21</v>
      </c>
      <c r="C123" s="282">
        <v>21</v>
      </c>
      <c r="D123" s="282">
        <v>22</v>
      </c>
      <c r="E123" s="119">
        <f t="shared" si="7"/>
        <v>1.048</v>
      </c>
      <c r="F123" s="119">
        <f t="shared" si="8"/>
        <v>1.048</v>
      </c>
    </row>
    <row r="124" s="365" customFormat="1" ht="28" customHeight="1" spans="1:6">
      <c r="A124" s="281" t="s">
        <v>177</v>
      </c>
      <c r="B124" s="282">
        <v>20</v>
      </c>
      <c r="C124" s="282">
        <v>35</v>
      </c>
      <c r="D124" s="282">
        <v>35</v>
      </c>
      <c r="E124" s="119">
        <f t="shared" si="7"/>
        <v>1.75</v>
      </c>
      <c r="F124" s="119">
        <f t="shared" si="8"/>
        <v>1</v>
      </c>
    </row>
    <row r="125" s="365" customFormat="1" ht="28" customHeight="1" spans="1:6">
      <c r="A125" s="280" t="s">
        <v>178</v>
      </c>
      <c r="B125" s="273">
        <f>SUM(B126:B134)</f>
        <v>984</v>
      </c>
      <c r="C125" s="273">
        <f>SUM(C126:C134)</f>
        <v>730</v>
      </c>
      <c r="D125" s="273">
        <f>SUM(D126:D134)</f>
        <v>843</v>
      </c>
      <c r="E125" s="374">
        <f t="shared" si="7"/>
        <v>0.857</v>
      </c>
      <c r="F125" s="374">
        <f t="shared" si="8"/>
        <v>1.155</v>
      </c>
    </row>
    <row r="126" s="365" customFormat="1" ht="28" customHeight="1" spans="1:6">
      <c r="A126" s="281" t="s">
        <v>102</v>
      </c>
      <c r="B126" s="282">
        <v>826</v>
      </c>
      <c r="C126" s="282">
        <v>638</v>
      </c>
      <c r="D126" s="282">
        <v>710</v>
      </c>
      <c r="E126" s="119">
        <f t="shared" si="7"/>
        <v>0.86</v>
      </c>
      <c r="F126" s="119">
        <f t="shared" si="8"/>
        <v>1.113</v>
      </c>
    </row>
    <row r="127" s="365" customFormat="1" ht="28" customHeight="1" spans="1:6">
      <c r="A127" s="281" t="s">
        <v>103</v>
      </c>
      <c r="B127" s="282"/>
      <c r="C127" s="282"/>
      <c r="D127" s="282"/>
      <c r="E127" s="119" t="str">
        <f t="shared" si="7"/>
        <v/>
      </c>
      <c r="F127" s="119" t="str">
        <f t="shared" si="8"/>
        <v/>
      </c>
    </row>
    <row r="128" s="365" customFormat="1" ht="28" customHeight="1" spans="1:6">
      <c r="A128" s="281" t="s">
        <v>179</v>
      </c>
      <c r="B128" s="282">
        <v>82</v>
      </c>
      <c r="C128" s="282">
        <v>18</v>
      </c>
      <c r="D128" s="282">
        <v>16</v>
      </c>
      <c r="E128" s="119">
        <f t="shared" si="7"/>
        <v>0.195</v>
      </c>
      <c r="F128" s="119">
        <f t="shared" si="8"/>
        <v>0.889</v>
      </c>
    </row>
    <row r="129" s="365" customFormat="1" ht="28" customHeight="1" spans="1:6">
      <c r="A129" s="281" t="s">
        <v>180</v>
      </c>
      <c r="B129" s="282">
        <v>30</v>
      </c>
      <c r="C129" s="282"/>
      <c r="D129" s="282"/>
      <c r="E129" s="119">
        <f t="shared" si="7"/>
        <v>0</v>
      </c>
      <c r="F129" s="119" t="str">
        <f t="shared" si="8"/>
        <v/>
      </c>
    </row>
    <row r="130" s="365" customFormat="1" ht="28" customHeight="1" spans="1:6">
      <c r="A130" s="281" t="s">
        <v>181</v>
      </c>
      <c r="B130" s="282">
        <v>11</v>
      </c>
      <c r="C130" s="282"/>
      <c r="D130" s="282"/>
      <c r="E130" s="119">
        <f t="shared" si="7"/>
        <v>0</v>
      </c>
      <c r="F130" s="119" t="str">
        <f t="shared" si="8"/>
        <v/>
      </c>
    </row>
    <row r="131" s="365" customFormat="1" ht="28" customHeight="1" spans="1:6">
      <c r="A131" s="281" t="s">
        <v>182</v>
      </c>
      <c r="B131" s="282">
        <v>20</v>
      </c>
      <c r="C131" s="282">
        <v>16</v>
      </c>
      <c r="D131" s="282">
        <v>30</v>
      </c>
      <c r="E131" s="119">
        <f t="shared" si="7"/>
        <v>1.5</v>
      </c>
      <c r="F131" s="119">
        <f t="shared" si="8"/>
        <v>1.875</v>
      </c>
    </row>
    <row r="132" s="365" customFormat="1" ht="28" customHeight="1" spans="1:6">
      <c r="A132" s="281" t="s">
        <v>183</v>
      </c>
      <c r="B132" s="282">
        <v>15</v>
      </c>
      <c r="C132" s="282">
        <v>18</v>
      </c>
      <c r="D132" s="282">
        <v>44</v>
      </c>
      <c r="E132" s="119">
        <f t="shared" si="7"/>
        <v>2.933</v>
      </c>
      <c r="F132" s="119">
        <f t="shared" si="8"/>
        <v>2.444</v>
      </c>
    </row>
    <row r="133" s="365" customFormat="1" ht="28" customHeight="1" spans="1:6">
      <c r="A133" s="281" t="s">
        <v>184</v>
      </c>
      <c r="B133" s="282"/>
      <c r="C133" s="282">
        <v>18</v>
      </c>
      <c r="D133" s="282">
        <v>20</v>
      </c>
      <c r="E133" s="119" t="str">
        <f t="shared" si="7"/>
        <v/>
      </c>
      <c r="F133" s="119">
        <f t="shared" si="8"/>
        <v>1.111</v>
      </c>
    </row>
    <row r="134" s="365" customFormat="1" ht="28" customHeight="1" spans="1:6">
      <c r="A134" s="281" t="s">
        <v>185</v>
      </c>
      <c r="B134" s="282"/>
      <c r="C134" s="282">
        <v>22</v>
      </c>
      <c r="D134" s="282">
        <v>23</v>
      </c>
      <c r="E134" s="119" t="str">
        <f t="shared" si="7"/>
        <v/>
      </c>
      <c r="F134" s="119">
        <f t="shared" ref="F134:F197" si="9">IF(ISERROR(D134/C134),"",D134/C134)</f>
        <v>1.045</v>
      </c>
    </row>
    <row r="135" s="365" customFormat="1" ht="28" customHeight="1" spans="1:6">
      <c r="A135" s="280" t="s">
        <v>186</v>
      </c>
      <c r="B135" s="273">
        <f>SUM(B136:B136)</f>
        <v>38</v>
      </c>
      <c r="C135" s="273">
        <f>SUM(C136:C136)</f>
        <v>14</v>
      </c>
      <c r="D135" s="273">
        <f>SUM(D136:D136)</f>
        <v>21</v>
      </c>
      <c r="E135" s="374">
        <f t="shared" si="7"/>
        <v>0.553</v>
      </c>
      <c r="F135" s="374">
        <f t="shared" si="9"/>
        <v>1.5</v>
      </c>
    </row>
    <row r="136" s="365" customFormat="1" ht="28" customHeight="1" spans="1:6">
      <c r="A136" s="281" t="s">
        <v>187</v>
      </c>
      <c r="B136" s="282">
        <v>38</v>
      </c>
      <c r="C136" s="282">
        <v>14</v>
      </c>
      <c r="D136" s="282">
        <v>21</v>
      </c>
      <c r="E136" s="119">
        <f t="shared" si="7"/>
        <v>0.553</v>
      </c>
      <c r="F136" s="119">
        <f t="shared" si="9"/>
        <v>1.5</v>
      </c>
    </row>
    <row r="137" s="365" customFormat="1" ht="28" customHeight="1" spans="1:6">
      <c r="A137" s="279" t="s">
        <v>188</v>
      </c>
      <c r="B137" s="273">
        <f>SUM(B138,B142,B148,B151,B153,B156,B158)</f>
        <v>42685</v>
      </c>
      <c r="C137" s="273">
        <f>SUM(C138,C142,C148,C151,C153,C156,C158)</f>
        <v>36405</v>
      </c>
      <c r="D137" s="273">
        <f>SUM(D138,D142,D148,D151,D153,D156,D158)</f>
        <v>45650</v>
      </c>
      <c r="E137" s="374">
        <f t="shared" si="7"/>
        <v>1.069</v>
      </c>
      <c r="F137" s="374">
        <f t="shared" si="9"/>
        <v>1.254</v>
      </c>
    </row>
    <row r="138" s="365" customFormat="1" ht="28" customHeight="1" spans="1:6">
      <c r="A138" s="280" t="s">
        <v>189</v>
      </c>
      <c r="B138" s="273">
        <f>SUM(B139:B141)</f>
        <v>1005</v>
      </c>
      <c r="C138" s="273">
        <f>SUM(C139:C141)</f>
        <v>722</v>
      </c>
      <c r="D138" s="273">
        <f>SUM(D139:D141)</f>
        <v>833</v>
      </c>
      <c r="E138" s="374">
        <f t="shared" si="7"/>
        <v>0.829</v>
      </c>
      <c r="F138" s="374">
        <f t="shared" si="9"/>
        <v>1.154</v>
      </c>
    </row>
    <row r="139" s="365" customFormat="1" ht="28" customHeight="1" spans="1:6">
      <c r="A139" s="281" t="s">
        <v>102</v>
      </c>
      <c r="B139" s="282">
        <v>892</v>
      </c>
      <c r="C139" s="282">
        <v>642</v>
      </c>
      <c r="D139" s="282">
        <v>744</v>
      </c>
      <c r="E139" s="119">
        <f t="shared" si="7"/>
        <v>0.834</v>
      </c>
      <c r="F139" s="119">
        <f t="shared" si="9"/>
        <v>1.159</v>
      </c>
    </row>
    <row r="140" s="365" customFormat="1" ht="28" customHeight="1" spans="1:6">
      <c r="A140" s="281" t="s">
        <v>103</v>
      </c>
      <c r="B140" s="282"/>
      <c r="C140" s="282"/>
      <c r="D140" s="282"/>
      <c r="E140" s="119" t="str">
        <f t="shared" si="7"/>
        <v/>
      </c>
      <c r="F140" s="119" t="str">
        <f t="shared" si="9"/>
        <v/>
      </c>
    </row>
    <row r="141" s="365" customFormat="1" ht="28" customHeight="1" spans="1:6">
      <c r="A141" s="281" t="s">
        <v>190</v>
      </c>
      <c r="B141" s="282">
        <v>113</v>
      </c>
      <c r="C141" s="282">
        <v>80</v>
      </c>
      <c r="D141" s="282">
        <v>89</v>
      </c>
      <c r="E141" s="119">
        <f t="shared" si="7"/>
        <v>0.788</v>
      </c>
      <c r="F141" s="119">
        <f t="shared" si="9"/>
        <v>1.113</v>
      </c>
    </row>
    <row r="142" s="365" customFormat="1" ht="28" customHeight="1" spans="1:6">
      <c r="A142" s="280" t="s">
        <v>191</v>
      </c>
      <c r="B142" s="273">
        <f>SUM(B143:B147)</f>
        <v>40236</v>
      </c>
      <c r="C142" s="273">
        <f>SUM(C143:C147)</f>
        <v>33830</v>
      </c>
      <c r="D142" s="273">
        <f>SUM(D143:D147)</f>
        <v>42487</v>
      </c>
      <c r="E142" s="374">
        <f t="shared" si="7"/>
        <v>1.056</v>
      </c>
      <c r="F142" s="374">
        <f t="shared" si="9"/>
        <v>1.256</v>
      </c>
    </row>
    <row r="143" s="365" customFormat="1" ht="28" customHeight="1" spans="1:6">
      <c r="A143" s="281" t="s">
        <v>192</v>
      </c>
      <c r="B143" s="282">
        <v>1280</v>
      </c>
      <c r="C143" s="282">
        <v>1257</v>
      </c>
      <c r="D143" s="282">
        <v>1502</v>
      </c>
      <c r="E143" s="119">
        <f t="shared" si="7"/>
        <v>1.173</v>
      </c>
      <c r="F143" s="119">
        <f t="shared" si="9"/>
        <v>1.195</v>
      </c>
    </row>
    <row r="144" s="365" customFormat="1" ht="28" customHeight="1" spans="1:6">
      <c r="A144" s="281" t="s">
        <v>193</v>
      </c>
      <c r="B144" s="282">
        <v>21248</v>
      </c>
      <c r="C144" s="282">
        <v>16833</v>
      </c>
      <c r="D144" s="282">
        <v>22430</v>
      </c>
      <c r="E144" s="119">
        <f t="shared" si="7"/>
        <v>1.056</v>
      </c>
      <c r="F144" s="119">
        <f t="shared" si="9"/>
        <v>1.333</v>
      </c>
    </row>
    <row r="145" s="365" customFormat="1" ht="28" customHeight="1" spans="1:6">
      <c r="A145" s="281" t="s">
        <v>194</v>
      </c>
      <c r="B145" s="282">
        <v>11654</v>
      </c>
      <c r="C145" s="282">
        <v>10424</v>
      </c>
      <c r="D145" s="282">
        <v>13157</v>
      </c>
      <c r="E145" s="119">
        <f t="shared" si="7"/>
        <v>1.129</v>
      </c>
      <c r="F145" s="119">
        <f t="shared" si="9"/>
        <v>1.262</v>
      </c>
    </row>
    <row r="146" s="365" customFormat="1" ht="28" customHeight="1" spans="1:6">
      <c r="A146" s="281" t="s">
        <v>195</v>
      </c>
      <c r="B146" s="282">
        <v>6054</v>
      </c>
      <c r="C146" s="282">
        <v>5286</v>
      </c>
      <c r="D146" s="282">
        <v>5345</v>
      </c>
      <c r="E146" s="119">
        <f t="shared" si="7"/>
        <v>0.883</v>
      </c>
      <c r="F146" s="119">
        <f t="shared" si="9"/>
        <v>1.011</v>
      </c>
    </row>
    <row r="147" s="365" customFormat="1" ht="28" customHeight="1" spans="1:6">
      <c r="A147" s="281" t="s">
        <v>196</v>
      </c>
      <c r="B147" s="282"/>
      <c r="C147" s="282">
        <v>30</v>
      </c>
      <c r="D147" s="282">
        <v>53</v>
      </c>
      <c r="E147" s="119" t="str">
        <f t="shared" si="7"/>
        <v/>
      </c>
      <c r="F147" s="119">
        <f t="shared" si="9"/>
        <v>1.767</v>
      </c>
    </row>
    <row r="148" s="365" customFormat="1" ht="28" customHeight="1" spans="1:6">
      <c r="A148" s="275" t="s">
        <v>197</v>
      </c>
      <c r="B148" s="273">
        <f>SUM(B149:B150)</f>
        <v>890</v>
      </c>
      <c r="C148" s="273">
        <f>SUM(C149:C150)</f>
        <v>1032</v>
      </c>
      <c r="D148" s="273">
        <f>SUM(D149:D150)</f>
        <v>1217</v>
      </c>
      <c r="E148" s="374">
        <f t="shared" si="7"/>
        <v>1.367</v>
      </c>
      <c r="F148" s="374">
        <f t="shared" si="9"/>
        <v>1.179</v>
      </c>
    </row>
    <row r="149" s="365" customFormat="1" ht="28" customHeight="1" spans="1:6">
      <c r="A149" s="380" t="s">
        <v>198</v>
      </c>
      <c r="B149" s="282">
        <v>890</v>
      </c>
      <c r="C149" s="282"/>
      <c r="D149" s="282"/>
      <c r="E149" s="119">
        <f t="shared" si="7"/>
        <v>0</v>
      </c>
      <c r="F149" s="119" t="str">
        <f t="shared" si="9"/>
        <v/>
      </c>
    </row>
    <row r="150" s="365" customFormat="1" ht="28" customHeight="1" spans="1:6">
      <c r="A150" s="380" t="s">
        <v>199</v>
      </c>
      <c r="B150" s="282"/>
      <c r="C150" s="282">
        <v>1032</v>
      </c>
      <c r="D150" s="282">
        <v>1217</v>
      </c>
      <c r="E150" s="119" t="str">
        <f t="shared" si="7"/>
        <v/>
      </c>
      <c r="F150" s="119">
        <f t="shared" si="9"/>
        <v>1.179</v>
      </c>
    </row>
    <row r="151" s="365" customFormat="1" ht="28" customHeight="1" spans="1:6">
      <c r="A151" s="381" t="s">
        <v>200</v>
      </c>
      <c r="B151" s="273">
        <f>SUM(B152)</f>
        <v>109</v>
      </c>
      <c r="C151" s="273">
        <f>SUM(C152)</f>
        <v>100</v>
      </c>
      <c r="D151" s="273">
        <f>SUM(D152)</f>
        <v>107</v>
      </c>
      <c r="E151" s="374">
        <f t="shared" si="7"/>
        <v>0.982</v>
      </c>
      <c r="F151" s="374">
        <f t="shared" si="9"/>
        <v>1.07</v>
      </c>
    </row>
    <row r="152" s="365" customFormat="1" ht="28" customHeight="1" spans="1:6">
      <c r="A152" s="380" t="s">
        <v>201</v>
      </c>
      <c r="B152" s="282">
        <v>109</v>
      </c>
      <c r="C152" s="282">
        <v>100</v>
      </c>
      <c r="D152" s="282">
        <v>107</v>
      </c>
      <c r="E152" s="119">
        <f t="shared" ref="E152:E169" si="10">IF(ISERROR(D152/B152),"",D152/B152)</f>
        <v>0.982</v>
      </c>
      <c r="F152" s="119">
        <f t="shared" si="9"/>
        <v>1.07</v>
      </c>
    </row>
    <row r="153" s="365" customFormat="1" ht="28" customHeight="1" spans="1:6">
      <c r="A153" s="381" t="s">
        <v>202</v>
      </c>
      <c r="B153" s="273">
        <f>SUM(B154:B155)</f>
        <v>445</v>
      </c>
      <c r="C153" s="273">
        <f>SUM(C154:C155)</f>
        <v>393</v>
      </c>
      <c r="D153" s="273">
        <f>SUM(D154:D155)</f>
        <v>447</v>
      </c>
      <c r="E153" s="374">
        <f t="shared" si="10"/>
        <v>1.004</v>
      </c>
      <c r="F153" s="374">
        <f t="shared" si="9"/>
        <v>1.137</v>
      </c>
    </row>
    <row r="154" s="365" customFormat="1" ht="28" customHeight="1" spans="1:6">
      <c r="A154" s="380" t="s">
        <v>203</v>
      </c>
      <c r="B154" s="282">
        <v>234</v>
      </c>
      <c r="C154" s="282">
        <v>183</v>
      </c>
      <c r="D154" s="282">
        <v>227</v>
      </c>
      <c r="E154" s="119">
        <f t="shared" si="10"/>
        <v>0.97</v>
      </c>
      <c r="F154" s="119">
        <f t="shared" si="9"/>
        <v>1.24</v>
      </c>
    </row>
    <row r="155" s="365" customFormat="1" ht="28" customHeight="1" spans="1:6">
      <c r="A155" s="380" t="s">
        <v>204</v>
      </c>
      <c r="B155" s="282">
        <v>211</v>
      </c>
      <c r="C155" s="282">
        <v>210</v>
      </c>
      <c r="D155" s="282">
        <v>220</v>
      </c>
      <c r="E155" s="119">
        <f t="shared" si="10"/>
        <v>1.043</v>
      </c>
      <c r="F155" s="119">
        <f t="shared" si="9"/>
        <v>1.048</v>
      </c>
    </row>
    <row r="156" s="365" customFormat="1" ht="28" customHeight="1" spans="1:6">
      <c r="A156" s="381" t="s">
        <v>205</v>
      </c>
      <c r="B156" s="273">
        <f>SUM(B157:B157)</f>
        <v>0</v>
      </c>
      <c r="C156" s="273">
        <f>SUM(C157:C157)</f>
        <v>263</v>
      </c>
      <c r="D156" s="273">
        <f>SUM(D157:D157)</f>
        <v>559</v>
      </c>
      <c r="E156" s="374" t="str">
        <f t="shared" si="10"/>
        <v/>
      </c>
      <c r="F156" s="374">
        <f t="shared" si="9"/>
        <v>2.125</v>
      </c>
    </row>
    <row r="157" s="365" customFormat="1" ht="28" customHeight="1" spans="1:6">
      <c r="A157" s="380" t="s">
        <v>206</v>
      </c>
      <c r="B157" s="282"/>
      <c r="C157" s="282">
        <v>263</v>
      </c>
      <c r="D157" s="282">
        <v>559</v>
      </c>
      <c r="E157" s="119" t="str">
        <f t="shared" si="10"/>
        <v/>
      </c>
      <c r="F157" s="119">
        <f t="shared" si="9"/>
        <v>2.125</v>
      </c>
    </row>
    <row r="158" s="365" customFormat="1" ht="28" customHeight="1" spans="1:6">
      <c r="A158" s="381" t="s">
        <v>207</v>
      </c>
      <c r="B158" s="284">
        <f>SUM(B159)</f>
        <v>0</v>
      </c>
      <c r="C158" s="284">
        <f>SUM(C159)</f>
        <v>65</v>
      </c>
      <c r="D158" s="284"/>
      <c r="E158" s="374" t="str">
        <f t="shared" si="10"/>
        <v/>
      </c>
      <c r="F158" s="374">
        <f t="shared" si="9"/>
        <v>0</v>
      </c>
    </row>
    <row r="159" s="365" customFormat="1" ht="28" customHeight="1" spans="1:6">
      <c r="A159" s="380" t="s">
        <v>208</v>
      </c>
      <c r="B159" s="282"/>
      <c r="C159" s="282">
        <v>65</v>
      </c>
      <c r="D159" s="282"/>
      <c r="E159" s="119" t="str">
        <f t="shared" si="10"/>
        <v/>
      </c>
      <c r="F159" s="119">
        <f t="shared" si="9"/>
        <v>0</v>
      </c>
    </row>
    <row r="160" s="365" customFormat="1" ht="28" customHeight="1" spans="1:6">
      <c r="A160" s="382" t="s">
        <v>209</v>
      </c>
      <c r="B160" s="273">
        <f>SUM(B161,B164,B167,,B170)</f>
        <v>953</v>
      </c>
      <c r="C160" s="273">
        <f>SUM(C161,C164,C167,,C170)</f>
        <v>431</v>
      </c>
      <c r="D160" s="273">
        <f>SUM(D161,D164,D167,,D170)</f>
        <v>749</v>
      </c>
      <c r="E160" s="374">
        <f t="shared" si="10"/>
        <v>0.786</v>
      </c>
      <c r="F160" s="374">
        <f t="shared" si="9"/>
        <v>1.738</v>
      </c>
    </row>
    <row r="161" s="365" customFormat="1" ht="28" customHeight="1" spans="1:6">
      <c r="A161" s="280" t="s">
        <v>210</v>
      </c>
      <c r="B161" s="273">
        <f>SUM(B162:B163)</f>
        <v>158</v>
      </c>
      <c r="C161" s="273">
        <f>SUM(C162:C163)</f>
        <v>123</v>
      </c>
      <c r="D161" s="273">
        <f>SUM(D162:D163)</f>
        <v>109</v>
      </c>
      <c r="E161" s="374">
        <f t="shared" si="10"/>
        <v>0.69</v>
      </c>
      <c r="F161" s="374">
        <f t="shared" si="9"/>
        <v>0.886</v>
      </c>
    </row>
    <row r="162" s="365" customFormat="1" ht="28" customHeight="1" spans="1:6">
      <c r="A162" s="380" t="s">
        <v>102</v>
      </c>
      <c r="B162" s="282">
        <v>128</v>
      </c>
      <c r="C162" s="282">
        <v>123</v>
      </c>
      <c r="D162" s="282">
        <v>109</v>
      </c>
      <c r="E162" s="119">
        <f t="shared" si="10"/>
        <v>0.852</v>
      </c>
      <c r="F162" s="119">
        <f t="shared" si="9"/>
        <v>0.886</v>
      </c>
    </row>
    <row r="163" s="365" customFormat="1" ht="28" customHeight="1" spans="1:6">
      <c r="A163" s="380" t="s">
        <v>103</v>
      </c>
      <c r="B163" s="282">
        <v>30</v>
      </c>
      <c r="C163" s="282"/>
      <c r="D163" s="282"/>
      <c r="E163" s="119">
        <f t="shared" si="10"/>
        <v>0</v>
      </c>
      <c r="F163" s="119" t="str">
        <f t="shared" si="9"/>
        <v/>
      </c>
    </row>
    <row r="164" s="365" customFormat="1" ht="28" customHeight="1" spans="1:6">
      <c r="A164" s="381" t="s">
        <v>211</v>
      </c>
      <c r="B164" s="273">
        <f>SUM(B165:B166)</f>
        <v>173</v>
      </c>
      <c r="C164" s="273">
        <f>SUM(C165:C166)</f>
        <v>145</v>
      </c>
      <c r="D164" s="273">
        <f>SUM(D165:D166)</f>
        <v>171</v>
      </c>
      <c r="E164" s="374">
        <f t="shared" si="10"/>
        <v>0.988</v>
      </c>
      <c r="F164" s="374">
        <f t="shared" si="9"/>
        <v>1.179</v>
      </c>
    </row>
    <row r="165" s="365" customFormat="1" ht="28" customHeight="1" spans="1:6">
      <c r="A165" s="380" t="s">
        <v>212</v>
      </c>
      <c r="B165" s="282">
        <v>13</v>
      </c>
      <c r="C165" s="282">
        <v>35</v>
      </c>
      <c r="D165" s="282">
        <v>48</v>
      </c>
      <c r="E165" s="119">
        <f t="shared" si="10"/>
        <v>3.692</v>
      </c>
      <c r="F165" s="119">
        <f t="shared" si="9"/>
        <v>1.371</v>
      </c>
    </row>
    <row r="166" s="365" customFormat="1" ht="28" customHeight="1" spans="1:6">
      <c r="A166" s="380" t="s">
        <v>213</v>
      </c>
      <c r="B166" s="282">
        <v>160</v>
      </c>
      <c r="C166" s="282">
        <v>110</v>
      </c>
      <c r="D166" s="282">
        <v>123</v>
      </c>
      <c r="E166" s="119">
        <f t="shared" si="10"/>
        <v>0.769</v>
      </c>
      <c r="F166" s="119">
        <f t="shared" si="9"/>
        <v>1.118</v>
      </c>
    </row>
    <row r="167" s="365" customFormat="1" ht="28" customHeight="1" spans="1:6">
      <c r="A167" s="381" t="s">
        <v>214</v>
      </c>
      <c r="B167" s="273">
        <f>SUM(B168:B168)</f>
        <v>79</v>
      </c>
      <c r="C167" s="273">
        <f>SUM(C168:C168)</f>
        <v>51</v>
      </c>
      <c r="D167" s="273">
        <f>SUM(D168:D169)</f>
        <v>383</v>
      </c>
      <c r="E167" s="374">
        <f t="shared" si="10"/>
        <v>4.848</v>
      </c>
      <c r="F167" s="374">
        <f t="shared" si="9"/>
        <v>7.51</v>
      </c>
    </row>
    <row r="168" s="365" customFormat="1" ht="28" customHeight="1" spans="1:6">
      <c r="A168" s="380" t="s">
        <v>215</v>
      </c>
      <c r="B168" s="282">
        <v>79</v>
      </c>
      <c r="C168" s="282">
        <v>51</v>
      </c>
      <c r="D168" s="282">
        <v>72</v>
      </c>
      <c r="E168" s="119">
        <f t="shared" si="10"/>
        <v>0.911</v>
      </c>
      <c r="F168" s="119">
        <f t="shared" si="9"/>
        <v>1.412</v>
      </c>
    </row>
    <row r="169" s="365" customFormat="1" ht="28" customHeight="1" spans="1:6">
      <c r="A169" s="380" t="s">
        <v>216</v>
      </c>
      <c r="B169" s="282"/>
      <c r="C169" s="282"/>
      <c r="D169" s="282">
        <v>311</v>
      </c>
      <c r="E169" s="119" t="str">
        <f t="shared" si="10"/>
        <v/>
      </c>
      <c r="F169" s="119" t="str">
        <f t="shared" si="9"/>
        <v/>
      </c>
    </row>
    <row r="170" s="365" customFormat="1" ht="28" customHeight="1" spans="1:6">
      <c r="A170" s="381" t="s">
        <v>217</v>
      </c>
      <c r="B170" s="273">
        <f>SUM(B171:B171)</f>
        <v>543</v>
      </c>
      <c r="C170" s="273">
        <f>SUM(C171:C171)</f>
        <v>112</v>
      </c>
      <c r="D170" s="273">
        <f>SUM(D171:D171)</f>
        <v>86</v>
      </c>
      <c r="E170" s="374">
        <f t="shared" ref="E170:E212" si="11">IF(ISERROR(D170/B170),"",D170/B170)</f>
        <v>0.158</v>
      </c>
      <c r="F170" s="374">
        <f t="shared" ref="F170:F198" si="12">IF(ISERROR(D170/C170),"",D170/C170)</f>
        <v>0.768</v>
      </c>
    </row>
    <row r="171" s="365" customFormat="1" ht="28" customHeight="1" spans="1:6">
      <c r="A171" s="380" t="s">
        <v>218</v>
      </c>
      <c r="B171" s="282">
        <v>543</v>
      </c>
      <c r="C171" s="282">
        <v>112</v>
      </c>
      <c r="D171" s="282">
        <v>86</v>
      </c>
      <c r="E171" s="119">
        <f t="shared" si="11"/>
        <v>0.158</v>
      </c>
      <c r="F171" s="119">
        <f t="shared" si="12"/>
        <v>0.768</v>
      </c>
    </row>
    <row r="172" s="365" customFormat="1" ht="28" customHeight="1" spans="1:6">
      <c r="A172" s="382" t="s">
        <v>219</v>
      </c>
      <c r="B172" s="273">
        <f>B173+B184+B186+B190+B192+B196</f>
        <v>5001</v>
      </c>
      <c r="C172" s="273">
        <f>C173+C184+C186+C190+C192+C196</f>
        <v>1801</v>
      </c>
      <c r="D172" s="273">
        <f>D173+D184+D186+D190+D192+D196</f>
        <v>1991</v>
      </c>
      <c r="E172" s="374">
        <f t="shared" si="11"/>
        <v>0.398</v>
      </c>
      <c r="F172" s="374">
        <f t="shared" si="12"/>
        <v>1.105</v>
      </c>
    </row>
    <row r="173" s="365" customFormat="1" ht="28" customHeight="1" spans="1:6">
      <c r="A173" s="381" t="s">
        <v>220</v>
      </c>
      <c r="B173" s="273">
        <f>SUM(B174:B183)</f>
        <v>4402</v>
      </c>
      <c r="C173" s="273">
        <f>SUM(C174:C183)</f>
        <v>1312</v>
      </c>
      <c r="D173" s="273">
        <f>SUM(D174:D183)</f>
        <v>1255</v>
      </c>
      <c r="E173" s="374">
        <f t="shared" si="11"/>
        <v>0.285</v>
      </c>
      <c r="F173" s="374">
        <f t="shared" si="12"/>
        <v>0.957</v>
      </c>
    </row>
    <row r="174" s="365" customFormat="1" ht="28" customHeight="1" spans="1:6">
      <c r="A174" s="380" t="s">
        <v>102</v>
      </c>
      <c r="B174" s="282">
        <v>563</v>
      </c>
      <c r="C174" s="282">
        <v>475</v>
      </c>
      <c r="D174" s="282">
        <v>549</v>
      </c>
      <c r="E174" s="119">
        <f t="shared" si="11"/>
        <v>0.975</v>
      </c>
      <c r="F174" s="119">
        <f t="shared" si="12"/>
        <v>1.156</v>
      </c>
    </row>
    <row r="175" s="365" customFormat="1" ht="28" customHeight="1" spans="1:6">
      <c r="A175" s="380" t="s">
        <v>103</v>
      </c>
      <c r="B175" s="282">
        <v>2</v>
      </c>
      <c r="C175" s="282">
        <v>8</v>
      </c>
      <c r="D175" s="282">
        <v>13</v>
      </c>
      <c r="E175" s="119">
        <f t="shared" si="11"/>
        <v>6.5</v>
      </c>
      <c r="F175" s="119">
        <f t="shared" si="12"/>
        <v>1.625</v>
      </c>
    </row>
    <row r="176" s="365" customFormat="1" ht="28" customHeight="1" spans="1:6">
      <c r="A176" s="380" t="s">
        <v>221</v>
      </c>
      <c r="B176" s="282">
        <v>54</v>
      </c>
      <c r="C176" s="282">
        <v>39</v>
      </c>
      <c r="D176" s="282">
        <v>51</v>
      </c>
      <c r="E176" s="119">
        <f t="shared" si="11"/>
        <v>0.944</v>
      </c>
      <c r="F176" s="119">
        <f t="shared" si="12"/>
        <v>1.308</v>
      </c>
    </row>
    <row r="177" s="365" customFormat="1" ht="28" customHeight="1" spans="1:6">
      <c r="A177" s="380" t="s">
        <v>222</v>
      </c>
      <c r="B177" s="282">
        <v>93</v>
      </c>
      <c r="C177" s="282">
        <v>60</v>
      </c>
      <c r="D177" s="282">
        <v>85</v>
      </c>
      <c r="E177" s="119">
        <f t="shared" si="11"/>
        <v>0.914</v>
      </c>
      <c r="F177" s="119">
        <f t="shared" si="12"/>
        <v>1.417</v>
      </c>
    </row>
    <row r="178" s="365" customFormat="1" ht="28" customHeight="1" spans="1:6">
      <c r="A178" s="380" t="s">
        <v>223</v>
      </c>
      <c r="B178" s="282">
        <v>169</v>
      </c>
      <c r="C178" s="282">
        <v>116</v>
      </c>
      <c r="D178" s="282">
        <v>153</v>
      </c>
      <c r="E178" s="119">
        <f t="shared" si="11"/>
        <v>0.905</v>
      </c>
      <c r="F178" s="119">
        <f t="shared" si="12"/>
        <v>1.319</v>
      </c>
    </row>
    <row r="179" s="365" customFormat="1" ht="28" customHeight="1" spans="1:6">
      <c r="A179" s="380" t="s">
        <v>224</v>
      </c>
      <c r="B179" s="282"/>
      <c r="C179" s="282">
        <v>13</v>
      </c>
      <c r="D179" s="282">
        <v>20</v>
      </c>
      <c r="E179" s="119" t="str">
        <f t="shared" si="11"/>
        <v/>
      </c>
      <c r="F179" s="119">
        <f t="shared" si="12"/>
        <v>1.538</v>
      </c>
    </row>
    <row r="180" s="365" customFormat="1" ht="28" customHeight="1" spans="1:6">
      <c r="A180" s="380" t="s">
        <v>225</v>
      </c>
      <c r="B180" s="282">
        <v>1246</v>
      </c>
      <c r="C180" s="282">
        <v>361</v>
      </c>
      <c r="D180" s="282">
        <v>238</v>
      </c>
      <c r="E180" s="119">
        <f t="shared" si="11"/>
        <v>0.191</v>
      </c>
      <c r="F180" s="119">
        <f t="shared" si="12"/>
        <v>0.659</v>
      </c>
    </row>
    <row r="181" s="365" customFormat="1" ht="28" customHeight="1" spans="1:6">
      <c r="A181" s="380" t="s">
        <v>226</v>
      </c>
      <c r="B181" s="282">
        <v>16</v>
      </c>
      <c r="C181" s="282"/>
      <c r="D181" s="282">
        <v>16</v>
      </c>
      <c r="E181" s="119">
        <f t="shared" si="11"/>
        <v>1</v>
      </c>
      <c r="F181" s="119" t="str">
        <f t="shared" si="12"/>
        <v/>
      </c>
    </row>
    <row r="182" s="365" customFormat="1" ht="28" customHeight="1" spans="1:6">
      <c r="A182" s="380" t="s">
        <v>227</v>
      </c>
      <c r="B182" s="282"/>
      <c r="C182" s="282">
        <v>2</v>
      </c>
      <c r="D182" s="282">
        <v>7</v>
      </c>
      <c r="E182" s="119" t="str">
        <f t="shared" si="11"/>
        <v/>
      </c>
      <c r="F182" s="119">
        <f t="shared" si="12"/>
        <v>3.5</v>
      </c>
    </row>
    <row r="183" s="365" customFormat="1" ht="28" customHeight="1" spans="1:6">
      <c r="A183" s="380" t="s">
        <v>228</v>
      </c>
      <c r="B183" s="312">
        <v>2259</v>
      </c>
      <c r="C183" s="282">
        <v>238</v>
      </c>
      <c r="D183" s="282">
        <v>123</v>
      </c>
      <c r="E183" s="119">
        <f t="shared" si="11"/>
        <v>0.054</v>
      </c>
      <c r="F183" s="119">
        <f t="shared" si="12"/>
        <v>0.517</v>
      </c>
    </row>
    <row r="184" s="365" customFormat="1" ht="28" customHeight="1" spans="1:6">
      <c r="A184" s="381" t="s">
        <v>229</v>
      </c>
      <c r="B184" s="284">
        <f>SUM(B185)</f>
        <v>0</v>
      </c>
      <c r="C184" s="284">
        <f>SUM(C185)</f>
        <v>0</v>
      </c>
      <c r="D184" s="284">
        <f>SUM(D185)</f>
        <v>0</v>
      </c>
      <c r="E184" s="374" t="str">
        <f t="shared" si="11"/>
        <v/>
      </c>
      <c r="F184" s="374" t="str">
        <f t="shared" si="12"/>
        <v/>
      </c>
    </row>
    <row r="185" s="365" customFormat="1" ht="28" customHeight="1" spans="1:6">
      <c r="A185" s="380" t="s">
        <v>230</v>
      </c>
      <c r="B185" s="282"/>
      <c r="C185" s="282"/>
      <c r="D185" s="282"/>
      <c r="E185" s="119" t="str">
        <f t="shared" si="11"/>
        <v/>
      </c>
      <c r="F185" s="119" t="str">
        <f t="shared" si="12"/>
        <v/>
      </c>
    </row>
    <row r="186" s="365" customFormat="1" ht="28" customHeight="1" spans="1:6">
      <c r="A186" s="381" t="s">
        <v>231</v>
      </c>
      <c r="B186" s="273">
        <f>SUM(B187:B189)</f>
        <v>40</v>
      </c>
      <c r="C186" s="273">
        <f>SUM(C187:C189)</f>
        <v>11</v>
      </c>
      <c r="D186" s="273">
        <f>SUM(D187:D189)</f>
        <v>38</v>
      </c>
      <c r="E186" s="374">
        <f t="shared" si="11"/>
        <v>0.95</v>
      </c>
      <c r="F186" s="374">
        <f t="shared" si="12"/>
        <v>3.455</v>
      </c>
    </row>
    <row r="187" s="365" customFormat="1" ht="28" customHeight="1" spans="1:6">
      <c r="A187" s="380" t="s">
        <v>232</v>
      </c>
      <c r="B187" s="277"/>
      <c r="C187" s="277"/>
      <c r="D187" s="277"/>
      <c r="E187" s="119" t="str">
        <f t="shared" si="11"/>
        <v/>
      </c>
      <c r="F187" s="119" t="str">
        <f t="shared" si="12"/>
        <v/>
      </c>
    </row>
    <row r="188" s="365" customFormat="1" ht="28" customHeight="1" spans="1:6">
      <c r="A188" s="380" t="s">
        <v>233</v>
      </c>
      <c r="B188" s="277"/>
      <c r="C188" s="277"/>
      <c r="D188" s="277">
        <v>20</v>
      </c>
      <c r="E188" s="119" t="str">
        <f t="shared" si="11"/>
        <v/>
      </c>
      <c r="F188" s="119" t="str">
        <f t="shared" si="12"/>
        <v/>
      </c>
    </row>
    <row r="189" s="365" customFormat="1" ht="28" customHeight="1" spans="1:6">
      <c r="A189" s="380" t="s">
        <v>234</v>
      </c>
      <c r="B189" s="282">
        <v>40</v>
      </c>
      <c r="C189" s="282">
        <v>11</v>
      </c>
      <c r="D189" s="282">
        <v>18</v>
      </c>
      <c r="E189" s="119">
        <f t="shared" si="11"/>
        <v>0.45</v>
      </c>
      <c r="F189" s="119">
        <f t="shared" si="12"/>
        <v>1.636</v>
      </c>
    </row>
    <row r="190" s="365" customFormat="1" ht="28" customHeight="1" spans="1:6">
      <c r="A190" s="381" t="s">
        <v>235</v>
      </c>
      <c r="B190" s="273">
        <f>SUM(B191:B191)</f>
        <v>0</v>
      </c>
      <c r="C190" s="273">
        <f>SUM(C191:C191)</f>
        <v>0</v>
      </c>
      <c r="D190" s="273">
        <f>SUM(D191:D191)</f>
        <v>0</v>
      </c>
      <c r="E190" s="374" t="str">
        <f t="shared" si="11"/>
        <v/>
      </c>
      <c r="F190" s="374" t="str">
        <f t="shared" si="12"/>
        <v/>
      </c>
    </row>
    <row r="191" s="365" customFormat="1" ht="28" customHeight="1" spans="1:6">
      <c r="A191" s="380" t="s">
        <v>236</v>
      </c>
      <c r="B191" s="282"/>
      <c r="C191" s="282"/>
      <c r="D191" s="282"/>
      <c r="E191" s="119" t="str">
        <f t="shared" si="11"/>
        <v/>
      </c>
      <c r="F191" s="119" t="str">
        <f t="shared" si="12"/>
        <v/>
      </c>
    </row>
    <row r="192" s="365" customFormat="1" ht="28" customHeight="1" spans="1:6">
      <c r="A192" s="383" t="s">
        <v>237</v>
      </c>
      <c r="B192" s="284">
        <f>SUM(B193:B195)</f>
        <v>559</v>
      </c>
      <c r="C192" s="284">
        <f>SUM(C193:C195)</f>
        <v>360</v>
      </c>
      <c r="D192" s="284">
        <f>SUM(D193:D195)</f>
        <v>495</v>
      </c>
      <c r="E192" s="374">
        <f t="shared" si="11"/>
        <v>0.886</v>
      </c>
      <c r="F192" s="374">
        <f t="shared" si="12"/>
        <v>1.375</v>
      </c>
    </row>
    <row r="193" s="365" customFormat="1" ht="28" customHeight="1" spans="1:6">
      <c r="A193" s="384" t="s">
        <v>238</v>
      </c>
      <c r="B193" s="282">
        <v>555</v>
      </c>
      <c r="C193" s="282"/>
      <c r="D193" s="282"/>
      <c r="E193" s="119">
        <f t="shared" si="11"/>
        <v>0</v>
      </c>
      <c r="F193" s="119" t="str">
        <f t="shared" si="12"/>
        <v/>
      </c>
    </row>
    <row r="194" s="365" customFormat="1" ht="28" customHeight="1" spans="1:6">
      <c r="A194" s="384" t="s">
        <v>239</v>
      </c>
      <c r="B194" s="282"/>
      <c r="C194" s="282">
        <v>351</v>
      </c>
      <c r="D194" s="282">
        <v>462</v>
      </c>
      <c r="E194" s="119" t="str">
        <f t="shared" si="11"/>
        <v/>
      </c>
      <c r="F194" s="119">
        <f t="shared" si="12"/>
        <v>1.316</v>
      </c>
    </row>
    <row r="195" s="365" customFormat="1" ht="28" customHeight="1" spans="1:6">
      <c r="A195" s="380" t="s">
        <v>240</v>
      </c>
      <c r="B195" s="277">
        <v>4</v>
      </c>
      <c r="C195" s="277">
        <v>9</v>
      </c>
      <c r="D195" s="277">
        <v>33</v>
      </c>
      <c r="E195" s="119">
        <f t="shared" si="11"/>
        <v>8.25</v>
      </c>
      <c r="F195" s="119">
        <f t="shared" si="12"/>
        <v>3.667</v>
      </c>
    </row>
    <row r="196" s="365" customFormat="1" ht="28" customHeight="1" spans="1:6">
      <c r="A196" s="381" t="s">
        <v>241</v>
      </c>
      <c r="B196" s="273">
        <f>SUM(B197:B198)</f>
        <v>0</v>
      </c>
      <c r="C196" s="273">
        <f>SUM(C197:C198)</f>
        <v>118</v>
      </c>
      <c r="D196" s="273">
        <f>SUM(D197:D198)</f>
        <v>203</v>
      </c>
      <c r="E196" s="374" t="str">
        <f t="shared" si="11"/>
        <v/>
      </c>
      <c r="F196" s="374">
        <f t="shared" si="12"/>
        <v>1.72</v>
      </c>
    </row>
    <row r="197" s="365" customFormat="1" ht="28" customHeight="1" spans="1:6">
      <c r="A197" s="380" t="s">
        <v>242</v>
      </c>
      <c r="B197" s="277"/>
      <c r="C197" s="277"/>
      <c r="D197" s="277">
        <v>26</v>
      </c>
      <c r="E197" s="119" t="str">
        <f t="shared" si="11"/>
        <v/>
      </c>
      <c r="F197" s="119" t="str">
        <f t="shared" si="12"/>
        <v/>
      </c>
    </row>
    <row r="198" s="365" customFormat="1" ht="28" customHeight="1" spans="1:6">
      <c r="A198" s="380" t="s">
        <v>243</v>
      </c>
      <c r="B198" s="282"/>
      <c r="C198" s="282">
        <v>118</v>
      </c>
      <c r="D198" s="282">
        <v>177</v>
      </c>
      <c r="E198" s="119" t="str">
        <f t="shared" si="11"/>
        <v/>
      </c>
      <c r="F198" s="119">
        <f t="shared" si="12"/>
        <v>1.5</v>
      </c>
    </row>
    <row r="199" s="365" customFormat="1" ht="28" customHeight="1" spans="1:6">
      <c r="A199" s="382" t="s">
        <v>244</v>
      </c>
      <c r="B199" s="273">
        <f>B200+B207+B212+B219+B226+B234+B241+B247+B255+B258+B261+B264+B267+B269+B276+B282+B272</f>
        <v>49359</v>
      </c>
      <c r="C199" s="273">
        <f>C200+C207+C212+C219+C226+C234+C241+C247+C255+C258+C261+C264+C267+C269+C276+C282+C272</f>
        <v>40035</v>
      </c>
      <c r="D199" s="273">
        <f>D200+D207+D212+D219+D226+D234+D241+D247+D255+D258+D261+D264+D267+D269+D276+D282+D272+D284</f>
        <v>46940</v>
      </c>
      <c r="E199" s="374">
        <f t="shared" si="11"/>
        <v>0.951</v>
      </c>
      <c r="F199" s="374">
        <f t="shared" ref="F199:F262" si="13">IF(ISERROR(D199/C199),"",D199/C199)</f>
        <v>1.172</v>
      </c>
    </row>
    <row r="200" s="365" customFormat="1" ht="28" customHeight="1" spans="1:6">
      <c r="A200" s="381" t="s">
        <v>245</v>
      </c>
      <c r="B200" s="273">
        <f>SUM(B201:B206)</f>
        <v>1737</v>
      </c>
      <c r="C200" s="273">
        <f>SUM(C201:C206)</f>
        <v>1419</v>
      </c>
      <c r="D200" s="273">
        <f>SUM(D201:D206)</f>
        <v>1507</v>
      </c>
      <c r="E200" s="374">
        <f t="shared" si="11"/>
        <v>0.868</v>
      </c>
      <c r="F200" s="374">
        <f t="shared" si="13"/>
        <v>1.062</v>
      </c>
    </row>
    <row r="201" s="365" customFormat="1" ht="28" customHeight="1" spans="1:6">
      <c r="A201" s="380" t="s">
        <v>102</v>
      </c>
      <c r="B201" s="282">
        <v>1273</v>
      </c>
      <c r="C201" s="282">
        <v>1107</v>
      </c>
      <c r="D201" s="282">
        <v>1156</v>
      </c>
      <c r="E201" s="119">
        <f t="shared" si="11"/>
        <v>0.908</v>
      </c>
      <c r="F201" s="119">
        <f t="shared" si="13"/>
        <v>1.044</v>
      </c>
    </row>
    <row r="202" s="365" customFormat="1" ht="28" customHeight="1" spans="1:6">
      <c r="A202" s="380" t="s">
        <v>103</v>
      </c>
      <c r="B202" s="282">
        <v>104</v>
      </c>
      <c r="C202" s="282">
        <v>5</v>
      </c>
      <c r="D202" s="282">
        <v>10</v>
      </c>
      <c r="E202" s="119">
        <f t="shared" si="11"/>
        <v>0.096</v>
      </c>
      <c r="F202" s="119">
        <f t="shared" si="13"/>
        <v>2</v>
      </c>
    </row>
    <row r="203" s="365" customFormat="1" ht="28" customHeight="1" spans="1:6">
      <c r="A203" s="380" t="s">
        <v>246</v>
      </c>
      <c r="B203" s="282">
        <v>20</v>
      </c>
      <c r="C203" s="282"/>
      <c r="D203" s="282"/>
      <c r="E203" s="119">
        <f t="shared" si="11"/>
        <v>0</v>
      </c>
      <c r="F203" s="119" t="str">
        <f t="shared" si="13"/>
        <v/>
      </c>
    </row>
    <row r="204" s="365" customFormat="1" ht="28" customHeight="1" spans="1:6">
      <c r="A204" s="385" t="s">
        <v>247</v>
      </c>
      <c r="B204" s="282">
        <v>19</v>
      </c>
      <c r="C204" s="282">
        <v>19</v>
      </c>
      <c r="D204" s="282">
        <v>19</v>
      </c>
      <c r="E204" s="119">
        <f t="shared" si="11"/>
        <v>1</v>
      </c>
      <c r="F204" s="119">
        <f t="shared" si="13"/>
        <v>1</v>
      </c>
    </row>
    <row r="205" s="365" customFormat="1" ht="28" customHeight="1" spans="1:6">
      <c r="A205" s="385" t="s">
        <v>248</v>
      </c>
      <c r="B205" s="282">
        <v>321</v>
      </c>
      <c r="C205" s="282">
        <v>282</v>
      </c>
      <c r="D205" s="282">
        <v>315</v>
      </c>
      <c r="E205" s="119">
        <f t="shared" si="11"/>
        <v>0.981</v>
      </c>
      <c r="F205" s="119">
        <f t="shared" si="13"/>
        <v>1.117</v>
      </c>
    </row>
    <row r="206" s="365" customFormat="1" ht="28" customHeight="1" spans="1:6">
      <c r="A206" s="385" t="s">
        <v>249</v>
      </c>
      <c r="B206" s="282"/>
      <c r="C206" s="282">
        <v>6</v>
      </c>
      <c r="D206" s="282">
        <v>7</v>
      </c>
      <c r="E206" s="119" t="str">
        <f t="shared" si="11"/>
        <v/>
      </c>
      <c r="F206" s="119">
        <f t="shared" si="13"/>
        <v>1.167</v>
      </c>
    </row>
    <row r="207" s="365" customFormat="1" ht="28" customHeight="1" spans="1:6">
      <c r="A207" s="381" t="s">
        <v>250</v>
      </c>
      <c r="B207" s="273">
        <f>SUM(B208:B211)</f>
        <v>650</v>
      </c>
      <c r="C207" s="273">
        <f>SUM(C208:C211)</f>
        <v>785</v>
      </c>
      <c r="D207" s="273">
        <f>SUM(D208:D211)</f>
        <v>853</v>
      </c>
      <c r="E207" s="374">
        <f t="shared" si="11"/>
        <v>1.312</v>
      </c>
      <c r="F207" s="374">
        <f t="shared" si="13"/>
        <v>1.087</v>
      </c>
    </row>
    <row r="208" s="365" customFormat="1" ht="28" customHeight="1" spans="1:6">
      <c r="A208" s="281" t="s">
        <v>102</v>
      </c>
      <c r="B208" s="282">
        <v>516</v>
      </c>
      <c r="C208" s="282">
        <v>406</v>
      </c>
      <c r="D208" s="282">
        <v>468</v>
      </c>
      <c r="E208" s="119">
        <f t="shared" si="11"/>
        <v>0.907</v>
      </c>
      <c r="F208" s="119">
        <f t="shared" si="13"/>
        <v>1.153</v>
      </c>
    </row>
    <row r="209" s="365" customFormat="1" ht="28" customHeight="1" spans="1:6">
      <c r="A209" s="380" t="s">
        <v>103</v>
      </c>
      <c r="B209" s="282">
        <v>79</v>
      </c>
      <c r="C209" s="282">
        <v>49</v>
      </c>
      <c r="D209" s="282">
        <v>52</v>
      </c>
      <c r="E209" s="119">
        <f t="shared" si="11"/>
        <v>0.658</v>
      </c>
      <c r="F209" s="119">
        <f t="shared" si="13"/>
        <v>1.061</v>
      </c>
    </row>
    <row r="210" s="365" customFormat="1" ht="28" customHeight="1" spans="1:6">
      <c r="A210" s="380" t="s">
        <v>251</v>
      </c>
      <c r="B210" s="282"/>
      <c r="C210" s="282">
        <v>8</v>
      </c>
      <c r="D210" s="282">
        <v>8</v>
      </c>
      <c r="E210" s="119" t="str">
        <f t="shared" si="11"/>
        <v/>
      </c>
      <c r="F210" s="119">
        <f t="shared" si="13"/>
        <v>1</v>
      </c>
    </row>
    <row r="211" s="365" customFormat="1" ht="28" customHeight="1" spans="1:6">
      <c r="A211" s="380" t="s">
        <v>252</v>
      </c>
      <c r="B211" s="282">
        <v>55</v>
      </c>
      <c r="C211" s="282">
        <v>322</v>
      </c>
      <c r="D211" s="282">
        <v>325</v>
      </c>
      <c r="E211" s="119">
        <f t="shared" si="11"/>
        <v>5.909</v>
      </c>
      <c r="F211" s="119">
        <f t="shared" si="13"/>
        <v>1.009</v>
      </c>
    </row>
    <row r="212" s="365" customFormat="1" ht="28" customHeight="1" spans="1:6">
      <c r="A212" s="381" t="s">
        <v>253</v>
      </c>
      <c r="B212" s="273">
        <f>SUM(B213:B218)</f>
        <v>14369</v>
      </c>
      <c r="C212" s="273">
        <f>SUM(C213:C218)</f>
        <v>13632</v>
      </c>
      <c r="D212" s="273">
        <f>SUM(D213:D218)</f>
        <v>14748</v>
      </c>
      <c r="E212" s="374">
        <f t="shared" si="11"/>
        <v>1.026</v>
      </c>
      <c r="F212" s="374">
        <f t="shared" si="13"/>
        <v>1.082</v>
      </c>
    </row>
    <row r="213" s="365" customFormat="1" ht="28" customHeight="1" spans="1:6">
      <c r="A213" s="387" t="s">
        <v>254</v>
      </c>
      <c r="B213" s="282">
        <v>1638</v>
      </c>
      <c r="C213" s="282">
        <v>1787</v>
      </c>
      <c r="D213" s="282">
        <v>1898</v>
      </c>
      <c r="E213" s="119">
        <f t="shared" ref="E213:E276" si="14">IF(ISERROR(D213/B213),"",D213/B213)</f>
        <v>1.159</v>
      </c>
      <c r="F213" s="119">
        <f t="shared" si="13"/>
        <v>1.062</v>
      </c>
    </row>
    <row r="214" s="365" customFormat="1" ht="28" customHeight="1" spans="1:6">
      <c r="A214" s="387" t="s">
        <v>255</v>
      </c>
      <c r="B214" s="282">
        <v>3164</v>
      </c>
      <c r="C214" s="282">
        <v>3090</v>
      </c>
      <c r="D214" s="282">
        <v>3298</v>
      </c>
      <c r="E214" s="119">
        <f t="shared" si="14"/>
        <v>1.042</v>
      </c>
      <c r="F214" s="119">
        <f t="shared" si="13"/>
        <v>1.067</v>
      </c>
    </row>
    <row r="215" s="365" customFormat="1" ht="28" customHeight="1" spans="1:6">
      <c r="A215" s="387" t="s">
        <v>256</v>
      </c>
      <c r="B215" s="282">
        <v>9330</v>
      </c>
      <c r="C215" s="282">
        <v>7299</v>
      </c>
      <c r="D215" s="282">
        <v>8062</v>
      </c>
      <c r="E215" s="119">
        <f t="shared" si="14"/>
        <v>0.864</v>
      </c>
      <c r="F215" s="119">
        <f t="shared" si="13"/>
        <v>1.105</v>
      </c>
    </row>
    <row r="216" s="365" customFormat="1" ht="28" customHeight="1" spans="1:6">
      <c r="A216" s="387" t="s">
        <v>257</v>
      </c>
      <c r="B216" s="282">
        <v>237</v>
      </c>
      <c r="C216" s="282">
        <v>255</v>
      </c>
      <c r="D216" s="282">
        <v>289</v>
      </c>
      <c r="E216" s="119">
        <f t="shared" si="14"/>
        <v>1.219</v>
      </c>
      <c r="F216" s="119">
        <f t="shared" si="13"/>
        <v>1.133</v>
      </c>
    </row>
    <row r="217" s="365" customFormat="1" ht="28" customHeight="1" spans="1:6">
      <c r="A217" s="387" t="s">
        <v>258</v>
      </c>
      <c r="B217" s="282"/>
      <c r="C217" s="282">
        <v>1201</v>
      </c>
      <c r="D217" s="282">
        <v>1201</v>
      </c>
      <c r="E217" s="119" t="str">
        <f t="shared" si="14"/>
        <v/>
      </c>
      <c r="F217" s="119">
        <f t="shared" si="13"/>
        <v>1</v>
      </c>
    </row>
    <row r="218" s="365" customFormat="1" ht="28" customHeight="1" spans="1:6">
      <c r="A218" s="387" t="s">
        <v>259</v>
      </c>
      <c r="B218" s="282"/>
      <c r="C218" s="282"/>
      <c r="D218" s="282"/>
      <c r="E218" s="119" t="str">
        <f t="shared" si="14"/>
        <v/>
      </c>
      <c r="F218" s="119" t="str">
        <f t="shared" si="13"/>
        <v/>
      </c>
    </row>
    <row r="219" s="365" customFormat="1" ht="28" customHeight="1" spans="1:6">
      <c r="A219" s="381" t="s">
        <v>260</v>
      </c>
      <c r="B219" s="273">
        <f>SUM(B220:B225)</f>
        <v>1727</v>
      </c>
      <c r="C219" s="273">
        <f>SUM(C220:C225)</f>
        <v>2341</v>
      </c>
      <c r="D219" s="273">
        <f>SUM(D220:D225)</f>
        <v>2326</v>
      </c>
      <c r="E219" s="374">
        <f t="shared" si="14"/>
        <v>1.347</v>
      </c>
      <c r="F219" s="374">
        <f t="shared" si="13"/>
        <v>0.994</v>
      </c>
    </row>
    <row r="220" s="365" customFormat="1" ht="28" customHeight="1" spans="1:6">
      <c r="A220" s="380" t="s">
        <v>261</v>
      </c>
      <c r="B220" s="282">
        <v>240</v>
      </c>
      <c r="C220" s="282">
        <v>50</v>
      </c>
      <c r="D220" s="282">
        <v>50</v>
      </c>
      <c r="E220" s="119">
        <f t="shared" si="14"/>
        <v>0.208</v>
      </c>
      <c r="F220" s="119">
        <f t="shared" si="13"/>
        <v>1</v>
      </c>
    </row>
    <row r="221" s="365" customFormat="1" ht="28" customHeight="1" spans="1:6">
      <c r="A221" s="276" t="s">
        <v>262</v>
      </c>
      <c r="B221" s="282">
        <v>452</v>
      </c>
      <c r="C221" s="282">
        <v>250</v>
      </c>
      <c r="D221" s="282">
        <v>202</v>
      </c>
      <c r="E221" s="119">
        <f t="shared" si="14"/>
        <v>0.447</v>
      </c>
      <c r="F221" s="119">
        <f t="shared" si="13"/>
        <v>0.808</v>
      </c>
    </row>
    <row r="222" s="365" customFormat="1" ht="28" customHeight="1" spans="1:6">
      <c r="A222" s="380" t="s">
        <v>263</v>
      </c>
      <c r="B222" s="282">
        <v>600</v>
      </c>
      <c r="C222" s="282">
        <v>800</v>
      </c>
      <c r="D222" s="282">
        <v>800</v>
      </c>
      <c r="E222" s="119">
        <f t="shared" si="14"/>
        <v>1.333</v>
      </c>
      <c r="F222" s="119">
        <f t="shared" si="13"/>
        <v>1</v>
      </c>
    </row>
    <row r="223" s="365" customFormat="1" ht="28" customHeight="1" spans="1:6">
      <c r="A223" s="380" t="s">
        <v>264</v>
      </c>
      <c r="B223" s="282"/>
      <c r="C223" s="282"/>
      <c r="D223" s="282"/>
      <c r="E223" s="119" t="str">
        <f t="shared" si="14"/>
        <v/>
      </c>
      <c r="F223" s="119" t="str">
        <f t="shared" si="13"/>
        <v/>
      </c>
    </row>
    <row r="224" s="365" customFormat="1" ht="28" customHeight="1" spans="1:6">
      <c r="A224" s="380" t="s">
        <v>265</v>
      </c>
      <c r="B224" s="282"/>
      <c r="C224" s="282">
        <v>54</v>
      </c>
      <c r="D224" s="282">
        <v>69</v>
      </c>
      <c r="E224" s="119" t="str">
        <f t="shared" si="14"/>
        <v/>
      </c>
      <c r="F224" s="119">
        <f t="shared" si="13"/>
        <v>1.278</v>
      </c>
    </row>
    <row r="225" s="365" customFormat="1" ht="28" customHeight="1" spans="1:6">
      <c r="A225" s="380" t="s">
        <v>266</v>
      </c>
      <c r="B225" s="282">
        <v>435</v>
      </c>
      <c r="C225" s="282">
        <v>1187</v>
      </c>
      <c r="D225" s="282">
        <v>1205</v>
      </c>
      <c r="E225" s="119">
        <f t="shared" si="14"/>
        <v>2.77</v>
      </c>
      <c r="F225" s="119">
        <f t="shared" si="13"/>
        <v>1.015</v>
      </c>
    </row>
    <row r="226" s="365" customFormat="1" ht="28" customHeight="1" spans="1:6">
      <c r="A226" s="381" t="s">
        <v>267</v>
      </c>
      <c r="B226" s="273">
        <f>SUM(B227:B233)</f>
        <v>2757</v>
      </c>
      <c r="C226" s="273">
        <f>SUM(C227:C233)</f>
        <v>2181</v>
      </c>
      <c r="D226" s="273">
        <f>SUM(D227:D233)</f>
        <v>2517</v>
      </c>
      <c r="E226" s="374">
        <f t="shared" si="14"/>
        <v>0.913</v>
      </c>
      <c r="F226" s="374">
        <f t="shared" si="13"/>
        <v>1.154</v>
      </c>
    </row>
    <row r="227" s="365" customFormat="1" ht="28" customHeight="1" spans="1:6">
      <c r="A227" s="380" t="s">
        <v>268</v>
      </c>
      <c r="B227" s="282">
        <v>103</v>
      </c>
      <c r="C227" s="282">
        <v>79</v>
      </c>
      <c r="D227" s="282">
        <v>106</v>
      </c>
      <c r="E227" s="119">
        <f t="shared" si="14"/>
        <v>1.029</v>
      </c>
      <c r="F227" s="119">
        <f t="shared" si="13"/>
        <v>1.342</v>
      </c>
    </row>
    <row r="228" s="365" customFormat="1" ht="28" customHeight="1" spans="1:6">
      <c r="A228" s="380" t="s">
        <v>269</v>
      </c>
      <c r="B228" s="282">
        <v>312</v>
      </c>
      <c r="C228" s="282">
        <v>377</v>
      </c>
      <c r="D228" s="282">
        <v>378</v>
      </c>
      <c r="E228" s="119">
        <f t="shared" si="14"/>
        <v>1.212</v>
      </c>
      <c r="F228" s="119">
        <f t="shared" si="13"/>
        <v>1.003</v>
      </c>
    </row>
    <row r="229" s="365" customFormat="1" ht="28" customHeight="1" spans="1:6">
      <c r="A229" s="380" t="s">
        <v>270</v>
      </c>
      <c r="B229" s="282">
        <v>927</v>
      </c>
      <c r="C229" s="282">
        <v>624</v>
      </c>
      <c r="D229" s="282">
        <v>631</v>
      </c>
      <c r="E229" s="119">
        <f t="shared" si="14"/>
        <v>0.681</v>
      </c>
      <c r="F229" s="119">
        <f t="shared" si="13"/>
        <v>1.011</v>
      </c>
    </row>
    <row r="230" s="365" customFormat="1" ht="28" customHeight="1" spans="1:6">
      <c r="A230" s="380" t="s">
        <v>271</v>
      </c>
      <c r="B230" s="282"/>
      <c r="C230" s="282">
        <v>76</v>
      </c>
      <c r="D230" s="282">
        <v>130</v>
      </c>
      <c r="E230" s="119" t="str">
        <f t="shared" si="14"/>
        <v/>
      </c>
      <c r="F230" s="119">
        <f t="shared" si="13"/>
        <v>1.711</v>
      </c>
    </row>
    <row r="231" s="365" customFormat="1" ht="28" customHeight="1" spans="1:6">
      <c r="A231" s="380" t="s">
        <v>272</v>
      </c>
      <c r="B231" s="282">
        <v>218</v>
      </c>
      <c r="C231" s="282">
        <v>191</v>
      </c>
      <c r="D231" s="282">
        <v>364</v>
      </c>
      <c r="E231" s="119">
        <f t="shared" si="14"/>
        <v>1.67</v>
      </c>
      <c r="F231" s="119">
        <f t="shared" si="13"/>
        <v>1.906</v>
      </c>
    </row>
    <row r="232" s="365" customFormat="1" ht="28" customHeight="1" spans="1:6">
      <c r="A232" s="380" t="s">
        <v>273</v>
      </c>
      <c r="B232" s="282"/>
      <c r="C232" s="282"/>
      <c r="D232" s="282"/>
      <c r="E232" s="119" t="str">
        <f t="shared" si="14"/>
        <v/>
      </c>
      <c r="F232" s="119" t="str">
        <f t="shared" si="13"/>
        <v/>
      </c>
    </row>
    <row r="233" s="365" customFormat="1" ht="28" customHeight="1" spans="1:6">
      <c r="A233" s="380" t="s">
        <v>274</v>
      </c>
      <c r="B233" s="282">
        <v>1197</v>
      </c>
      <c r="C233" s="282">
        <v>834</v>
      </c>
      <c r="D233" s="282">
        <v>908</v>
      </c>
      <c r="E233" s="119">
        <f t="shared" si="14"/>
        <v>0.759</v>
      </c>
      <c r="F233" s="119">
        <f t="shared" si="13"/>
        <v>1.089</v>
      </c>
    </row>
    <row r="234" s="365" customFormat="1" ht="28" customHeight="1" spans="1:6">
      <c r="A234" s="381" t="s">
        <v>275</v>
      </c>
      <c r="B234" s="273">
        <f>SUM(B235:B240)</f>
        <v>400</v>
      </c>
      <c r="C234" s="273">
        <f>SUM(C235:C240)</f>
        <v>175</v>
      </c>
      <c r="D234" s="273">
        <f>SUM(D235:D240)</f>
        <v>274</v>
      </c>
      <c r="E234" s="374">
        <f t="shared" si="14"/>
        <v>0.685</v>
      </c>
      <c r="F234" s="374">
        <f t="shared" si="13"/>
        <v>1.566</v>
      </c>
    </row>
    <row r="235" s="365" customFormat="1" ht="28" customHeight="1" spans="1:6">
      <c r="A235" s="380" t="s">
        <v>276</v>
      </c>
      <c r="B235" s="282">
        <v>243</v>
      </c>
      <c r="C235" s="282">
        <v>93</v>
      </c>
      <c r="D235" s="282">
        <v>113</v>
      </c>
      <c r="E235" s="119">
        <f t="shared" si="14"/>
        <v>0.465</v>
      </c>
      <c r="F235" s="119">
        <f t="shared" si="13"/>
        <v>1.215</v>
      </c>
    </row>
    <row r="236" s="365" customFormat="1" ht="28" customHeight="1" spans="1:6">
      <c r="A236" s="380" t="s">
        <v>277</v>
      </c>
      <c r="B236" s="282">
        <v>112</v>
      </c>
      <c r="C236" s="282">
        <v>66</v>
      </c>
      <c r="D236" s="282">
        <v>115</v>
      </c>
      <c r="E236" s="119">
        <f t="shared" si="14"/>
        <v>1.027</v>
      </c>
      <c r="F236" s="119">
        <f t="shared" si="13"/>
        <v>1.742</v>
      </c>
    </row>
    <row r="237" s="365" customFormat="1" ht="28" customHeight="1" spans="1:6">
      <c r="A237" s="380" t="s">
        <v>278</v>
      </c>
      <c r="B237" s="282"/>
      <c r="C237" s="282">
        <v>8</v>
      </c>
      <c r="D237" s="282">
        <v>11</v>
      </c>
      <c r="E237" s="119" t="str">
        <f t="shared" si="14"/>
        <v/>
      </c>
      <c r="F237" s="119">
        <f t="shared" si="13"/>
        <v>1.375</v>
      </c>
    </row>
    <row r="238" s="365" customFormat="1" ht="28" customHeight="1" spans="1:6">
      <c r="A238" s="380" t="s">
        <v>279</v>
      </c>
      <c r="B238" s="282">
        <v>45</v>
      </c>
      <c r="C238" s="282">
        <v>4</v>
      </c>
      <c r="D238" s="282">
        <v>26</v>
      </c>
      <c r="E238" s="119">
        <f t="shared" si="14"/>
        <v>0.578</v>
      </c>
      <c r="F238" s="119">
        <f t="shared" si="13"/>
        <v>6.5</v>
      </c>
    </row>
    <row r="239" s="365" customFormat="1" ht="28" customHeight="1" spans="1:6">
      <c r="A239" s="384" t="s">
        <v>280</v>
      </c>
      <c r="B239" s="282"/>
      <c r="C239" s="282">
        <v>4</v>
      </c>
      <c r="D239" s="282">
        <v>8</v>
      </c>
      <c r="E239" s="119" t="str">
        <f t="shared" si="14"/>
        <v/>
      </c>
      <c r="F239" s="119">
        <f t="shared" si="13"/>
        <v>2</v>
      </c>
    </row>
    <row r="240" s="365" customFormat="1" ht="28" customHeight="1" spans="1:6">
      <c r="A240" s="384" t="s">
        <v>281</v>
      </c>
      <c r="B240" s="282"/>
      <c r="C240" s="282"/>
      <c r="D240" s="282">
        <v>1</v>
      </c>
      <c r="E240" s="119" t="str">
        <f t="shared" si="14"/>
        <v/>
      </c>
      <c r="F240" s="119" t="str">
        <f t="shared" si="13"/>
        <v/>
      </c>
    </row>
    <row r="241" s="365" customFormat="1" ht="28" customHeight="1" spans="1:6">
      <c r="A241" s="381" t="s">
        <v>282</v>
      </c>
      <c r="B241" s="273">
        <f>SUM(B242:B246)</f>
        <v>2294</v>
      </c>
      <c r="C241" s="273">
        <f>SUM(C242:C246)</f>
        <v>1256</v>
      </c>
      <c r="D241" s="273">
        <f>SUM(D242:D246)</f>
        <v>5492</v>
      </c>
      <c r="E241" s="374">
        <f t="shared" si="14"/>
        <v>2.394</v>
      </c>
      <c r="F241" s="374">
        <f t="shared" si="13"/>
        <v>4.373</v>
      </c>
    </row>
    <row r="242" s="365" customFormat="1" ht="28" customHeight="1" spans="1:6">
      <c r="A242" s="276" t="s">
        <v>283</v>
      </c>
      <c r="B242" s="282">
        <v>60</v>
      </c>
      <c r="C242" s="282">
        <v>160</v>
      </c>
      <c r="D242" s="282">
        <v>160</v>
      </c>
      <c r="E242" s="119">
        <f t="shared" si="14"/>
        <v>2.667</v>
      </c>
      <c r="F242" s="119">
        <f t="shared" si="13"/>
        <v>1</v>
      </c>
    </row>
    <row r="243" s="365" customFormat="1" ht="28" customHeight="1" spans="1:6">
      <c r="A243" s="276" t="s">
        <v>284</v>
      </c>
      <c r="B243" s="282">
        <v>986</v>
      </c>
      <c r="C243" s="282">
        <v>395</v>
      </c>
      <c r="D243" s="282">
        <v>652</v>
      </c>
      <c r="E243" s="119">
        <f t="shared" si="14"/>
        <v>0.661</v>
      </c>
      <c r="F243" s="119">
        <f t="shared" si="13"/>
        <v>1.651</v>
      </c>
    </row>
    <row r="244" s="365" customFormat="1" ht="28" customHeight="1" spans="1:6">
      <c r="A244" s="276" t="s">
        <v>285</v>
      </c>
      <c r="B244" s="282">
        <v>1248</v>
      </c>
      <c r="C244" s="282">
        <v>701</v>
      </c>
      <c r="D244" s="282">
        <v>1504</v>
      </c>
      <c r="E244" s="119">
        <f t="shared" si="14"/>
        <v>1.205</v>
      </c>
      <c r="F244" s="119">
        <f t="shared" si="13"/>
        <v>2.146</v>
      </c>
    </row>
    <row r="245" s="365" customFormat="1" ht="28" customHeight="1" spans="1:6">
      <c r="A245" s="380" t="s">
        <v>286</v>
      </c>
      <c r="B245" s="282"/>
      <c r="C245" s="282"/>
      <c r="D245" s="282">
        <v>3176</v>
      </c>
      <c r="E245" s="119" t="str">
        <f t="shared" si="14"/>
        <v/>
      </c>
      <c r="F245" s="119" t="str">
        <f t="shared" si="13"/>
        <v/>
      </c>
    </row>
    <row r="246" s="365" customFormat="1" ht="28" customHeight="1" spans="1:6">
      <c r="A246" s="380" t="s">
        <v>287</v>
      </c>
      <c r="B246" s="282"/>
      <c r="C246" s="282"/>
      <c r="D246" s="282"/>
      <c r="E246" s="119" t="str">
        <f t="shared" si="14"/>
        <v/>
      </c>
      <c r="F246" s="119" t="str">
        <f t="shared" si="13"/>
        <v/>
      </c>
    </row>
    <row r="247" s="365" customFormat="1" ht="28" customHeight="1" spans="1:6">
      <c r="A247" s="381" t="s">
        <v>288</v>
      </c>
      <c r="B247" s="273">
        <f>SUM(B248:B254)</f>
        <v>1430</v>
      </c>
      <c r="C247" s="273">
        <f>SUM(C248:C254)</f>
        <v>947</v>
      </c>
      <c r="D247" s="273">
        <f>SUM(D248:D254)</f>
        <v>1100</v>
      </c>
      <c r="E247" s="374">
        <f t="shared" si="14"/>
        <v>0.769</v>
      </c>
      <c r="F247" s="374">
        <f t="shared" si="13"/>
        <v>1.162</v>
      </c>
    </row>
    <row r="248" s="365" customFormat="1" ht="28" customHeight="1" spans="1:6">
      <c r="A248" s="380" t="s">
        <v>102</v>
      </c>
      <c r="B248" s="282">
        <v>176</v>
      </c>
      <c r="C248" s="282">
        <v>141</v>
      </c>
      <c r="D248" s="282">
        <v>158</v>
      </c>
      <c r="E248" s="119">
        <f t="shared" si="14"/>
        <v>0.898</v>
      </c>
      <c r="F248" s="119">
        <f t="shared" si="13"/>
        <v>1.121</v>
      </c>
    </row>
    <row r="249" s="365" customFormat="1" ht="28" customHeight="1" spans="1:6">
      <c r="A249" s="380" t="s">
        <v>103</v>
      </c>
      <c r="B249" s="282">
        <v>65</v>
      </c>
      <c r="C249" s="282">
        <v>60</v>
      </c>
      <c r="D249" s="282">
        <v>57</v>
      </c>
      <c r="E249" s="119">
        <f t="shared" si="14"/>
        <v>0.877</v>
      </c>
      <c r="F249" s="119">
        <f t="shared" si="13"/>
        <v>0.95</v>
      </c>
    </row>
    <row r="250" s="365" customFormat="1" ht="28" customHeight="1" spans="1:6">
      <c r="A250" s="380" t="s">
        <v>289</v>
      </c>
      <c r="B250" s="282">
        <v>108</v>
      </c>
      <c r="C250" s="282">
        <v>22</v>
      </c>
      <c r="D250" s="282">
        <v>22</v>
      </c>
      <c r="E250" s="119">
        <f t="shared" si="14"/>
        <v>0.204</v>
      </c>
      <c r="F250" s="119">
        <f t="shared" si="13"/>
        <v>1</v>
      </c>
    </row>
    <row r="251" s="365" customFormat="1" ht="28" customHeight="1" spans="1:6">
      <c r="A251" s="385" t="s">
        <v>290</v>
      </c>
      <c r="B251" s="282">
        <v>97</v>
      </c>
      <c r="C251" s="282">
        <v>62</v>
      </c>
      <c r="D251" s="282">
        <v>76</v>
      </c>
      <c r="E251" s="119">
        <f t="shared" si="14"/>
        <v>0.784</v>
      </c>
      <c r="F251" s="119">
        <f t="shared" si="13"/>
        <v>1.226</v>
      </c>
    </row>
    <row r="252" s="365" customFormat="1" ht="28" customHeight="1" spans="1:6">
      <c r="A252" s="385" t="s">
        <v>291</v>
      </c>
      <c r="B252" s="282"/>
      <c r="C252" s="282"/>
      <c r="D252" s="282"/>
      <c r="E252" s="119" t="str">
        <f t="shared" si="14"/>
        <v/>
      </c>
      <c r="F252" s="119" t="str">
        <f t="shared" si="13"/>
        <v/>
      </c>
    </row>
    <row r="253" s="365" customFormat="1" ht="28" customHeight="1" spans="1:6">
      <c r="A253" s="385" t="s">
        <v>292</v>
      </c>
      <c r="B253" s="282">
        <v>691</v>
      </c>
      <c r="C253" s="282">
        <v>635</v>
      </c>
      <c r="D253" s="282">
        <v>635</v>
      </c>
      <c r="E253" s="119">
        <f t="shared" si="14"/>
        <v>0.919</v>
      </c>
      <c r="F253" s="119">
        <f t="shared" si="13"/>
        <v>1</v>
      </c>
    </row>
    <row r="254" s="365" customFormat="1" ht="28" customHeight="1" spans="1:6">
      <c r="A254" s="380" t="s">
        <v>293</v>
      </c>
      <c r="B254" s="282">
        <v>293</v>
      </c>
      <c r="C254" s="282">
        <v>27</v>
      </c>
      <c r="D254" s="282">
        <v>152</v>
      </c>
      <c r="E254" s="119">
        <f t="shared" si="14"/>
        <v>0.519</v>
      </c>
      <c r="F254" s="119">
        <f t="shared" si="13"/>
        <v>5.63</v>
      </c>
    </row>
    <row r="255" s="365" customFormat="1" ht="28" customHeight="1" spans="1:6">
      <c r="A255" s="381" t="s">
        <v>294</v>
      </c>
      <c r="B255" s="273">
        <f>SUM(B256:B257)</f>
        <v>110</v>
      </c>
      <c r="C255" s="273">
        <f>SUM(C256:C257)</f>
        <v>72</v>
      </c>
      <c r="D255" s="273">
        <f>SUM(D256:D257)</f>
        <v>78</v>
      </c>
      <c r="E255" s="374">
        <f t="shared" si="14"/>
        <v>0.709</v>
      </c>
      <c r="F255" s="374">
        <f t="shared" si="13"/>
        <v>1.083</v>
      </c>
    </row>
    <row r="256" s="365" customFormat="1" ht="28" customHeight="1" spans="1:6">
      <c r="A256" s="380" t="s">
        <v>102</v>
      </c>
      <c r="B256" s="282">
        <v>110</v>
      </c>
      <c r="C256" s="282">
        <v>72</v>
      </c>
      <c r="D256" s="282">
        <v>78</v>
      </c>
      <c r="E256" s="119">
        <f t="shared" si="14"/>
        <v>0.709</v>
      </c>
      <c r="F256" s="119">
        <f t="shared" si="13"/>
        <v>1.083</v>
      </c>
    </row>
    <row r="257" s="365" customFormat="1" ht="28" customHeight="1" spans="1:6">
      <c r="A257" s="380" t="s">
        <v>103</v>
      </c>
      <c r="B257" s="282"/>
      <c r="C257" s="282"/>
      <c r="D257" s="282"/>
      <c r="E257" s="119" t="str">
        <f t="shared" si="14"/>
        <v/>
      </c>
      <c r="F257" s="119" t="str">
        <f t="shared" si="13"/>
        <v/>
      </c>
    </row>
    <row r="258" s="365" customFormat="1" ht="28" customHeight="1" spans="1:6">
      <c r="A258" s="381" t="s">
        <v>295</v>
      </c>
      <c r="B258" s="273">
        <f>SUM(B259:B260)</f>
        <v>15893</v>
      </c>
      <c r="C258" s="273">
        <f>SUM(C259:C260)</f>
        <v>8515</v>
      </c>
      <c r="D258" s="273">
        <f>SUM(D259:D260)</f>
        <v>9215</v>
      </c>
      <c r="E258" s="374">
        <f t="shared" si="14"/>
        <v>0.58</v>
      </c>
      <c r="F258" s="374">
        <f t="shared" si="13"/>
        <v>1.082</v>
      </c>
    </row>
    <row r="259" s="365" customFormat="1" ht="28" customHeight="1" spans="1:6">
      <c r="A259" s="380" t="s">
        <v>296</v>
      </c>
      <c r="B259" s="282">
        <v>6391</v>
      </c>
      <c r="C259" s="282">
        <v>3965</v>
      </c>
      <c r="D259" s="282">
        <v>4665</v>
      </c>
      <c r="E259" s="119">
        <f t="shared" si="14"/>
        <v>0.73</v>
      </c>
      <c r="F259" s="119">
        <f t="shared" si="13"/>
        <v>1.177</v>
      </c>
    </row>
    <row r="260" s="365" customFormat="1" ht="28" customHeight="1" spans="1:6">
      <c r="A260" s="380" t="s">
        <v>297</v>
      </c>
      <c r="B260" s="282">
        <v>9502</v>
      </c>
      <c r="C260" s="282">
        <v>4550</v>
      </c>
      <c r="D260" s="282">
        <v>4550</v>
      </c>
      <c r="E260" s="119">
        <f t="shared" si="14"/>
        <v>0.479</v>
      </c>
      <c r="F260" s="119">
        <f t="shared" si="13"/>
        <v>1</v>
      </c>
    </row>
    <row r="261" s="365" customFormat="1" ht="28" customHeight="1" spans="1:6">
      <c r="A261" s="381" t="s">
        <v>298</v>
      </c>
      <c r="B261" s="273">
        <f>SUM(B262:B263)</f>
        <v>1450</v>
      </c>
      <c r="C261" s="273">
        <f>SUM(C262:C263)</f>
        <v>924</v>
      </c>
      <c r="D261" s="273">
        <f>SUM(D262:D263)</f>
        <v>964</v>
      </c>
      <c r="E261" s="374">
        <f t="shared" si="14"/>
        <v>0.665</v>
      </c>
      <c r="F261" s="374">
        <f t="shared" si="13"/>
        <v>1.043</v>
      </c>
    </row>
    <row r="262" s="365" customFormat="1" ht="28" customHeight="1" spans="1:6">
      <c r="A262" s="380" t="s">
        <v>299</v>
      </c>
      <c r="B262" s="277">
        <v>1450</v>
      </c>
      <c r="C262" s="277">
        <v>915</v>
      </c>
      <c r="D262" s="277">
        <v>944</v>
      </c>
      <c r="E262" s="119">
        <f t="shared" si="14"/>
        <v>0.651</v>
      </c>
      <c r="F262" s="119">
        <f t="shared" si="13"/>
        <v>1.032</v>
      </c>
    </row>
    <row r="263" s="365" customFormat="1" ht="28" customHeight="1" spans="1:6">
      <c r="A263" s="380" t="s">
        <v>300</v>
      </c>
      <c r="B263" s="282"/>
      <c r="C263" s="282">
        <v>9</v>
      </c>
      <c r="D263" s="282">
        <v>20</v>
      </c>
      <c r="E263" s="119" t="str">
        <f t="shared" si="14"/>
        <v/>
      </c>
      <c r="F263" s="119">
        <f t="shared" ref="F263:F285" si="15">IF(ISERROR(D263/C263),"",D263/C263)</f>
        <v>2.222</v>
      </c>
    </row>
    <row r="264" s="365" customFormat="1" ht="28" customHeight="1" spans="1:6">
      <c r="A264" s="381" t="s">
        <v>301</v>
      </c>
      <c r="B264" s="273">
        <f>SUM(B265:B266)</f>
        <v>0</v>
      </c>
      <c r="C264" s="273">
        <f>SUM(C265:C266)</f>
        <v>1240</v>
      </c>
      <c r="D264" s="273">
        <f>SUM(D265:D266)</f>
        <v>1240</v>
      </c>
      <c r="E264" s="374" t="str">
        <f t="shared" si="14"/>
        <v/>
      </c>
      <c r="F264" s="374">
        <f t="shared" si="15"/>
        <v>1</v>
      </c>
    </row>
    <row r="265" s="365" customFormat="1" ht="28" customHeight="1" spans="1:6">
      <c r="A265" s="380" t="s">
        <v>302</v>
      </c>
      <c r="B265" s="277"/>
      <c r="C265" s="277">
        <v>30</v>
      </c>
      <c r="D265" s="277">
        <v>30</v>
      </c>
      <c r="E265" s="119" t="str">
        <f t="shared" si="14"/>
        <v/>
      </c>
      <c r="F265" s="119">
        <f t="shared" si="15"/>
        <v>1</v>
      </c>
    </row>
    <row r="266" s="365" customFormat="1" ht="28" customHeight="1" spans="1:6">
      <c r="A266" s="380" t="s">
        <v>303</v>
      </c>
      <c r="B266" s="282"/>
      <c r="C266" s="282">
        <v>1210</v>
      </c>
      <c r="D266" s="282">
        <v>1210</v>
      </c>
      <c r="E266" s="119" t="str">
        <f t="shared" si="14"/>
        <v/>
      </c>
      <c r="F266" s="119">
        <f t="shared" si="15"/>
        <v>1</v>
      </c>
    </row>
    <row r="267" s="365" customFormat="1" ht="28" customHeight="1" spans="1:6">
      <c r="A267" s="381" t="s">
        <v>304</v>
      </c>
      <c r="B267" s="273">
        <f>SUM(B268:B268)</f>
        <v>424</v>
      </c>
      <c r="C267" s="273">
        <f>SUM(C268:C268)</f>
        <v>386</v>
      </c>
      <c r="D267" s="273">
        <f>SUM(D268:D268)</f>
        <v>430</v>
      </c>
      <c r="E267" s="374">
        <f t="shared" si="14"/>
        <v>1.014</v>
      </c>
      <c r="F267" s="374">
        <f t="shared" si="15"/>
        <v>1.114</v>
      </c>
    </row>
    <row r="268" s="365" customFormat="1" ht="28" customHeight="1" spans="1:6">
      <c r="A268" s="380" t="s">
        <v>305</v>
      </c>
      <c r="B268" s="282">
        <v>424</v>
      </c>
      <c r="C268" s="282">
        <v>386</v>
      </c>
      <c r="D268" s="282">
        <v>430</v>
      </c>
      <c r="E268" s="119">
        <f t="shared" si="14"/>
        <v>1.014</v>
      </c>
      <c r="F268" s="119">
        <f t="shared" si="15"/>
        <v>1.114</v>
      </c>
    </row>
    <row r="269" s="365" customFormat="1" ht="28" customHeight="1" spans="1:6">
      <c r="A269" s="381" t="s">
        <v>306</v>
      </c>
      <c r="B269" s="284">
        <f>SUM(B270:B271)</f>
        <v>5860</v>
      </c>
      <c r="C269" s="284">
        <f>SUM(C270:C271)</f>
        <v>5952</v>
      </c>
      <c r="D269" s="284">
        <f>SUM(D270:D271)</f>
        <v>5929</v>
      </c>
      <c r="E269" s="374">
        <f t="shared" si="14"/>
        <v>1.012</v>
      </c>
      <c r="F269" s="374">
        <f t="shared" si="15"/>
        <v>0.996</v>
      </c>
    </row>
    <row r="270" s="365" customFormat="1" ht="28" customHeight="1" spans="1:6">
      <c r="A270" s="380" t="s">
        <v>307</v>
      </c>
      <c r="B270" s="282"/>
      <c r="C270" s="282"/>
      <c r="D270" s="282"/>
      <c r="E270" s="119" t="str">
        <f t="shared" si="14"/>
        <v/>
      </c>
      <c r="F270" s="119" t="str">
        <f t="shared" si="15"/>
        <v/>
      </c>
    </row>
    <row r="271" s="365" customFormat="1" ht="28" customHeight="1" spans="1:6">
      <c r="A271" s="380" t="s">
        <v>308</v>
      </c>
      <c r="B271" s="282">
        <v>5860</v>
      </c>
      <c r="C271" s="282">
        <v>5952</v>
      </c>
      <c r="D271" s="282">
        <v>5929</v>
      </c>
      <c r="E271" s="119">
        <f t="shared" si="14"/>
        <v>1.012</v>
      </c>
      <c r="F271" s="119">
        <f t="shared" si="15"/>
        <v>0.996</v>
      </c>
    </row>
    <row r="272" s="365" customFormat="1" ht="28" customHeight="1" spans="1:6">
      <c r="A272" s="381" t="s">
        <v>309</v>
      </c>
      <c r="B272" s="284">
        <f>SUM(B273:B275)</f>
        <v>0</v>
      </c>
      <c r="C272" s="284">
        <f>SUM(C273:C275)</f>
        <v>0</v>
      </c>
      <c r="D272" s="284">
        <f>SUM(D273:D275)</f>
        <v>0</v>
      </c>
      <c r="E272" s="374" t="str">
        <f t="shared" si="14"/>
        <v/>
      </c>
      <c r="F272" s="374" t="str">
        <f t="shared" si="15"/>
        <v/>
      </c>
    </row>
    <row r="273" s="365" customFormat="1" ht="28" customHeight="1" spans="1:6">
      <c r="A273" s="380" t="s">
        <v>310</v>
      </c>
      <c r="B273" s="282"/>
      <c r="C273" s="282"/>
      <c r="D273" s="282"/>
      <c r="E273" s="119" t="str">
        <f t="shared" si="14"/>
        <v/>
      </c>
      <c r="F273" s="119" t="str">
        <f t="shared" si="15"/>
        <v/>
      </c>
    </row>
    <row r="274" s="365" customFormat="1" ht="28" customHeight="1" spans="1:6">
      <c r="A274" s="380" t="s">
        <v>311</v>
      </c>
      <c r="B274" s="282"/>
      <c r="C274" s="282"/>
      <c r="D274" s="282"/>
      <c r="E274" s="119" t="str">
        <f t="shared" si="14"/>
        <v/>
      </c>
      <c r="F274" s="119" t="str">
        <f t="shared" si="15"/>
        <v/>
      </c>
    </row>
    <row r="275" s="365" customFormat="1" ht="28" customHeight="1" spans="1:6">
      <c r="A275" s="380" t="s">
        <v>312</v>
      </c>
      <c r="B275" s="277"/>
      <c r="C275" s="277"/>
      <c r="D275" s="277"/>
      <c r="E275" s="119" t="str">
        <f t="shared" si="14"/>
        <v/>
      </c>
      <c r="F275" s="119" t="str">
        <f t="shared" si="15"/>
        <v/>
      </c>
    </row>
    <row r="276" s="365" customFormat="1" ht="28" customHeight="1" spans="1:6">
      <c r="A276" s="381" t="s">
        <v>313</v>
      </c>
      <c r="B276" s="273">
        <f>SUM(B277:B281)</f>
        <v>258</v>
      </c>
      <c r="C276" s="273">
        <f>SUM(C277:C281)</f>
        <v>210</v>
      </c>
      <c r="D276" s="273">
        <f>SUM(D277:D281)</f>
        <v>241</v>
      </c>
      <c r="E276" s="374">
        <f t="shared" si="14"/>
        <v>0.934</v>
      </c>
      <c r="F276" s="374">
        <f t="shared" si="15"/>
        <v>1.148</v>
      </c>
    </row>
    <row r="277" s="365" customFormat="1" ht="28" customHeight="1" spans="1:6">
      <c r="A277" s="387" t="s">
        <v>102</v>
      </c>
      <c r="B277" s="277">
        <v>151</v>
      </c>
      <c r="C277" s="277">
        <v>122</v>
      </c>
      <c r="D277" s="277">
        <v>143</v>
      </c>
      <c r="E277" s="119">
        <f t="shared" ref="E277:E285" si="16">IF(ISERROR(D277/B277),"",D277/B277)</f>
        <v>0.947</v>
      </c>
      <c r="F277" s="119">
        <f t="shared" si="15"/>
        <v>1.172</v>
      </c>
    </row>
    <row r="278" s="365" customFormat="1" ht="28" customHeight="1" spans="1:6">
      <c r="A278" s="387" t="s">
        <v>103</v>
      </c>
      <c r="B278" s="277">
        <v>20</v>
      </c>
      <c r="C278" s="277">
        <v>18</v>
      </c>
      <c r="D278" s="277">
        <v>20</v>
      </c>
      <c r="E278" s="119">
        <f t="shared" si="16"/>
        <v>1</v>
      </c>
      <c r="F278" s="119">
        <f t="shared" si="15"/>
        <v>1.111</v>
      </c>
    </row>
    <row r="279" s="365" customFormat="1" ht="28" customHeight="1" spans="1:6">
      <c r="A279" s="387" t="s">
        <v>111</v>
      </c>
      <c r="B279" s="277"/>
      <c r="C279" s="277"/>
      <c r="D279" s="277"/>
      <c r="E279" s="119" t="str">
        <f t="shared" si="16"/>
        <v/>
      </c>
      <c r="F279" s="119" t="str">
        <f t="shared" si="15"/>
        <v/>
      </c>
    </row>
    <row r="280" s="365" customFormat="1" ht="28" customHeight="1" spans="1:6">
      <c r="A280" s="387" t="s">
        <v>314</v>
      </c>
      <c r="B280" s="277">
        <v>87</v>
      </c>
      <c r="C280" s="277">
        <v>70</v>
      </c>
      <c r="D280" s="277">
        <v>75</v>
      </c>
      <c r="E280" s="119">
        <f t="shared" si="16"/>
        <v>0.862</v>
      </c>
      <c r="F280" s="119">
        <f t="shared" si="15"/>
        <v>1.071</v>
      </c>
    </row>
    <row r="281" s="365" customFormat="1" ht="28" customHeight="1" spans="1:6">
      <c r="A281" s="387" t="s">
        <v>315</v>
      </c>
      <c r="B281" s="277"/>
      <c r="C281" s="277"/>
      <c r="D281" s="277">
        <v>3</v>
      </c>
      <c r="E281" s="119" t="str">
        <f t="shared" si="16"/>
        <v/>
      </c>
      <c r="F281" s="119" t="str">
        <f t="shared" si="15"/>
        <v/>
      </c>
    </row>
    <row r="282" s="365" customFormat="1" ht="28" customHeight="1" spans="1:6">
      <c r="A282" s="381" t="s">
        <v>316</v>
      </c>
      <c r="B282" s="284">
        <f>SUM(B283)</f>
        <v>0</v>
      </c>
      <c r="C282" s="284">
        <f>SUM(C283)</f>
        <v>0</v>
      </c>
      <c r="D282" s="284">
        <f>SUM(D283)</f>
        <v>3</v>
      </c>
      <c r="E282" s="374" t="str">
        <f t="shared" si="16"/>
        <v/>
      </c>
      <c r="F282" s="374" t="str">
        <f t="shared" si="15"/>
        <v/>
      </c>
    </row>
    <row r="283" s="365" customFormat="1" ht="28" customHeight="1" spans="1:6">
      <c r="A283" s="380" t="s">
        <v>317</v>
      </c>
      <c r="B283" s="282"/>
      <c r="C283" s="282"/>
      <c r="D283" s="282">
        <v>3</v>
      </c>
      <c r="E283" s="119" t="str">
        <f t="shared" si="16"/>
        <v/>
      </c>
      <c r="F283" s="119" t="str">
        <f t="shared" si="15"/>
        <v/>
      </c>
    </row>
    <row r="284" s="365" customFormat="1" ht="28" customHeight="1" spans="1:6">
      <c r="A284" s="388" t="s">
        <v>318</v>
      </c>
      <c r="B284" s="284"/>
      <c r="C284" s="284"/>
      <c r="D284" s="284">
        <f>SUM(D285)</f>
        <v>23</v>
      </c>
      <c r="E284" s="119" t="str">
        <f t="shared" si="16"/>
        <v/>
      </c>
      <c r="F284" s="119" t="str">
        <f t="shared" si="15"/>
        <v/>
      </c>
    </row>
    <row r="285" s="365" customFormat="1" ht="28" customHeight="1" spans="1:6">
      <c r="A285" s="387" t="s">
        <v>319</v>
      </c>
      <c r="B285" s="282"/>
      <c r="C285" s="282"/>
      <c r="D285" s="282">
        <v>23</v>
      </c>
      <c r="E285" s="119" t="str">
        <f t="shared" si="16"/>
        <v/>
      </c>
      <c r="F285" s="119" t="str">
        <f t="shared" si="15"/>
        <v/>
      </c>
    </row>
    <row r="286" s="365" customFormat="1" ht="28" customHeight="1" spans="1:6">
      <c r="A286" s="382" t="s">
        <v>320</v>
      </c>
      <c r="B286" s="273">
        <f>SUM(B287,B291,B294,B297,B305,B307,B311,B315,B319,B323,B327,B330,B332)</f>
        <v>38424</v>
      </c>
      <c r="C286" s="273">
        <f>SUM(C287,C291,C294,C297,C305,C307,C311,C315,C319,C323,C327,C330,C332)</f>
        <v>38288</v>
      </c>
      <c r="D286" s="273">
        <f>SUM(D287,D291,D294,D297,D305,D307,D311,D315,D319,D323,D327,D330,D332)</f>
        <v>37769</v>
      </c>
      <c r="E286" s="374">
        <f t="shared" ref="E286:E342" si="17">IF(ISERROR(D286/B286),"",D286/B286)</f>
        <v>0.983</v>
      </c>
      <c r="F286" s="374">
        <f t="shared" ref="F286:F328" si="18">IF(ISERROR(D286/C286),"",D286/C286)</f>
        <v>0.986</v>
      </c>
    </row>
    <row r="287" s="365" customFormat="1" ht="28" customHeight="1" spans="1:6">
      <c r="A287" s="381" t="s">
        <v>321</v>
      </c>
      <c r="B287" s="284">
        <f>SUM(B288:B290)</f>
        <v>587</v>
      </c>
      <c r="C287" s="284">
        <f>SUM(C288:C290)</f>
        <v>587</v>
      </c>
      <c r="D287" s="284">
        <f>SUM(D288:D290)</f>
        <v>577</v>
      </c>
      <c r="E287" s="374">
        <f t="shared" si="17"/>
        <v>0.983</v>
      </c>
      <c r="F287" s="374">
        <f t="shared" si="18"/>
        <v>0.983</v>
      </c>
    </row>
    <row r="288" s="365" customFormat="1" ht="28" customHeight="1" spans="1:6">
      <c r="A288" s="380" t="s">
        <v>102</v>
      </c>
      <c r="B288" s="282">
        <v>371</v>
      </c>
      <c r="C288" s="282">
        <v>371</v>
      </c>
      <c r="D288" s="282">
        <v>311</v>
      </c>
      <c r="E288" s="119">
        <f t="shared" si="17"/>
        <v>0.838</v>
      </c>
      <c r="F288" s="119">
        <f t="shared" si="18"/>
        <v>0.838</v>
      </c>
    </row>
    <row r="289" s="365" customFormat="1" ht="28" customHeight="1" spans="1:6">
      <c r="A289" s="380" t="s">
        <v>103</v>
      </c>
      <c r="B289" s="277">
        <v>216</v>
      </c>
      <c r="C289" s="277">
        <v>216</v>
      </c>
      <c r="D289" s="277">
        <v>266</v>
      </c>
      <c r="E289" s="119">
        <f t="shared" si="17"/>
        <v>1.231</v>
      </c>
      <c r="F289" s="119">
        <f t="shared" si="18"/>
        <v>1.231</v>
      </c>
    </row>
    <row r="290" s="365" customFormat="1" ht="28" customHeight="1" spans="1:6">
      <c r="A290" s="380" t="s">
        <v>322</v>
      </c>
      <c r="B290" s="277"/>
      <c r="C290" s="277"/>
      <c r="D290" s="277"/>
      <c r="E290" s="119" t="str">
        <f t="shared" si="17"/>
        <v/>
      </c>
      <c r="F290" s="119" t="str">
        <f t="shared" si="18"/>
        <v/>
      </c>
    </row>
    <row r="291" s="365" customFormat="1" ht="28" customHeight="1" spans="1:6">
      <c r="A291" s="381" t="s">
        <v>323</v>
      </c>
      <c r="B291" s="284">
        <f>SUM(B292:B293)</f>
        <v>1636</v>
      </c>
      <c r="C291" s="284">
        <f>SUM(C292:C293)</f>
        <v>2226</v>
      </c>
      <c r="D291" s="284">
        <f>SUM(D292:D293)</f>
        <v>2179</v>
      </c>
      <c r="E291" s="374">
        <f t="shared" si="17"/>
        <v>1.332</v>
      </c>
      <c r="F291" s="374">
        <f t="shared" si="18"/>
        <v>0.979</v>
      </c>
    </row>
    <row r="292" s="365" customFormat="1" ht="28" customHeight="1" spans="1:6">
      <c r="A292" s="380" t="s">
        <v>324</v>
      </c>
      <c r="B292" s="282">
        <v>1636</v>
      </c>
      <c r="C292" s="282">
        <v>1778</v>
      </c>
      <c r="D292" s="282">
        <v>1731</v>
      </c>
      <c r="E292" s="119">
        <f t="shared" si="17"/>
        <v>1.058</v>
      </c>
      <c r="F292" s="119">
        <f t="shared" si="18"/>
        <v>0.974</v>
      </c>
    </row>
    <row r="293" s="365" customFormat="1" ht="28" customHeight="1" spans="1:6">
      <c r="A293" s="380" t="s">
        <v>325</v>
      </c>
      <c r="B293" s="277"/>
      <c r="C293" s="277">
        <v>448</v>
      </c>
      <c r="D293" s="277">
        <v>448</v>
      </c>
      <c r="E293" s="119" t="str">
        <f t="shared" si="17"/>
        <v/>
      </c>
      <c r="F293" s="119">
        <f t="shared" si="18"/>
        <v>1</v>
      </c>
    </row>
    <row r="294" s="365" customFormat="1" ht="28" customHeight="1" spans="1:6">
      <c r="A294" s="381" t="s">
        <v>326</v>
      </c>
      <c r="B294" s="284">
        <f>SUM(B295:B296)</f>
        <v>4585</v>
      </c>
      <c r="C294" s="284">
        <f>SUM(C295:C296)</f>
        <v>4296</v>
      </c>
      <c r="D294" s="284">
        <f>SUM(D295:D296)</f>
        <v>3486</v>
      </c>
      <c r="E294" s="374">
        <f t="shared" si="17"/>
        <v>0.76</v>
      </c>
      <c r="F294" s="374">
        <f t="shared" si="18"/>
        <v>0.811</v>
      </c>
    </row>
    <row r="295" s="365" customFormat="1" ht="28" customHeight="1" spans="1:6">
      <c r="A295" s="380" t="s">
        <v>327</v>
      </c>
      <c r="B295" s="282">
        <v>3663</v>
      </c>
      <c r="C295" s="282">
        <v>3660</v>
      </c>
      <c r="D295" s="282">
        <v>2982</v>
      </c>
      <c r="E295" s="119">
        <f t="shared" si="17"/>
        <v>0.814</v>
      </c>
      <c r="F295" s="119">
        <f t="shared" si="18"/>
        <v>0.815</v>
      </c>
    </row>
    <row r="296" s="365" customFormat="1" ht="28" customHeight="1" spans="1:6">
      <c r="A296" s="380" t="s">
        <v>328</v>
      </c>
      <c r="B296" s="277">
        <v>922</v>
      </c>
      <c r="C296" s="277">
        <v>636</v>
      </c>
      <c r="D296" s="277">
        <v>504</v>
      </c>
      <c r="E296" s="119">
        <f t="shared" si="17"/>
        <v>0.547</v>
      </c>
      <c r="F296" s="119">
        <f t="shared" si="18"/>
        <v>0.792</v>
      </c>
    </row>
    <row r="297" s="365" customFormat="1" ht="28" customHeight="1" spans="1:6">
      <c r="A297" s="381" t="s">
        <v>329</v>
      </c>
      <c r="B297" s="284">
        <f>SUM(B298:B304)</f>
        <v>4967</v>
      </c>
      <c r="C297" s="284">
        <f>SUM(C298:C304)</f>
        <v>4986</v>
      </c>
      <c r="D297" s="284">
        <f>SUM(D298:D304)</f>
        <v>3938</v>
      </c>
      <c r="E297" s="374">
        <f t="shared" si="17"/>
        <v>0.793</v>
      </c>
      <c r="F297" s="374">
        <f t="shared" si="18"/>
        <v>0.79</v>
      </c>
    </row>
    <row r="298" s="365" customFormat="1" ht="28" customHeight="1" spans="1:6">
      <c r="A298" s="380" t="s">
        <v>330</v>
      </c>
      <c r="B298" s="282">
        <v>509</v>
      </c>
      <c r="C298" s="282">
        <v>500</v>
      </c>
      <c r="D298" s="282">
        <v>488</v>
      </c>
      <c r="E298" s="119">
        <f t="shared" si="17"/>
        <v>0.959</v>
      </c>
      <c r="F298" s="119">
        <f t="shared" si="18"/>
        <v>0.976</v>
      </c>
    </row>
    <row r="299" s="365" customFormat="1" ht="28" customHeight="1" spans="1:6">
      <c r="A299" s="380" t="s">
        <v>331</v>
      </c>
      <c r="B299" s="282">
        <v>118</v>
      </c>
      <c r="C299" s="282">
        <v>91</v>
      </c>
      <c r="D299" s="282">
        <v>104</v>
      </c>
      <c r="E299" s="119">
        <f t="shared" si="17"/>
        <v>0.881</v>
      </c>
      <c r="F299" s="119">
        <f t="shared" si="18"/>
        <v>1.143</v>
      </c>
    </row>
    <row r="300" s="365" customFormat="1" ht="28" customHeight="1" spans="1:6">
      <c r="A300" s="380" t="s">
        <v>332</v>
      </c>
      <c r="B300" s="282">
        <v>551</v>
      </c>
      <c r="C300" s="282">
        <v>551</v>
      </c>
      <c r="D300" s="282">
        <v>518</v>
      </c>
      <c r="E300" s="119">
        <f t="shared" si="17"/>
        <v>0.94</v>
      </c>
      <c r="F300" s="119">
        <f t="shared" si="18"/>
        <v>0.94</v>
      </c>
    </row>
    <row r="301" s="365" customFormat="1" ht="28" customHeight="1" spans="1:6">
      <c r="A301" s="380" t="s">
        <v>333</v>
      </c>
      <c r="B301" s="282">
        <v>2154</v>
      </c>
      <c r="C301" s="282">
        <v>2134</v>
      </c>
      <c r="D301" s="282">
        <v>2258</v>
      </c>
      <c r="E301" s="119">
        <f t="shared" si="17"/>
        <v>1.048</v>
      </c>
      <c r="F301" s="119">
        <f t="shared" si="18"/>
        <v>1.058</v>
      </c>
    </row>
    <row r="302" s="365" customFormat="1" ht="28" customHeight="1" spans="1:6">
      <c r="A302" s="380" t="s">
        <v>334</v>
      </c>
      <c r="B302" s="277">
        <v>1335</v>
      </c>
      <c r="C302" s="277">
        <v>1335</v>
      </c>
      <c r="D302" s="277">
        <v>225</v>
      </c>
      <c r="E302" s="119">
        <f t="shared" si="17"/>
        <v>0.169</v>
      </c>
      <c r="F302" s="119">
        <f t="shared" si="18"/>
        <v>0.169</v>
      </c>
    </row>
    <row r="303" s="365" customFormat="1" ht="28" customHeight="1" spans="1:6">
      <c r="A303" s="380" t="s">
        <v>335</v>
      </c>
      <c r="B303" s="277">
        <v>300</v>
      </c>
      <c r="C303" s="277">
        <v>300</v>
      </c>
      <c r="D303" s="277">
        <v>212</v>
      </c>
      <c r="E303" s="119">
        <f t="shared" si="17"/>
        <v>0.707</v>
      </c>
      <c r="F303" s="119">
        <f t="shared" si="18"/>
        <v>0.707</v>
      </c>
    </row>
    <row r="304" s="365" customFormat="1" ht="28" customHeight="1" spans="1:6">
      <c r="A304" s="380" t="s">
        <v>336</v>
      </c>
      <c r="B304" s="277"/>
      <c r="C304" s="277">
        <v>75</v>
      </c>
      <c r="D304" s="277">
        <v>133</v>
      </c>
      <c r="E304" s="119" t="str">
        <f t="shared" si="17"/>
        <v/>
      </c>
      <c r="F304" s="119">
        <f t="shared" si="18"/>
        <v>1.773</v>
      </c>
    </row>
    <row r="305" s="365" customFormat="1" ht="28" customHeight="1" spans="1:6">
      <c r="A305" s="381" t="s">
        <v>337</v>
      </c>
      <c r="B305" s="273">
        <f>SUM(B306)</f>
        <v>30</v>
      </c>
      <c r="C305" s="273">
        <f>SUM(C306)</f>
        <v>20</v>
      </c>
      <c r="D305" s="273">
        <f>SUM(D306)</f>
        <v>22</v>
      </c>
      <c r="E305" s="374">
        <f t="shared" si="17"/>
        <v>0.733</v>
      </c>
      <c r="F305" s="374">
        <f t="shared" si="18"/>
        <v>1.1</v>
      </c>
    </row>
    <row r="306" s="365" customFormat="1" ht="28" customHeight="1" spans="1:6">
      <c r="A306" s="380" t="s">
        <v>338</v>
      </c>
      <c r="B306" s="312">
        <v>30</v>
      </c>
      <c r="C306" s="277">
        <v>20</v>
      </c>
      <c r="D306" s="277">
        <v>22</v>
      </c>
      <c r="E306" s="119">
        <f t="shared" si="17"/>
        <v>0.733</v>
      </c>
      <c r="F306" s="119">
        <f t="shared" si="18"/>
        <v>1.1</v>
      </c>
    </row>
    <row r="307" s="365" customFormat="1" ht="28" customHeight="1" spans="1:6">
      <c r="A307" s="381" t="s">
        <v>339</v>
      </c>
      <c r="B307" s="284">
        <f>SUM(B308:B310)</f>
        <v>562</v>
      </c>
      <c r="C307" s="284">
        <f>SUM(C308:C310)</f>
        <v>351</v>
      </c>
      <c r="D307" s="284">
        <f>SUM(D308:D310)</f>
        <v>451</v>
      </c>
      <c r="E307" s="374">
        <f t="shared" si="17"/>
        <v>0.802</v>
      </c>
      <c r="F307" s="374">
        <f t="shared" si="18"/>
        <v>1.285</v>
      </c>
    </row>
    <row r="308" s="365" customFormat="1" ht="28" customHeight="1" spans="1:6">
      <c r="A308" s="380" t="s">
        <v>340</v>
      </c>
      <c r="B308" s="312"/>
      <c r="C308" s="282"/>
      <c r="D308" s="282"/>
      <c r="E308" s="119" t="str">
        <f t="shared" si="17"/>
        <v/>
      </c>
      <c r="F308" s="119" t="str">
        <f t="shared" si="18"/>
        <v/>
      </c>
    </row>
    <row r="309" s="365" customFormat="1" ht="28" customHeight="1" spans="1:6">
      <c r="A309" s="380" t="s">
        <v>341</v>
      </c>
      <c r="B309" s="312">
        <v>262</v>
      </c>
      <c r="C309" s="282">
        <v>51</v>
      </c>
      <c r="D309" s="282">
        <v>128</v>
      </c>
      <c r="E309" s="119">
        <f t="shared" si="17"/>
        <v>0.489</v>
      </c>
      <c r="F309" s="119">
        <f t="shared" si="18"/>
        <v>2.51</v>
      </c>
    </row>
    <row r="310" s="365" customFormat="1" ht="28" customHeight="1" spans="1:6">
      <c r="A310" s="380" t="s">
        <v>342</v>
      </c>
      <c r="B310" s="312">
        <v>300</v>
      </c>
      <c r="C310" s="277">
        <v>300</v>
      </c>
      <c r="D310" s="277">
        <v>323</v>
      </c>
      <c r="E310" s="119">
        <f t="shared" si="17"/>
        <v>1.077</v>
      </c>
      <c r="F310" s="119">
        <f t="shared" si="18"/>
        <v>1.077</v>
      </c>
    </row>
    <row r="311" s="365" customFormat="1" ht="28" customHeight="1" spans="1:6">
      <c r="A311" s="275" t="s">
        <v>343</v>
      </c>
      <c r="B311" s="284">
        <f>SUM(B312:B314)</f>
        <v>7342</v>
      </c>
      <c r="C311" s="284">
        <f>SUM(C312:C314)</f>
        <v>7010</v>
      </c>
      <c r="D311" s="284">
        <f>SUM(D312:D314)</f>
        <v>7248</v>
      </c>
      <c r="E311" s="374">
        <f t="shared" si="17"/>
        <v>0.987</v>
      </c>
      <c r="F311" s="374">
        <f t="shared" si="18"/>
        <v>1.034</v>
      </c>
    </row>
    <row r="312" s="365" customFormat="1" ht="28" customHeight="1" spans="1:6">
      <c r="A312" s="380" t="s">
        <v>344</v>
      </c>
      <c r="B312" s="312">
        <v>1312</v>
      </c>
      <c r="C312" s="282">
        <v>1312</v>
      </c>
      <c r="D312" s="282">
        <v>1285</v>
      </c>
      <c r="E312" s="119">
        <f t="shared" si="17"/>
        <v>0.979</v>
      </c>
      <c r="F312" s="119">
        <f t="shared" si="18"/>
        <v>0.979</v>
      </c>
    </row>
    <row r="313" s="365" customFormat="1" ht="28" customHeight="1" spans="1:6">
      <c r="A313" s="380" t="s">
        <v>345</v>
      </c>
      <c r="B313" s="312">
        <v>3502</v>
      </c>
      <c r="C313" s="282">
        <v>3233</v>
      </c>
      <c r="D313" s="282">
        <v>3472</v>
      </c>
      <c r="E313" s="119">
        <f t="shared" si="17"/>
        <v>0.991</v>
      </c>
      <c r="F313" s="119">
        <f t="shared" si="18"/>
        <v>1.074</v>
      </c>
    </row>
    <row r="314" s="365" customFormat="1" ht="28" customHeight="1" spans="1:6">
      <c r="A314" s="380" t="s">
        <v>346</v>
      </c>
      <c r="B314" s="312">
        <v>2528</v>
      </c>
      <c r="C314" s="282">
        <v>2465</v>
      </c>
      <c r="D314" s="282">
        <v>2491</v>
      </c>
      <c r="E314" s="119">
        <f t="shared" si="17"/>
        <v>0.985</v>
      </c>
      <c r="F314" s="119">
        <f t="shared" si="18"/>
        <v>1.011</v>
      </c>
    </row>
    <row r="315" s="365" customFormat="1" ht="28" customHeight="1" spans="1:6">
      <c r="A315" s="275" t="s">
        <v>347</v>
      </c>
      <c r="B315" s="284">
        <f>SUM(B316:B318)</f>
        <v>14919</v>
      </c>
      <c r="C315" s="284">
        <f>SUM(C316:C318)</f>
        <v>14674</v>
      </c>
      <c r="D315" s="284">
        <f>SUM(D316:D318)</f>
        <v>14902</v>
      </c>
      <c r="E315" s="374">
        <f t="shared" si="17"/>
        <v>0.999</v>
      </c>
      <c r="F315" s="374">
        <f t="shared" si="18"/>
        <v>1.016</v>
      </c>
    </row>
    <row r="316" s="365" customFormat="1" ht="28" customHeight="1" spans="1:6">
      <c r="A316" s="387" t="s">
        <v>348</v>
      </c>
      <c r="B316" s="234">
        <v>1</v>
      </c>
      <c r="C316" s="282"/>
      <c r="D316" s="282">
        <v>274</v>
      </c>
      <c r="E316" s="119">
        <f t="shared" si="17"/>
        <v>274</v>
      </c>
      <c r="F316" s="119" t="str">
        <f t="shared" si="18"/>
        <v/>
      </c>
    </row>
    <row r="317" s="365" customFormat="1" ht="28" customHeight="1" spans="1:6">
      <c r="A317" s="387" t="s">
        <v>349</v>
      </c>
      <c r="B317" s="234">
        <v>14848</v>
      </c>
      <c r="C317" s="282">
        <v>14674</v>
      </c>
      <c r="D317" s="282">
        <v>14628</v>
      </c>
      <c r="E317" s="119">
        <f t="shared" si="17"/>
        <v>0.985</v>
      </c>
      <c r="F317" s="119">
        <f t="shared" si="18"/>
        <v>0.997</v>
      </c>
    </row>
    <row r="318" s="365" customFormat="1" ht="28" customHeight="1" spans="1:6">
      <c r="A318" s="387" t="s">
        <v>350</v>
      </c>
      <c r="B318" s="234">
        <v>70</v>
      </c>
      <c r="C318" s="282"/>
      <c r="D318" s="282"/>
      <c r="E318" s="119">
        <f t="shared" si="17"/>
        <v>0</v>
      </c>
      <c r="F318" s="119" t="str">
        <f t="shared" si="18"/>
        <v/>
      </c>
    </row>
    <row r="319" s="365" customFormat="1" ht="28" customHeight="1" spans="1:6">
      <c r="A319" s="275" t="s">
        <v>351</v>
      </c>
      <c r="B319" s="284">
        <f>SUM(B320:B322)</f>
        <v>3545</v>
      </c>
      <c r="C319" s="284">
        <f>SUM(C320:C322)</f>
        <v>3780</v>
      </c>
      <c r="D319" s="284">
        <f>SUM(D320:D322)</f>
        <v>3779</v>
      </c>
      <c r="E319" s="374">
        <f t="shared" si="17"/>
        <v>1.066</v>
      </c>
      <c r="F319" s="374">
        <f t="shared" si="18"/>
        <v>1</v>
      </c>
    </row>
    <row r="320" s="365" customFormat="1" ht="28" customHeight="1" spans="1:6">
      <c r="A320" s="276" t="s">
        <v>352</v>
      </c>
      <c r="B320" s="312">
        <v>3423</v>
      </c>
      <c r="C320" s="282">
        <v>3731</v>
      </c>
      <c r="D320" s="282">
        <v>3731</v>
      </c>
      <c r="E320" s="119">
        <f t="shared" si="17"/>
        <v>1.09</v>
      </c>
      <c r="F320" s="119">
        <f t="shared" si="18"/>
        <v>1</v>
      </c>
    </row>
    <row r="321" s="365" customFormat="1" ht="28" customHeight="1" spans="1:6">
      <c r="A321" s="276" t="s">
        <v>353</v>
      </c>
      <c r="B321" s="312"/>
      <c r="C321" s="282">
        <v>5</v>
      </c>
      <c r="D321" s="282">
        <v>5</v>
      </c>
      <c r="E321" s="119" t="str">
        <f t="shared" si="17"/>
        <v/>
      </c>
      <c r="F321" s="119">
        <f t="shared" si="18"/>
        <v>1</v>
      </c>
    </row>
    <row r="322" s="365" customFormat="1" ht="28" customHeight="1" spans="1:6">
      <c r="A322" s="276" t="s">
        <v>354</v>
      </c>
      <c r="B322" s="312">
        <v>122</v>
      </c>
      <c r="C322" s="282">
        <v>44</v>
      </c>
      <c r="D322" s="282">
        <v>43</v>
      </c>
      <c r="E322" s="119">
        <f t="shared" si="17"/>
        <v>0.352</v>
      </c>
      <c r="F322" s="119">
        <f t="shared" si="18"/>
        <v>0.977</v>
      </c>
    </row>
    <row r="323" s="365" customFormat="1" ht="28" customHeight="1" spans="1:6">
      <c r="A323" s="381" t="s">
        <v>355</v>
      </c>
      <c r="B323" s="284">
        <f>SUM(B324:B326)</f>
        <v>212</v>
      </c>
      <c r="C323" s="284">
        <f>SUM(C324:C326)</f>
        <v>214</v>
      </c>
      <c r="D323" s="284">
        <f>SUM(D324:D326)</f>
        <v>312</v>
      </c>
      <c r="E323" s="374">
        <f t="shared" si="17"/>
        <v>1.472</v>
      </c>
      <c r="F323" s="374">
        <f t="shared" si="18"/>
        <v>1.458</v>
      </c>
    </row>
    <row r="324" s="365" customFormat="1" ht="28" customHeight="1" spans="1:6">
      <c r="A324" s="379" t="s">
        <v>356</v>
      </c>
      <c r="B324" s="312">
        <v>207</v>
      </c>
      <c r="C324" s="282">
        <v>201</v>
      </c>
      <c r="D324" s="277">
        <v>225</v>
      </c>
      <c r="E324" s="119">
        <f t="shared" si="17"/>
        <v>1.087</v>
      </c>
      <c r="F324" s="119">
        <f t="shared" si="18"/>
        <v>1.119</v>
      </c>
    </row>
    <row r="325" s="365" customFormat="1" ht="28" customHeight="1" spans="1:6">
      <c r="A325" s="379" t="s">
        <v>357</v>
      </c>
      <c r="B325" s="312">
        <v>5</v>
      </c>
      <c r="C325" s="282">
        <v>2</v>
      </c>
      <c r="D325" s="277">
        <v>75</v>
      </c>
      <c r="E325" s="119">
        <f t="shared" si="17"/>
        <v>15</v>
      </c>
      <c r="F325" s="119">
        <f t="shared" si="18"/>
        <v>37.5</v>
      </c>
    </row>
    <row r="326" s="365" customFormat="1" ht="28" customHeight="1" spans="1:6">
      <c r="A326" s="379" t="s">
        <v>358</v>
      </c>
      <c r="B326" s="312"/>
      <c r="C326" s="282">
        <v>11</v>
      </c>
      <c r="D326" s="277">
        <v>12</v>
      </c>
      <c r="E326" s="119" t="str">
        <f t="shared" si="17"/>
        <v/>
      </c>
      <c r="F326" s="119">
        <f t="shared" si="18"/>
        <v>1.091</v>
      </c>
    </row>
    <row r="327" s="365" customFormat="1" ht="28" customHeight="1" spans="1:6">
      <c r="A327" s="381" t="s">
        <v>359</v>
      </c>
      <c r="B327" s="284">
        <f>SUM(B328:B329)</f>
        <v>0</v>
      </c>
      <c r="C327" s="284">
        <f>SUM(C328:C329)</f>
        <v>97</v>
      </c>
      <c r="D327" s="284">
        <f>SUM(D328:D329)</f>
        <v>98</v>
      </c>
      <c r="E327" s="374" t="str">
        <f t="shared" si="17"/>
        <v/>
      </c>
      <c r="F327" s="374">
        <f t="shared" si="18"/>
        <v>1.01</v>
      </c>
    </row>
    <row r="328" s="365" customFormat="1" ht="28" customHeight="1" spans="1:6">
      <c r="A328" s="380" t="s">
        <v>360</v>
      </c>
      <c r="B328" s="277"/>
      <c r="C328" s="277">
        <v>12</v>
      </c>
      <c r="D328" s="277">
        <v>12</v>
      </c>
      <c r="E328" s="119" t="str">
        <f t="shared" si="17"/>
        <v/>
      </c>
      <c r="F328" s="119">
        <f t="shared" si="18"/>
        <v>1</v>
      </c>
    </row>
    <row r="329" s="365" customFormat="1" ht="28" customHeight="1" spans="1:6">
      <c r="A329" s="380" t="s">
        <v>361</v>
      </c>
      <c r="B329" s="277"/>
      <c r="C329" s="277">
        <v>85</v>
      </c>
      <c r="D329" s="277">
        <v>86</v>
      </c>
      <c r="E329" s="119" t="str">
        <f t="shared" si="17"/>
        <v/>
      </c>
      <c r="F329" s="119">
        <f t="shared" ref="F329:F392" si="19">IF(ISERROR(D329/C329),"",D329/C329)</f>
        <v>1.012</v>
      </c>
    </row>
    <row r="330" s="365" customFormat="1" ht="28" customHeight="1" spans="1:6">
      <c r="A330" s="381" t="s">
        <v>362</v>
      </c>
      <c r="B330" s="273">
        <f>SUM(B331)</f>
        <v>39</v>
      </c>
      <c r="C330" s="273">
        <f>SUM(C331)</f>
        <v>37</v>
      </c>
      <c r="D330" s="273">
        <f>SUM(D331)</f>
        <v>37</v>
      </c>
      <c r="E330" s="374">
        <f t="shared" si="17"/>
        <v>0.949</v>
      </c>
      <c r="F330" s="374">
        <f t="shared" si="19"/>
        <v>1</v>
      </c>
    </row>
    <row r="331" s="365" customFormat="1" ht="28" customHeight="1" spans="1:6">
      <c r="A331" s="380" t="s">
        <v>363</v>
      </c>
      <c r="B331" s="312">
        <v>39</v>
      </c>
      <c r="C331" s="277">
        <v>37</v>
      </c>
      <c r="D331" s="277">
        <v>37</v>
      </c>
      <c r="E331" s="119">
        <f t="shared" si="17"/>
        <v>0.949</v>
      </c>
      <c r="F331" s="119">
        <f t="shared" si="19"/>
        <v>1</v>
      </c>
    </row>
    <row r="332" s="365" customFormat="1" ht="28" customHeight="1" spans="1:6">
      <c r="A332" s="381" t="s">
        <v>364</v>
      </c>
      <c r="B332" s="273">
        <f>SUM(B333)</f>
        <v>0</v>
      </c>
      <c r="C332" s="273">
        <f>SUM(C333)</f>
        <v>10</v>
      </c>
      <c r="D332" s="273">
        <f>SUM(D333)</f>
        <v>740</v>
      </c>
      <c r="E332" s="374" t="str">
        <f t="shared" si="17"/>
        <v/>
      </c>
      <c r="F332" s="374">
        <f t="shared" si="19"/>
        <v>74</v>
      </c>
    </row>
    <row r="333" s="365" customFormat="1" ht="28" customHeight="1" spans="1:6">
      <c r="A333" s="380" t="s">
        <v>365</v>
      </c>
      <c r="B333" s="277"/>
      <c r="C333" s="277">
        <v>10</v>
      </c>
      <c r="D333" s="277">
        <v>740</v>
      </c>
      <c r="E333" s="119" t="str">
        <f t="shared" si="17"/>
        <v/>
      </c>
      <c r="F333" s="119">
        <f t="shared" si="19"/>
        <v>74</v>
      </c>
    </row>
    <row r="334" s="365" customFormat="1" ht="28" customHeight="1" spans="1:6">
      <c r="A334" s="382" t="s">
        <v>366</v>
      </c>
      <c r="B334" s="273">
        <f>SUM(B335,B338,B340,B342,B346,B349,B352,B356,B354)</f>
        <v>4642</v>
      </c>
      <c r="C334" s="273">
        <f>SUM(C335,C338,C340,C342,C346,C349,C352,C356,C354)</f>
        <v>5361</v>
      </c>
      <c r="D334" s="273">
        <f>SUM(D335,D338,D340,D342,D346,D349,D352,D356,D354)</f>
        <v>7896</v>
      </c>
      <c r="E334" s="374">
        <f t="shared" si="17"/>
        <v>1.701</v>
      </c>
      <c r="F334" s="374">
        <f t="shared" si="19"/>
        <v>1.473</v>
      </c>
    </row>
    <row r="335" s="365" customFormat="1" ht="28" customHeight="1" spans="1:6">
      <c r="A335" s="381" t="s">
        <v>367</v>
      </c>
      <c r="B335" s="284">
        <f>SUM(B336:B337)</f>
        <v>52</v>
      </c>
      <c r="C335" s="284">
        <f>SUM(C336:C337)</f>
        <v>91</v>
      </c>
      <c r="D335" s="284">
        <f>SUM(D336:D337)</f>
        <v>82</v>
      </c>
      <c r="E335" s="374">
        <f t="shared" si="17"/>
        <v>1.577</v>
      </c>
      <c r="F335" s="374">
        <f t="shared" si="19"/>
        <v>0.901</v>
      </c>
    </row>
    <row r="336" s="365" customFormat="1" ht="28" customHeight="1" spans="1:6">
      <c r="A336" s="380" t="s">
        <v>102</v>
      </c>
      <c r="B336" s="312">
        <v>22</v>
      </c>
      <c r="C336" s="282">
        <v>18</v>
      </c>
      <c r="D336" s="282">
        <v>9</v>
      </c>
      <c r="E336" s="119">
        <f t="shared" si="17"/>
        <v>0.409</v>
      </c>
      <c r="F336" s="119">
        <f t="shared" si="19"/>
        <v>0.5</v>
      </c>
    </row>
    <row r="337" s="365" customFormat="1" ht="28" customHeight="1" spans="1:6">
      <c r="A337" s="380" t="s">
        <v>103</v>
      </c>
      <c r="B337" s="312">
        <v>30</v>
      </c>
      <c r="C337" s="277">
        <v>73</v>
      </c>
      <c r="D337" s="277">
        <v>73</v>
      </c>
      <c r="E337" s="119">
        <f t="shared" si="17"/>
        <v>2.433</v>
      </c>
      <c r="F337" s="119">
        <f t="shared" si="19"/>
        <v>1</v>
      </c>
    </row>
    <row r="338" s="365" customFormat="1" ht="28" customHeight="1" spans="1:6">
      <c r="A338" s="381" t="s">
        <v>368</v>
      </c>
      <c r="B338" s="284">
        <f>SUM(B339)</f>
        <v>0</v>
      </c>
      <c r="C338" s="284">
        <f>SUM(C339)</f>
        <v>0</v>
      </c>
      <c r="D338" s="284">
        <f>SUM(D339)</f>
        <v>0</v>
      </c>
      <c r="E338" s="374" t="str">
        <f t="shared" si="17"/>
        <v/>
      </c>
      <c r="F338" s="374" t="str">
        <f t="shared" si="19"/>
        <v/>
      </c>
    </row>
    <row r="339" s="365" customFormat="1" ht="28" customHeight="1" spans="1:6">
      <c r="A339" s="380" t="s">
        <v>369</v>
      </c>
      <c r="B339" s="277"/>
      <c r="C339" s="277"/>
      <c r="D339" s="277"/>
      <c r="E339" s="119" t="str">
        <f t="shared" si="17"/>
        <v/>
      </c>
      <c r="F339" s="119" t="str">
        <f t="shared" si="19"/>
        <v/>
      </c>
    </row>
    <row r="340" s="365" customFormat="1" ht="28" customHeight="1" spans="1:6">
      <c r="A340" s="381" t="s">
        <v>370</v>
      </c>
      <c r="B340" s="273">
        <f>SUM(B341:B341)</f>
        <v>193</v>
      </c>
      <c r="C340" s="273">
        <f>SUM(C341:C341)</f>
        <v>1162</v>
      </c>
      <c r="D340" s="273">
        <f>SUM(D341:D341)</f>
        <v>3676</v>
      </c>
      <c r="E340" s="374">
        <f t="shared" si="17"/>
        <v>19.047</v>
      </c>
      <c r="F340" s="374">
        <f t="shared" si="19"/>
        <v>3.164</v>
      </c>
    </row>
    <row r="341" s="365" customFormat="1" ht="28" customHeight="1" spans="1:6">
      <c r="A341" s="380" t="s">
        <v>371</v>
      </c>
      <c r="B341" s="312">
        <v>193</v>
      </c>
      <c r="C341" s="277">
        <v>1162</v>
      </c>
      <c r="D341" s="277">
        <v>3676</v>
      </c>
      <c r="E341" s="119">
        <f t="shared" si="17"/>
        <v>19.047</v>
      </c>
      <c r="F341" s="119">
        <f t="shared" si="19"/>
        <v>3.164</v>
      </c>
    </row>
    <row r="342" s="365" customFormat="1" ht="28" customHeight="1" spans="1:6">
      <c r="A342" s="381" t="s">
        <v>372</v>
      </c>
      <c r="B342" s="284">
        <f>SUM(B343:B345)</f>
        <v>2230</v>
      </c>
      <c r="C342" s="284">
        <f>SUM(C343:C345)</f>
        <v>2172</v>
      </c>
      <c r="D342" s="284">
        <f>SUM(D343:D345)</f>
        <v>2291</v>
      </c>
      <c r="E342" s="374">
        <f t="shared" si="17"/>
        <v>1.027</v>
      </c>
      <c r="F342" s="374">
        <f t="shared" si="19"/>
        <v>1.055</v>
      </c>
    </row>
    <row r="343" s="365" customFormat="1" ht="28" customHeight="1" spans="1:6">
      <c r="A343" s="380" t="s">
        <v>373</v>
      </c>
      <c r="B343" s="312">
        <v>2230</v>
      </c>
      <c r="C343" s="282">
        <v>48</v>
      </c>
      <c r="D343" s="282">
        <v>51</v>
      </c>
      <c r="E343" s="119">
        <f t="shared" ref="E343:E406" si="20">IF(ISERROR(D343/B343),"",D343/B343)</f>
        <v>0.023</v>
      </c>
      <c r="F343" s="119">
        <f t="shared" si="19"/>
        <v>1.063</v>
      </c>
    </row>
    <row r="344" s="365" customFormat="1" ht="28" customHeight="1" spans="1:6">
      <c r="A344" s="380" t="s">
        <v>374</v>
      </c>
      <c r="B344" s="282"/>
      <c r="C344" s="282"/>
      <c r="D344" s="282">
        <v>11</v>
      </c>
      <c r="E344" s="119" t="str">
        <f t="shared" si="20"/>
        <v/>
      </c>
      <c r="F344" s="119" t="str">
        <f t="shared" si="19"/>
        <v/>
      </c>
    </row>
    <row r="345" s="365" customFormat="1" ht="28" customHeight="1" spans="1:6">
      <c r="A345" s="380" t="s">
        <v>375</v>
      </c>
      <c r="B345" s="277"/>
      <c r="C345" s="277">
        <v>2124</v>
      </c>
      <c r="D345" s="277">
        <v>2229</v>
      </c>
      <c r="E345" s="119" t="str">
        <f t="shared" si="20"/>
        <v/>
      </c>
      <c r="F345" s="119">
        <f t="shared" si="19"/>
        <v>1.049</v>
      </c>
    </row>
    <row r="346" s="365" customFormat="1" ht="28" customHeight="1" spans="1:6">
      <c r="A346" s="381" t="s">
        <v>376</v>
      </c>
      <c r="B346" s="284">
        <f>SUM(B347:B348)</f>
        <v>387</v>
      </c>
      <c r="C346" s="284">
        <f>SUM(C347:C348)</f>
        <v>60</v>
      </c>
      <c r="D346" s="284">
        <f>SUM(D347:D348)</f>
        <v>71</v>
      </c>
      <c r="E346" s="374">
        <f t="shared" si="20"/>
        <v>0.183</v>
      </c>
      <c r="F346" s="374">
        <f t="shared" si="19"/>
        <v>1.183</v>
      </c>
    </row>
    <row r="347" s="365" customFormat="1" ht="28" customHeight="1" spans="1:6">
      <c r="A347" s="380" t="s">
        <v>377</v>
      </c>
      <c r="B347" s="312">
        <v>337</v>
      </c>
      <c r="C347" s="282">
        <v>60</v>
      </c>
      <c r="D347" s="282">
        <v>71</v>
      </c>
      <c r="E347" s="119">
        <f t="shared" si="20"/>
        <v>0.211</v>
      </c>
      <c r="F347" s="119">
        <f t="shared" si="19"/>
        <v>1.183</v>
      </c>
    </row>
    <row r="348" s="365" customFormat="1" ht="28" customHeight="1" spans="1:6">
      <c r="A348" s="380" t="s">
        <v>378</v>
      </c>
      <c r="B348" s="312">
        <v>50</v>
      </c>
      <c r="C348" s="277"/>
      <c r="D348" s="277"/>
      <c r="E348" s="119">
        <f t="shared" si="20"/>
        <v>0</v>
      </c>
      <c r="F348" s="119" t="str">
        <f t="shared" si="19"/>
        <v/>
      </c>
    </row>
    <row r="349" s="365" customFormat="1" ht="28" customHeight="1" spans="1:6">
      <c r="A349" s="381" t="s">
        <v>379</v>
      </c>
      <c r="B349" s="284">
        <f>SUM(B350:B351)</f>
        <v>1780</v>
      </c>
      <c r="C349" s="284">
        <f>SUM(C350:C351)</f>
        <v>1760</v>
      </c>
      <c r="D349" s="284">
        <f>SUM(D350:D351)</f>
        <v>1660</v>
      </c>
      <c r="E349" s="374">
        <f t="shared" si="20"/>
        <v>0.933</v>
      </c>
      <c r="F349" s="374">
        <f t="shared" si="19"/>
        <v>0.943</v>
      </c>
    </row>
    <row r="350" s="365" customFormat="1" ht="28" customHeight="1" spans="1:6">
      <c r="A350" s="380" t="s">
        <v>380</v>
      </c>
      <c r="B350" s="312">
        <v>1460</v>
      </c>
      <c r="C350" s="282">
        <v>1660</v>
      </c>
      <c r="D350" s="282">
        <v>1660</v>
      </c>
      <c r="E350" s="119">
        <f t="shared" si="20"/>
        <v>1.137</v>
      </c>
      <c r="F350" s="119">
        <f t="shared" si="19"/>
        <v>1</v>
      </c>
    </row>
    <row r="351" s="365" customFormat="1" ht="28" customHeight="1" spans="1:6">
      <c r="A351" s="380" t="s">
        <v>381</v>
      </c>
      <c r="B351" s="312">
        <v>320</v>
      </c>
      <c r="C351" s="277">
        <v>100</v>
      </c>
      <c r="D351" s="277"/>
      <c r="E351" s="119">
        <f t="shared" si="20"/>
        <v>0</v>
      </c>
      <c r="F351" s="119">
        <f t="shared" si="19"/>
        <v>0</v>
      </c>
    </row>
    <row r="352" s="365" customFormat="1" ht="28" customHeight="1" spans="1:6">
      <c r="A352" s="381" t="s">
        <v>382</v>
      </c>
      <c r="B352" s="273">
        <f>SUM(B353)</f>
        <v>0</v>
      </c>
      <c r="C352" s="273">
        <f>SUM(C353)</f>
        <v>0</v>
      </c>
      <c r="D352" s="273">
        <f>SUM(D353)</f>
        <v>0</v>
      </c>
      <c r="E352" s="374" t="str">
        <f t="shared" si="20"/>
        <v/>
      </c>
      <c r="F352" s="374" t="str">
        <f t="shared" si="19"/>
        <v/>
      </c>
    </row>
    <row r="353" s="365" customFormat="1" ht="28" customHeight="1" spans="1:6">
      <c r="A353" s="380" t="s">
        <v>383</v>
      </c>
      <c r="B353" s="277"/>
      <c r="C353" s="277"/>
      <c r="D353" s="277"/>
      <c r="E353" s="119" t="str">
        <f t="shared" si="20"/>
        <v/>
      </c>
      <c r="F353" s="119" t="str">
        <f t="shared" si="19"/>
        <v/>
      </c>
    </row>
    <row r="354" s="365" customFormat="1" ht="28" customHeight="1" spans="1:6">
      <c r="A354" s="388" t="s">
        <v>384</v>
      </c>
      <c r="B354" s="273">
        <f>SUM(B355)</f>
        <v>0</v>
      </c>
      <c r="C354" s="273">
        <f>SUM(C355)</f>
        <v>116</v>
      </c>
      <c r="D354" s="273">
        <f>SUM(D355)</f>
        <v>116</v>
      </c>
      <c r="E354" s="374" t="str">
        <f t="shared" si="20"/>
        <v/>
      </c>
      <c r="F354" s="374">
        <f t="shared" si="19"/>
        <v>1</v>
      </c>
    </row>
    <row r="355" s="365" customFormat="1" ht="28" customHeight="1" spans="1:6">
      <c r="A355" s="380" t="s">
        <v>385</v>
      </c>
      <c r="B355" s="277"/>
      <c r="C355" s="277">
        <v>116</v>
      </c>
      <c r="D355" s="277">
        <v>116</v>
      </c>
      <c r="E355" s="119" t="str">
        <f t="shared" si="20"/>
        <v/>
      </c>
      <c r="F355" s="119">
        <f t="shared" si="19"/>
        <v>1</v>
      </c>
    </row>
    <row r="356" s="365" customFormat="1" ht="28" customHeight="1" spans="1:6">
      <c r="A356" s="381" t="s">
        <v>386</v>
      </c>
      <c r="B356" s="273">
        <f>SUM(B357)</f>
        <v>0</v>
      </c>
      <c r="C356" s="273">
        <f>SUM(C357)</f>
        <v>0</v>
      </c>
      <c r="D356" s="273">
        <f>SUM(D357)</f>
        <v>0</v>
      </c>
      <c r="E356" s="374" t="str">
        <f t="shared" si="20"/>
        <v/>
      </c>
      <c r="F356" s="374" t="str">
        <f t="shared" si="19"/>
        <v/>
      </c>
    </row>
    <row r="357" s="365" customFormat="1" ht="28" customHeight="1" spans="1:6">
      <c r="A357" s="380" t="s">
        <v>387</v>
      </c>
      <c r="B357" s="277"/>
      <c r="C357" s="277"/>
      <c r="D357" s="277"/>
      <c r="E357" s="119" t="str">
        <f t="shared" si="20"/>
        <v/>
      </c>
      <c r="F357" s="119" t="str">
        <f t="shared" si="19"/>
        <v/>
      </c>
    </row>
    <row r="358" s="365" customFormat="1" ht="28" customHeight="1" spans="1:6">
      <c r="A358" s="382" t="s">
        <v>388</v>
      </c>
      <c r="B358" s="273">
        <f>SUM(B359,B363,B365,B368,B370)</f>
        <v>16968</v>
      </c>
      <c r="C358" s="273">
        <f>SUM(C359,C363,C365,C368,C370)</f>
        <v>35166</v>
      </c>
      <c r="D358" s="273">
        <f>SUM(D359,D363,D365,D368,D370)</f>
        <v>19114</v>
      </c>
      <c r="E358" s="374">
        <f t="shared" si="20"/>
        <v>1.126</v>
      </c>
      <c r="F358" s="374">
        <f t="shared" si="19"/>
        <v>0.544</v>
      </c>
    </row>
    <row r="359" s="365" customFormat="1" ht="28" customHeight="1" spans="1:6">
      <c r="A359" s="381" t="s">
        <v>389</v>
      </c>
      <c r="B359" s="284">
        <f>SUM(B360:B362)</f>
        <v>1212</v>
      </c>
      <c r="C359" s="284">
        <f>SUM(C360:C362)</f>
        <v>955</v>
      </c>
      <c r="D359" s="284">
        <f>SUM(D360:D362)</f>
        <v>957</v>
      </c>
      <c r="E359" s="374">
        <f t="shared" si="20"/>
        <v>0.79</v>
      </c>
      <c r="F359" s="374">
        <f t="shared" si="19"/>
        <v>1.002</v>
      </c>
    </row>
    <row r="360" s="365" customFormat="1" ht="28" customHeight="1" spans="1:6">
      <c r="A360" s="380" t="s">
        <v>102</v>
      </c>
      <c r="B360" s="312">
        <v>486</v>
      </c>
      <c r="C360" s="282">
        <v>457</v>
      </c>
      <c r="D360" s="282">
        <v>418</v>
      </c>
      <c r="E360" s="119">
        <f t="shared" si="20"/>
        <v>0.86</v>
      </c>
      <c r="F360" s="119">
        <f t="shared" si="19"/>
        <v>0.915</v>
      </c>
    </row>
    <row r="361" s="365" customFormat="1" ht="28" customHeight="1" spans="1:6">
      <c r="A361" s="380" t="s">
        <v>103</v>
      </c>
      <c r="B361" s="312">
        <v>286</v>
      </c>
      <c r="C361" s="282">
        <v>109</v>
      </c>
      <c r="D361" s="282">
        <v>122</v>
      </c>
      <c r="E361" s="119">
        <f t="shared" si="20"/>
        <v>0.427</v>
      </c>
      <c r="F361" s="119">
        <f t="shared" si="19"/>
        <v>1.119</v>
      </c>
    </row>
    <row r="362" s="365" customFormat="1" ht="28" customHeight="1" spans="1:6">
      <c r="A362" s="380" t="s">
        <v>390</v>
      </c>
      <c r="B362" s="312">
        <v>440</v>
      </c>
      <c r="C362" s="282">
        <v>389</v>
      </c>
      <c r="D362" s="282">
        <v>417</v>
      </c>
      <c r="E362" s="119">
        <f t="shared" si="20"/>
        <v>0.948</v>
      </c>
      <c r="F362" s="119">
        <f t="shared" si="19"/>
        <v>1.072</v>
      </c>
    </row>
    <row r="363" s="365" customFormat="1" ht="28" customHeight="1" spans="1:6">
      <c r="A363" s="381" t="s">
        <v>391</v>
      </c>
      <c r="B363" s="284">
        <f>SUM(B364:B364)</f>
        <v>366</v>
      </c>
      <c r="C363" s="284">
        <f>SUM(C364:C364)</f>
        <v>336</v>
      </c>
      <c r="D363" s="284">
        <f>SUM(D364:D364)</f>
        <v>324</v>
      </c>
      <c r="E363" s="374">
        <f t="shared" si="20"/>
        <v>0.885</v>
      </c>
      <c r="F363" s="374">
        <f t="shared" si="19"/>
        <v>0.964</v>
      </c>
    </row>
    <row r="364" s="365" customFormat="1" ht="28" customHeight="1" spans="1:6">
      <c r="A364" s="380" t="s">
        <v>392</v>
      </c>
      <c r="B364" s="312">
        <v>366</v>
      </c>
      <c r="C364" s="277">
        <v>336</v>
      </c>
      <c r="D364" s="277">
        <v>324</v>
      </c>
      <c r="E364" s="119">
        <f t="shared" si="20"/>
        <v>0.885</v>
      </c>
      <c r="F364" s="119">
        <f t="shared" si="19"/>
        <v>0.964</v>
      </c>
    </row>
    <row r="365" s="365" customFormat="1" ht="28" customHeight="1" spans="1:6">
      <c r="A365" s="381" t="s">
        <v>393</v>
      </c>
      <c r="B365" s="284">
        <f>SUM(B366:B367)</f>
        <v>4341</v>
      </c>
      <c r="C365" s="284">
        <f>SUM(C366:C367)</f>
        <v>28403</v>
      </c>
      <c r="D365" s="284">
        <f>SUM(D366:D367)</f>
        <v>17220</v>
      </c>
      <c r="E365" s="374">
        <f t="shared" si="20"/>
        <v>3.967</v>
      </c>
      <c r="F365" s="374">
        <f t="shared" si="19"/>
        <v>0.606</v>
      </c>
    </row>
    <row r="366" s="365" customFormat="1" ht="28" customHeight="1" spans="1:6">
      <c r="A366" s="380" t="s">
        <v>394</v>
      </c>
      <c r="B366" s="312">
        <v>1560</v>
      </c>
      <c r="C366" s="282">
        <v>17616</v>
      </c>
      <c r="D366" s="282">
        <v>6905</v>
      </c>
      <c r="E366" s="119">
        <f t="shared" si="20"/>
        <v>4.426</v>
      </c>
      <c r="F366" s="119">
        <f t="shared" si="19"/>
        <v>0.392</v>
      </c>
    </row>
    <row r="367" s="365" customFormat="1" ht="28" customHeight="1" spans="1:6">
      <c r="A367" s="380" t="s">
        <v>395</v>
      </c>
      <c r="B367" s="312">
        <v>2781</v>
      </c>
      <c r="C367" s="277">
        <v>10787</v>
      </c>
      <c r="D367" s="277">
        <v>10315</v>
      </c>
      <c r="E367" s="119">
        <f t="shared" si="20"/>
        <v>3.709</v>
      </c>
      <c r="F367" s="119">
        <f t="shared" si="19"/>
        <v>0.956</v>
      </c>
    </row>
    <row r="368" s="365" customFormat="1" ht="28" customHeight="1" spans="1:6">
      <c r="A368" s="381" t="s">
        <v>396</v>
      </c>
      <c r="B368" s="284">
        <f>SUM(B369:B369)</f>
        <v>272</v>
      </c>
      <c r="C368" s="284">
        <f>SUM(C369:C369)</f>
        <v>640</v>
      </c>
      <c r="D368" s="284">
        <f>SUM(D369:D369)</f>
        <v>560</v>
      </c>
      <c r="E368" s="374">
        <f t="shared" si="20"/>
        <v>2.059</v>
      </c>
      <c r="F368" s="374">
        <f t="shared" si="19"/>
        <v>0.875</v>
      </c>
    </row>
    <row r="369" s="365" customFormat="1" ht="28" customHeight="1" spans="1:6">
      <c r="A369" s="380" t="s">
        <v>397</v>
      </c>
      <c r="B369" s="312">
        <v>272</v>
      </c>
      <c r="C369" s="277">
        <v>640</v>
      </c>
      <c r="D369" s="277">
        <v>560</v>
      </c>
      <c r="E369" s="119">
        <f t="shared" si="20"/>
        <v>2.059</v>
      </c>
      <c r="F369" s="119">
        <f t="shared" si="19"/>
        <v>0.875</v>
      </c>
    </row>
    <row r="370" s="365" customFormat="1" ht="28" customHeight="1" spans="1:6">
      <c r="A370" s="381" t="s">
        <v>398</v>
      </c>
      <c r="B370" s="284">
        <f>SUM(B371)</f>
        <v>10777</v>
      </c>
      <c r="C370" s="284">
        <f>SUM(C371)</f>
        <v>4832</v>
      </c>
      <c r="D370" s="284">
        <f>SUM(D371)</f>
        <v>53</v>
      </c>
      <c r="E370" s="374">
        <f t="shared" si="20"/>
        <v>0.005</v>
      </c>
      <c r="F370" s="374">
        <f t="shared" si="19"/>
        <v>0.011</v>
      </c>
    </row>
    <row r="371" s="365" customFormat="1" ht="28" customHeight="1" spans="1:6">
      <c r="A371" s="380" t="s">
        <v>399</v>
      </c>
      <c r="B371" s="312">
        <v>10777</v>
      </c>
      <c r="C371" s="277">
        <v>4832</v>
      </c>
      <c r="D371" s="277">
        <v>53</v>
      </c>
      <c r="E371" s="119">
        <f t="shared" si="20"/>
        <v>0.005</v>
      </c>
      <c r="F371" s="119">
        <f t="shared" si="19"/>
        <v>0.011</v>
      </c>
    </row>
    <row r="372" s="365" customFormat="1" ht="28" customHeight="1" spans="1:6">
      <c r="A372" s="382" t="s">
        <v>400</v>
      </c>
      <c r="B372" s="273">
        <f>SUM(B373,B390,B404,B418,B425,B428,B432,B437)</f>
        <v>102534</v>
      </c>
      <c r="C372" s="273">
        <f>SUM(C373,C390,C404,C418,C425,C428,C432,C437)</f>
        <v>110604</v>
      </c>
      <c r="D372" s="273">
        <f>SUM(D373,D390,D404,D418,D425,D428,D432,D437)</f>
        <v>110070</v>
      </c>
      <c r="E372" s="374">
        <f t="shared" si="20"/>
        <v>1.073</v>
      </c>
      <c r="F372" s="374">
        <f t="shared" si="19"/>
        <v>0.995</v>
      </c>
    </row>
    <row r="373" s="365" customFormat="1" ht="28" customHeight="1" spans="1:6">
      <c r="A373" s="381" t="s">
        <v>401</v>
      </c>
      <c r="B373" s="273">
        <f>SUM(B374:B389)</f>
        <v>18509</v>
      </c>
      <c r="C373" s="273">
        <f>SUM(C374:C389)</f>
        <v>10473</v>
      </c>
      <c r="D373" s="273">
        <f>SUM(D374:D389)</f>
        <v>10731</v>
      </c>
      <c r="E373" s="374">
        <f t="shared" si="20"/>
        <v>0.58</v>
      </c>
      <c r="F373" s="374">
        <f t="shared" si="19"/>
        <v>1.025</v>
      </c>
    </row>
    <row r="374" s="365" customFormat="1" ht="28" customHeight="1" spans="1:6">
      <c r="A374" s="380" t="s">
        <v>102</v>
      </c>
      <c r="B374" s="312">
        <v>1688</v>
      </c>
      <c r="C374" s="282">
        <v>1685</v>
      </c>
      <c r="D374" s="282">
        <v>1678</v>
      </c>
      <c r="E374" s="119">
        <f t="shared" si="20"/>
        <v>0.994</v>
      </c>
      <c r="F374" s="119">
        <f t="shared" si="19"/>
        <v>0.996</v>
      </c>
    </row>
    <row r="375" s="365" customFormat="1" ht="28" customHeight="1" spans="1:6">
      <c r="A375" s="380" t="s">
        <v>103</v>
      </c>
      <c r="B375" s="312">
        <v>82</v>
      </c>
      <c r="C375" s="282">
        <v>13</v>
      </c>
      <c r="D375" s="282">
        <v>13</v>
      </c>
      <c r="E375" s="119">
        <f t="shared" si="20"/>
        <v>0.159</v>
      </c>
      <c r="F375" s="119">
        <f t="shared" si="19"/>
        <v>1</v>
      </c>
    </row>
    <row r="376" s="365" customFormat="1" ht="28" customHeight="1" spans="1:6">
      <c r="A376" s="380" t="s">
        <v>112</v>
      </c>
      <c r="B376" s="312">
        <v>2331</v>
      </c>
      <c r="C376" s="282">
        <v>2030</v>
      </c>
      <c r="D376" s="282">
        <v>2067</v>
      </c>
      <c r="E376" s="119">
        <f t="shared" si="20"/>
        <v>0.887</v>
      </c>
      <c r="F376" s="119">
        <f t="shared" si="19"/>
        <v>1.018</v>
      </c>
    </row>
    <row r="377" s="365" customFormat="1" ht="28" customHeight="1" spans="1:6">
      <c r="A377" s="380" t="s">
        <v>402</v>
      </c>
      <c r="B377" s="312">
        <v>8</v>
      </c>
      <c r="C377" s="282">
        <v>405</v>
      </c>
      <c r="D377" s="282">
        <v>408</v>
      </c>
      <c r="E377" s="119">
        <f t="shared" si="20"/>
        <v>51</v>
      </c>
      <c r="F377" s="119">
        <f t="shared" si="19"/>
        <v>1.007</v>
      </c>
    </row>
    <row r="378" s="365" customFormat="1" ht="28" customHeight="1" spans="1:6">
      <c r="A378" s="380" t="s">
        <v>403</v>
      </c>
      <c r="B378" s="312">
        <v>81</v>
      </c>
      <c r="C378" s="282">
        <v>20</v>
      </c>
      <c r="D378" s="282">
        <v>20</v>
      </c>
      <c r="E378" s="119">
        <f t="shared" si="20"/>
        <v>0.247</v>
      </c>
      <c r="F378" s="119">
        <f t="shared" si="19"/>
        <v>1</v>
      </c>
    </row>
    <row r="379" s="365" customFormat="1" ht="28" customHeight="1" spans="1:6">
      <c r="A379" s="384" t="s">
        <v>404</v>
      </c>
      <c r="B379" s="312">
        <v>477</v>
      </c>
      <c r="C379" s="282">
        <v>374</v>
      </c>
      <c r="D379" s="282">
        <v>365</v>
      </c>
      <c r="E379" s="119">
        <f t="shared" si="20"/>
        <v>0.765</v>
      </c>
      <c r="F379" s="119">
        <f t="shared" si="19"/>
        <v>0.976</v>
      </c>
    </row>
    <row r="380" s="365" customFormat="1" ht="28" customHeight="1" spans="1:6">
      <c r="A380" s="384" t="s">
        <v>405</v>
      </c>
      <c r="B380" s="312">
        <v>382</v>
      </c>
      <c r="C380" s="282">
        <v>599</v>
      </c>
      <c r="D380" s="282">
        <v>593</v>
      </c>
      <c r="E380" s="119">
        <f t="shared" si="20"/>
        <v>1.552</v>
      </c>
      <c r="F380" s="119">
        <f t="shared" si="19"/>
        <v>0.99</v>
      </c>
    </row>
    <row r="381" s="365" customFormat="1" ht="28" customHeight="1" spans="1:6">
      <c r="A381" s="385" t="s">
        <v>406</v>
      </c>
      <c r="B381" s="312">
        <v>52</v>
      </c>
      <c r="C381" s="282"/>
      <c r="D381" s="282"/>
      <c r="E381" s="119">
        <f t="shared" si="20"/>
        <v>0</v>
      </c>
      <c r="F381" s="119" t="str">
        <f t="shared" si="19"/>
        <v/>
      </c>
    </row>
    <row r="382" s="365" customFormat="1" ht="28" customHeight="1" spans="1:6">
      <c r="A382" s="380" t="s">
        <v>407</v>
      </c>
      <c r="B382" s="312">
        <v>90</v>
      </c>
      <c r="C382" s="282">
        <v>62</v>
      </c>
      <c r="D382" s="282">
        <v>57</v>
      </c>
      <c r="E382" s="119">
        <f t="shared" si="20"/>
        <v>0.633</v>
      </c>
      <c r="F382" s="119">
        <f t="shared" si="19"/>
        <v>0.919</v>
      </c>
    </row>
    <row r="383" s="365" customFormat="1" ht="28" customHeight="1" spans="1:6">
      <c r="A383" s="384" t="s">
        <v>408</v>
      </c>
      <c r="B383" s="282"/>
      <c r="C383" s="282">
        <v>30</v>
      </c>
      <c r="D383" s="282">
        <v>32</v>
      </c>
      <c r="E383" s="119" t="str">
        <f t="shared" si="20"/>
        <v/>
      </c>
      <c r="F383" s="119">
        <f t="shared" si="19"/>
        <v>1.067</v>
      </c>
    </row>
    <row r="384" s="365" customFormat="1" ht="28" customHeight="1" spans="1:6">
      <c r="A384" s="385" t="s">
        <v>409</v>
      </c>
      <c r="B384" s="312">
        <v>1462</v>
      </c>
      <c r="C384" s="282">
        <v>826</v>
      </c>
      <c r="D384" s="282">
        <v>753</v>
      </c>
      <c r="E384" s="119">
        <f t="shared" si="20"/>
        <v>0.515</v>
      </c>
      <c r="F384" s="119">
        <f t="shared" si="19"/>
        <v>0.912</v>
      </c>
    </row>
    <row r="385" s="365" customFormat="1" ht="28" customHeight="1" spans="1:6">
      <c r="A385" s="385" t="s">
        <v>410</v>
      </c>
      <c r="B385" s="312">
        <v>7928</v>
      </c>
      <c r="C385" s="282">
        <v>685</v>
      </c>
      <c r="D385" s="282">
        <v>668</v>
      </c>
      <c r="E385" s="119">
        <f t="shared" si="20"/>
        <v>0.084</v>
      </c>
      <c r="F385" s="119">
        <f t="shared" si="19"/>
        <v>0.975</v>
      </c>
    </row>
    <row r="386" s="365" customFormat="1" ht="28" customHeight="1" spans="1:6">
      <c r="A386" s="385" t="s">
        <v>411</v>
      </c>
      <c r="B386" s="312">
        <v>3728</v>
      </c>
      <c r="C386" s="282">
        <v>62</v>
      </c>
      <c r="D386" s="282">
        <v>55</v>
      </c>
      <c r="E386" s="119">
        <f t="shared" si="20"/>
        <v>0.015</v>
      </c>
      <c r="F386" s="119">
        <f t="shared" si="19"/>
        <v>0.887</v>
      </c>
    </row>
    <row r="387" s="365" customFormat="1" ht="28" customHeight="1" spans="1:6">
      <c r="A387" s="385" t="s">
        <v>412</v>
      </c>
      <c r="B387" s="312">
        <v>200</v>
      </c>
      <c r="C387" s="282"/>
      <c r="D387" s="282"/>
      <c r="E387" s="119">
        <f t="shared" si="20"/>
        <v>0</v>
      </c>
      <c r="F387" s="119" t="str">
        <f t="shared" si="19"/>
        <v/>
      </c>
    </row>
    <row r="388" s="365" customFormat="1" ht="28" customHeight="1" spans="1:6">
      <c r="A388" s="380" t="s">
        <v>413</v>
      </c>
      <c r="B388" s="282"/>
      <c r="C388" s="282">
        <v>3452</v>
      </c>
      <c r="D388" s="282">
        <v>3783</v>
      </c>
      <c r="E388" s="119" t="str">
        <f t="shared" si="20"/>
        <v/>
      </c>
      <c r="F388" s="119">
        <f t="shared" si="19"/>
        <v>1.096</v>
      </c>
    </row>
    <row r="389" s="365" customFormat="1" ht="28" customHeight="1" spans="1:6">
      <c r="A389" s="380" t="s">
        <v>414</v>
      </c>
      <c r="B389" s="277"/>
      <c r="C389" s="277">
        <v>230</v>
      </c>
      <c r="D389" s="277">
        <v>239</v>
      </c>
      <c r="E389" s="119" t="str">
        <f t="shared" si="20"/>
        <v/>
      </c>
      <c r="F389" s="119">
        <f t="shared" si="19"/>
        <v>1.039</v>
      </c>
    </row>
    <row r="390" s="365" customFormat="1" ht="28" customHeight="1" spans="1:6">
      <c r="A390" s="381" t="s">
        <v>415</v>
      </c>
      <c r="B390" s="273">
        <f>SUM(B391:B403)</f>
        <v>6057</v>
      </c>
      <c r="C390" s="273">
        <f>SUM(C391:C403)</f>
        <v>4541</v>
      </c>
      <c r="D390" s="273">
        <f>SUM(D391:D403)</f>
        <v>4590</v>
      </c>
      <c r="E390" s="374">
        <f t="shared" si="20"/>
        <v>0.758</v>
      </c>
      <c r="F390" s="374">
        <f t="shared" si="19"/>
        <v>1.011</v>
      </c>
    </row>
    <row r="391" s="365" customFormat="1" ht="28" customHeight="1" spans="1:6">
      <c r="A391" s="380" t="s">
        <v>102</v>
      </c>
      <c r="B391" s="312">
        <v>867</v>
      </c>
      <c r="C391" s="282">
        <v>810</v>
      </c>
      <c r="D391" s="282">
        <v>844</v>
      </c>
      <c r="E391" s="119">
        <f t="shared" si="20"/>
        <v>0.973</v>
      </c>
      <c r="F391" s="119">
        <f t="shared" si="19"/>
        <v>1.042</v>
      </c>
    </row>
    <row r="392" s="365" customFormat="1" ht="28" customHeight="1" spans="1:6">
      <c r="A392" s="380" t="s">
        <v>103</v>
      </c>
      <c r="B392" s="312">
        <v>456</v>
      </c>
      <c r="C392" s="282">
        <v>426</v>
      </c>
      <c r="D392" s="282">
        <v>492</v>
      </c>
      <c r="E392" s="119">
        <f t="shared" si="20"/>
        <v>1.079</v>
      </c>
      <c r="F392" s="119">
        <f t="shared" si="19"/>
        <v>1.155</v>
      </c>
    </row>
    <row r="393" s="365" customFormat="1" ht="28" customHeight="1" spans="1:6">
      <c r="A393" s="380" t="s">
        <v>416</v>
      </c>
      <c r="B393" s="312">
        <v>923</v>
      </c>
      <c r="C393" s="282">
        <v>961</v>
      </c>
      <c r="D393" s="282">
        <v>871</v>
      </c>
      <c r="E393" s="119">
        <f t="shared" si="20"/>
        <v>0.944</v>
      </c>
      <c r="F393" s="119">
        <f t="shared" ref="F393:F417" si="21">IF(ISERROR(D393/C393),"",D393/C393)</f>
        <v>0.906</v>
      </c>
    </row>
    <row r="394" s="365" customFormat="1" ht="28" customHeight="1" spans="1:6">
      <c r="A394" s="380" t="s">
        <v>417</v>
      </c>
      <c r="B394" s="312">
        <v>600</v>
      </c>
      <c r="C394" s="282">
        <v>115</v>
      </c>
      <c r="D394" s="282">
        <v>120</v>
      </c>
      <c r="E394" s="119">
        <f t="shared" si="20"/>
        <v>0.2</v>
      </c>
      <c r="F394" s="119">
        <f t="shared" si="21"/>
        <v>1.043</v>
      </c>
    </row>
    <row r="395" s="365" customFormat="1" ht="28" customHeight="1" spans="1:6">
      <c r="A395" s="380" t="s">
        <v>418</v>
      </c>
      <c r="B395" s="282"/>
      <c r="C395" s="282"/>
      <c r="D395" s="282"/>
      <c r="E395" s="119" t="str">
        <f t="shared" si="20"/>
        <v/>
      </c>
      <c r="F395" s="119" t="str">
        <f t="shared" si="21"/>
        <v/>
      </c>
    </row>
    <row r="396" s="365" customFormat="1" ht="28" customHeight="1" spans="1:6">
      <c r="A396" s="380" t="s">
        <v>419</v>
      </c>
      <c r="B396" s="312">
        <v>2971</v>
      </c>
      <c r="C396" s="282">
        <v>1915</v>
      </c>
      <c r="D396" s="282">
        <v>1934</v>
      </c>
      <c r="E396" s="119">
        <f t="shared" si="20"/>
        <v>0.651</v>
      </c>
      <c r="F396" s="119">
        <f t="shared" si="21"/>
        <v>1.01</v>
      </c>
    </row>
    <row r="397" s="365" customFormat="1" ht="28" customHeight="1" spans="1:6">
      <c r="A397" s="380" t="s">
        <v>420</v>
      </c>
      <c r="B397" s="312">
        <v>140</v>
      </c>
      <c r="C397" s="282"/>
      <c r="D397" s="282"/>
      <c r="E397" s="119">
        <f t="shared" si="20"/>
        <v>0</v>
      </c>
      <c r="F397" s="119" t="str">
        <f t="shared" si="21"/>
        <v/>
      </c>
    </row>
    <row r="398" s="365" customFormat="1" ht="28" customHeight="1" spans="1:6">
      <c r="A398" s="380" t="s">
        <v>421</v>
      </c>
      <c r="B398" s="312">
        <v>100</v>
      </c>
      <c r="C398" s="282"/>
      <c r="D398" s="282"/>
      <c r="E398" s="119">
        <f t="shared" si="20"/>
        <v>0</v>
      </c>
      <c r="F398" s="119" t="str">
        <f t="shared" si="21"/>
        <v/>
      </c>
    </row>
    <row r="399" s="365" customFormat="1" ht="28" customHeight="1" spans="1:6">
      <c r="A399" s="380" t="s">
        <v>422</v>
      </c>
      <c r="B399" s="312"/>
      <c r="C399" s="282">
        <v>120</v>
      </c>
      <c r="D399" s="282">
        <v>115</v>
      </c>
      <c r="E399" s="119" t="str">
        <f t="shared" si="20"/>
        <v/>
      </c>
      <c r="F399" s="119">
        <f t="shared" si="21"/>
        <v>0.958</v>
      </c>
    </row>
    <row r="400" s="365" customFormat="1" ht="28" customHeight="1" spans="1:6">
      <c r="A400" s="380" t="s">
        <v>423</v>
      </c>
      <c r="B400" s="282"/>
      <c r="C400" s="282"/>
      <c r="D400" s="282"/>
      <c r="E400" s="119" t="str">
        <f t="shared" si="20"/>
        <v/>
      </c>
      <c r="F400" s="119" t="str">
        <f t="shared" si="21"/>
        <v/>
      </c>
    </row>
    <row r="401" s="365" customFormat="1" ht="28" customHeight="1" spans="1:6">
      <c r="A401" s="380" t="s">
        <v>424</v>
      </c>
      <c r="B401" s="282"/>
      <c r="C401" s="282">
        <v>27</v>
      </c>
      <c r="D401" s="282">
        <v>27</v>
      </c>
      <c r="E401" s="119" t="str">
        <f t="shared" si="20"/>
        <v/>
      </c>
      <c r="F401" s="119">
        <f t="shared" si="21"/>
        <v>1</v>
      </c>
    </row>
    <row r="402" s="365" customFormat="1" ht="28" customHeight="1" spans="1:6">
      <c r="A402" s="380" t="s">
        <v>425</v>
      </c>
      <c r="B402" s="282"/>
      <c r="C402" s="282">
        <v>165</v>
      </c>
      <c r="D402" s="282">
        <v>185</v>
      </c>
      <c r="E402" s="119" t="str">
        <f t="shared" si="20"/>
        <v/>
      </c>
      <c r="F402" s="119">
        <f t="shared" si="21"/>
        <v>1.121</v>
      </c>
    </row>
    <row r="403" s="365" customFormat="1" ht="28" customHeight="1" spans="1:6">
      <c r="A403" s="380" t="s">
        <v>426</v>
      </c>
      <c r="B403" s="282"/>
      <c r="C403" s="282">
        <v>2</v>
      </c>
      <c r="D403" s="282">
        <v>2</v>
      </c>
      <c r="E403" s="119" t="str">
        <f t="shared" si="20"/>
        <v/>
      </c>
      <c r="F403" s="119">
        <f t="shared" si="21"/>
        <v>1</v>
      </c>
    </row>
    <row r="404" s="365" customFormat="1" ht="28" customHeight="1" spans="1:6">
      <c r="A404" s="381" t="s">
        <v>427</v>
      </c>
      <c r="B404" s="284">
        <f>SUM(B405:B417)</f>
        <v>2751</v>
      </c>
      <c r="C404" s="284">
        <f>SUM(C405:C417)</f>
        <v>5639</v>
      </c>
      <c r="D404" s="284">
        <f>SUM(D405:D417)</f>
        <v>5419</v>
      </c>
      <c r="E404" s="374">
        <f t="shared" si="20"/>
        <v>1.97</v>
      </c>
      <c r="F404" s="374">
        <f t="shared" si="21"/>
        <v>0.961</v>
      </c>
    </row>
    <row r="405" s="365" customFormat="1" ht="28" customHeight="1" spans="1:6">
      <c r="A405" s="380" t="s">
        <v>102</v>
      </c>
      <c r="B405" s="312">
        <v>827</v>
      </c>
      <c r="C405" s="282">
        <v>737</v>
      </c>
      <c r="D405" s="282">
        <v>792</v>
      </c>
      <c r="E405" s="119">
        <f t="shared" si="20"/>
        <v>0.958</v>
      </c>
      <c r="F405" s="119">
        <f t="shared" si="21"/>
        <v>1.075</v>
      </c>
    </row>
    <row r="406" s="365" customFormat="1" ht="28" customHeight="1" spans="1:6">
      <c r="A406" s="276" t="s">
        <v>103</v>
      </c>
      <c r="B406" s="312">
        <v>22</v>
      </c>
      <c r="C406" s="282">
        <v>40</v>
      </c>
      <c r="D406" s="282">
        <v>46</v>
      </c>
      <c r="E406" s="119">
        <f t="shared" si="20"/>
        <v>2.091</v>
      </c>
      <c r="F406" s="119">
        <f t="shared" si="21"/>
        <v>1.15</v>
      </c>
    </row>
    <row r="407" s="365" customFormat="1" ht="28" customHeight="1" spans="1:6">
      <c r="A407" s="276" t="s">
        <v>111</v>
      </c>
      <c r="B407" s="312">
        <v>760</v>
      </c>
      <c r="C407" s="282">
        <v>0</v>
      </c>
      <c r="D407" s="282"/>
      <c r="E407" s="119">
        <f t="shared" ref="E407:E417" si="22">IF(ISERROR(D407/B407),"",D407/B407)</f>
        <v>0</v>
      </c>
      <c r="F407" s="119" t="str">
        <f t="shared" si="21"/>
        <v/>
      </c>
    </row>
    <row r="408" s="365" customFormat="1" ht="28" customHeight="1" spans="1:6">
      <c r="A408" s="380" t="s">
        <v>428</v>
      </c>
      <c r="B408" s="282">
        <v>842</v>
      </c>
      <c r="C408" s="282">
        <v>1114</v>
      </c>
      <c r="D408" s="282">
        <v>1202</v>
      </c>
      <c r="E408" s="119">
        <f t="shared" si="22"/>
        <v>1.428</v>
      </c>
      <c r="F408" s="119">
        <f t="shared" si="21"/>
        <v>1.079</v>
      </c>
    </row>
    <row r="409" s="365" customFormat="1" ht="28" customHeight="1" spans="1:6">
      <c r="A409" s="380" t="s">
        <v>429</v>
      </c>
      <c r="B409" s="282">
        <v>268</v>
      </c>
      <c r="C409" s="282">
        <v>1192</v>
      </c>
      <c r="D409" s="282">
        <v>1242</v>
      </c>
      <c r="E409" s="119">
        <f t="shared" si="22"/>
        <v>4.634</v>
      </c>
      <c r="F409" s="119">
        <f t="shared" si="21"/>
        <v>1.042</v>
      </c>
    </row>
    <row r="410" s="365" customFormat="1" ht="28" customHeight="1" spans="1:6">
      <c r="A410" s="380" t="s">
        <v>430</v>
      </c>
      <c r="B410" s="282"/>
      <c r="C410" s="282">
        <v>385</v>
      </c>
      <c r="D410" s="282">
        <v>390</v>
      </c>
      <c r="E410" s="119" t="str">
        <f t="shared" si="22"/>
        <v/>
      </c>
      <c r="F410" s="119">
        <f t="shared" si="21"/>
        <v>1.013</v>
      </c>
    </row>
    <row r="411" s="365" customFormat="1" ht="28" customHeight="1" spans="1:6">
      <c r="A411" s="390" t="s">
        <v>431</v>
      </c>
      <c r="B411" s="282"/>
      <c r="C411" s="282">
        <v>438</v>
      </c>
      <c r="D411" s="282">
        <v>48</v>
      </c>
      <c r="E411" s="119" t="str">
        <f t="shared" si="22"/>
        <v/>
      </c>
      <c r="F411" s="119">
        <f t="shared" si="21"/>
        <v>0.11</v>
      </c>
    </row>
    <row r="412" s="365" customFormat="1" ht="28" customHeight="1" spans="1:6">
      <c r="A412" s="380" t="s">
        <v>432</v>
      </c>
      <c r="B412" s="282"/>
      <c r="C412" s="282"/>
      <c r="D412" s="282"/>
      <c r="E412" s="119" t="str">
        <f t="shared" si="22"/>
        <v/>
      </c>
      <c r="F412" s="119" t="str">
        <f t="shared" si="21"/>
        <v/>
      </c>
    </row>
    <row r="413" s="365" customFormat="1" ht="28" customHeight="1" spans="1:6">
      <c r="A413" s="380" t="s">
        <v>433</v>
      </c>
      <c r="B413" s="282">
        <v>32</v>
      </c>
      <c r="C413" s="282">
        <v>20</v>
      </c>
      <c r="D413" s="282">
        <v>20</v>
      </c>
      <c r="E413" s="119">
        <f t="shared" si="22"/>
        <v>0.625</v>
      </c>
      <c r="F413" s="119">
        <f t="shared" si="21"/>
        <v>1</v>
      </c>
    </row>
    <row r="414" s="365" customFormat="1" ht="28" customHeight="1" spans="1:6">
      <c r="A414" s="380" t="s">
        <v>434</v>
      </c>
      <c r="B414" s="282"/>
      <c r="C414" s="282">
        <v>133</v>
      </c>
      <c r="D414" s="282">
        <v>135</v>
      </c>
      <c r="E414" s="119" t="str">
        <f t="shared" si="22"/>
        <v/>
      </c>
      <c r="F414" s="119">
        <f t="shared" si="21"/>
        <v>1.015</v>
      </c>
    </row>
    <row r="415" s="365" customFormat="1" ht="28" customHeight="1" spans="1:6">
      <c r="A415" s="380" t="s">
        <v>435</v>
      </c>
      <c r="B415" s="282"/>
      <c r="C415" s="282">
        <v>895</v>
      </c>
      <c r="D415" s="282">
        <v>859</v>
      </c>
      <c r="E415" s="119" t="str">
        <f t="shared" si="22"/>
        <v/>
      </c>
      <c r="F415" s="119">
        <f t="shared" si="21"/>
        <v>0.96</v>
      </c>
    </row>
    <row r="416" s="365" customFormat="1" ht="28" customHeight="1" spans="1:6">
      <c r="A416" s="380" t="s">
        <v>436</v>
      </c>
      <c r="B416" s="282"/>
      <c r="C416" s="282">
        <v>400</v>
      </c>
      <c r="D416" s="282">
        <v>400</v>
      </c>
      <c r="E416" s="119" t="str">
        <f t="shared" si="22"/>
        <v/>
      </c>
      <c r="F416" s="119">
        <f t="shared" si="21"/>
        <v>1</v>
      </c>
    </row>
    <row r="417" s="365" customFormat="1" ht="28" customHeight="1" spans="1:6">
      <c r="A417" s="380" t="s">
        <v>437</v>
      </c>
      <c r="B417" s="282"/>
      <c r="C417" s="282">
        <v>285</v>
      </c>
      <c r="D417" s="282">
        <v>285</v>
      </c>
      <c r="E417" s="119" t="str">
        <f t="shared" si="22"/>
        <v/>
      </c>
      <c r="F417" s="119">
        <f t="shared" si="21"/>
        <v>1</v>
      </c>
    </row>
    <row r="418" s="365" customFormat="1" ht="28" customHeight="1" spans="1:6">
      <c r="A418" s="381" t="s">
        <v>438</v>
      </c>
      <c r="B418" s="284">
        <f>SUM(B419:B424)</f>
        <v>69022</v>
      </c>
      <c r="C418" s="284">
        <f>SUM(C419:C424)</f>
        <v>53959</v>
      </c>
      <c r="D418" s="284">
        <f>SUM(D419:D424)</f>
        <v>54120</v>
      </c>
      <c r="E418" s="374">
        <f t="shared" ref="E418:E468" si="23">IF(ISERROR(D418/B418),"",D418/B418)</f>
        <v>0.784</v>
      </c>
      <c r="F418" s="374">
        <f t="shared" ref="F418:F454" si="24">IF(ISERROR(D418/C418),"",D418/C418)</f>
        <v>1.003</v>
      </c>
    </row>
    <row r="419" s="365" customFormat="1" ht="28" customHeight="1" spans="1:6">
      <c r="A419" s="276" t="s">
        <v>102</v>
      </c>
      <c r="B419" s="312">
        <v>426</v>
      </c>
      <c r="C419" s="282">
        <v>359</v>
      </c>
      <c r="D419" s="282">
        <v>378</v>
      </c>
      <c r="E419" s="119">
        <f t="shared" si="23"/>
        <v>0.887</v>
      </c>
      <c r="F419" s="119">
        <f t="shared" si="24"/>
        <v>1.053</v>
      </c>
    </row>
    <row r="420" s="365" customFormat="1" ht="28" customHeight="1" spans="1:6">
      <c r="A420" s="384" t="s">
        <v>103</v>
      </c>
      <c r="B420" s="312">
        <v>20</v>
      </c>
      <c r="C420" s="282">
        <v>14</v>
      </c>
      <c r="D420" s="282">
        <v>16</v>
      </c>
      <c r="E420" s="119">
        <f t="shared" si="23"/>
        <v>0.8</v>
      </c>
      <c r="F420" s="119">
        <f t="shared" si="24"/>
        <v>1.143</v>
      </c>
    </row>
    <row r="421" s="365" customFormat="1" ht="28" customHeight="1" spans="1:6">
      <c r="A421" s="380" t="s">
        <v>439</v>
      </c>
      <c r="B421" s="312">
        <v>45088</v>
      </c>
      <c r="C421" s="282">
        <v>38508</v>
      </c>
      <c r="D421" s="282">
        <v>38529</v>
      </c>
      <c r="E421" s="119">
        <f t="shared" si="23"/>
        <v>0.855</v>
      </c>
      <c r="F421" s="119">
        <f t="shared" si="24"/>
        <v>1.001</v>
      </c>
    </row>
    <row r="422" s="365" customFormat="1" ht="28" customHeight="1" spans="1:6">
      <c r="A422" s="380" t="s">
        <v>440</v>
      </c>
      <c r="B422" s="312">
        <v>12200</v>
      </c>
      <c r="C422" s="282">
        <v>9787</v>
      </c>
      <c r="D422" s="282">
        <v>9886</v>
      </c>
      <c r="E422" s="119">
        <f t="shared" si="23"/>
        <v>0.81</v>
      </c>
      <c r="F422" s="119">
        <f t="shared" si="24"/>
        <v>1.01</v>
      </c>
    </row>
    <row r="423" s="365" customFormat="1" ht="28" customHeight="1" spans="1:6">
      <c r="A423" s="380" t="s">
        <v>441</v>
      </c>
      <c r="B423" s="312">
        <v>1800</v>
      </c>
      <c r="C423" s="282">
        <v>2433</v>
      </c>
      <c r="D423" s="282">
        <v>2472</v>
      </c>
      <c r="E423" s="119">
        <f t="shared" si="23"/>
        <v>1.373</v>
      </c>
      <c r="F423" s="119">
        <f t="shared" si="24"/>
        <v>1.016</v>
      </c>
    </row>
    <row r="424" s="365" customFormat="1" ht="28" customHeight="1" spans="1:6">
      <c r="A424" s="380" t="s">
        <v>442</v>
      </c>
      <c r="B424" s="312">
        <v>9488</v>
      </c>
      <c r="C424" s="277">
        <v>2858</v>
      </c>
      <c r="D424" s="277">
        <v>2839</v>
      </c>
      <c r="E424" s="119">
        <f t="shared" si="23"/>
        <v>0.299</v>
      </c>
      <c r="F424" s="119">
        <f t="shared" si="24"/>
        <v>0.993</v>
      </c>
    </row>
    <row r="425" s="365" customFormat="1" ht="28" customHeight="1" spans="1:6">
      <c r="A425" s="381" t="s">
        <v>443</v>
      </c>
      <c r="B425" s="284">
        <f>SUM(B426:B427)</f>
        <v>0</v>
      </c>
      <c r="C425" s="284">
        <f>SUM(C426:C427)</f>
        <v>0</v>
      </c>
      <c r="D425" s="284">
        <f>SUM(D426:D427)</f>
        <v>0</v>
      </c>
      <c r="E425" s="374" t="str">
        <f t="shared" si="23"/>
        <v/>
      </c>
      <c r="F425" s="374" t="str">
        <f t="shared" si="24"/>
        <v/>
      </c>
    </row>
    <row r="426" s="365" customFormat="1" ht="28" customHeight="1" spans="1:6">
      <c r="A426" s="380" t="s">
        <v>444</v>
      </c>
      <c r="B426" s="282"/>
      <c r="C426" s="282"/>
      <c r="D426" s="282"/>
      <c r="E426" s="119" t="str">
        <f t="shared" si="23"/>
        <v/>
      </c>
      <c r="F426" s="119" t="str">
        <f t="shared" si="24"/>
        <v/>
      </c>
    </row>
    <row r="427" s="365" customFormat="1" ht="28" customHeight="1" spans="1:6">
      <c r="A427" s="380" t="s">
        <v>445</v>
      </c>
      <c r="B427" s="277"/>
      <c r="C427" s="277"/>
      <c r="D427" s="277"/>
      <c r="E427" s="119" t="str">
        <f t="shared" si="23"/>
        <v/>
      </c>
      <c r="F427" s="119" t="str">
        <f t="shared" si="24"/>
        <v/>
      </c>
    </row>
    <row r="428" s="365" customFormat="1" ht="28" customHeight="1" spans="1:6">
      <c r="A428" s="381" t="s">
        <v>446</v>
      </c>
      <c r="B428" s="284">
        <f>SUM(B429:B431)</f>
        <v>2094</v>
      </c>
      <c r="C428" s="284">
        <f>SUM(C429:C431)</f>
        <v>3014</v>
      </c>
      <c r="D428" s="284">
        <f>SUM(D429:D431)</f>
        <v>3137</v>
      </c>
      <c r="E428" s="374">
        <f t="shared" si="23"/>
        <v>1.498</v>
      </c>
      <c r="F428" s="374">
        <f t="shared" si="24"/>
        <v>1.041</v>
      </c>
    </row>
    <row r="429" s="365" customFormat="1" ht="28" customHeight="1" spans="1:6">
      <c r="A429" s="380" t="s">
        <v>447</v>
      </c>
      <c r="B429" s="312">
        <v>406</v>
      </c>
      <c r="C429" s="282">
        <v>3</v>
      </c>
      <c r="D429" s="282">
        <v>3</v>
      </c>
      <c r="E429" s="119">
        <f t="shared" si="23"/>
        <v>0.007</v>
      </c>
      <c r="F429" s="119">
        <f t="shared" si="24"/>
        <v>1</v>
      </c>
    </row>
    <row r="430" s="365" customFormat="1" ht="28" customHeight="1" spans="1:6">
      <c r="A430" s="380" t="s">
        <v>448</v>
      </c>
      <c r="B430" s="312">
        <v>944</v>
      </c>
      <c r="C430" s="282">
        <v>1291</v>
      </c>
      <c r="D430" s="282">
        <v>1314</v>
      </c>
      <c r="E430" s="119">
        <f t="shared" si="23"/>
        <v>1.392</v>
      </c>
      <c r="F430" s="119">
        <f t="shared" si="24"/>
        <v>1.018</v>
      </c>
    </row>
    <row r="431" s="365" customFormat="1" ht="28" customHeight="1" spans="1:6">
      <c r="A431" s="380" t="s">
        <v>449</v>
      </c>
      <c r="B431" s="312">
        <v>744</v>
      </c>
      <c r="C431" s="277">
        <v>1720</v>
      </c>
      <c r="D431" s="277">
        <v>1820</v>
      </c>
      <c r="E431" s="119">
        <f t="shared" si="23"/>
        <v>2.446</v>
      </c>
      <c r="F431" s="119">
        <f t="shared" si="24"/>
        <v>1.058</v>
      </c>
    </row>
    <row r="432" s="365" customFormat="1" ht="28" customHeight="1" spans="1:6">
      <c r="A432" s="381" t="s">
        <v>450</v>
      </c>
      <c r="B432" s="273">
        <f>SUM(B433:B436)</f>
        <v>4098</v>
      </c>
      <c r="C432" s="273">
        <f>SUM(C433:C436)</f>
        <v>2791</v>
      </c>
      <c r="D432" s="273">
        <f>SUM(D433:D436)</f>
        <v>2732</v>
      </c>
      <c r="E432" s="374">
        <f t="shared" si="23"/>
        <v>0.667</v>
      </c>
      <c r="F432" s="374">
        <f t="shared" si="24"/>
        <v>0.979</v>
      </c>
    </row>
    <row r="433" s="365" customFormat="1" ht="28" customHeight="1" spans="1:6">
      <c r="A433" s="380" t="s">
        <v>451</v>
      </c>
      <c r="B433" s="312"/>
      <c r="C433" s="282">
        <v>689</v>
      </c>
      <c r="D433" s="282">
        <v>689</v>
      </c>
      <c r="E433" s="119" t="str">
        <f t="shared" si="23"/>
        <v/>
      </c>
      <c r="F433" s="119">
        <f t="shared" si="24"/>
        <v>1</v>
      </c>
    </row>
    <row r="434" s="365" customFormat="1" ht="28" customHeight="1" spans="1:6">
      <c r="A434" s="380" t="s">
        <v>452</v>
      </c>
      <c r="B434" s="312">
        <v>2285</v>
      </c>
      <c r="C434" s="282">
        <v>1484</v>
      </c>
      <c r="D434" s="282">
        <v>1405</v>
      </c>
      <c r="E434" s="119">
        <f t="shared" si="23"/>
        <v>0.615</v>
      </c>
      <c r="F434" s="119">
        <f t="shared" si="24"/>
        <v>0.947</v>
      </c>
    </row>
    <row r="435" s="365" customFormat="1" ht="28" customHeight="1" spans="1:6">
      <c r="A435" s="380" t="s">
        <v>453</v>
      </c>
      <c r="B435" s="312">
        <v>1813</v>
      </c>
      <c r="C435" s="277">
        <v>569</v>
      </c>
      <c r="D435" s="277">
        <v>589</v>
      </c>
      <c r="E435" s="119">
        <f t="shared" si="23"/>
        <v>0.325</v>
      </c>
      <c r="F435" s="119">
        <f t="shared" si="24"/>
        <v>1.035</v>
      </c>
    </row>
    <row r="436" s="365" customFormat="1" ht="28" customHeight="1" spans="1:6">
      <c r="A436" s="380" t="s">
        <v>454</v>
      </c>
      <c r="B436" s="312"/>
      <c r="C436" s="277">
        <v>49</v>
      </c>
      <c r="D436" s="277">
        <v>49</v>
      </c>
      <c r="E436" s="119" t="str">
        <f t="shared" si="23"/>
        <v/>
      </c>
      <c r="F436" s="119">
        <f t="shared" si="24"/>
        <v>1</v>
      </c>
    </row>
    <row r="437" s="365" customFormat="1" ht="28" customHeight="1" spans="1:6">
      <c r="A437" s="392" t="s">
        <v>455</v>
      </c>
      <c r="B437" s="284">
        <f>SUM(B438:B438)</f>
        <v>3</v>
      </c>
      <c r="C437" s="284">
        <f>SUM(C438:C438)</f>
        <v>30187</v>
      </c>
      <c r="D437" s="284">
        <f>SUM(D438:D438)</f>
        <v>29341</v>
      </c>
      <c r="E437" s="374">
        <f t="shared" si="23"/>
        <v>9780.333</v>
      </c>
      <c r="F437" s="374">
        <f t="shared" si="24"/>
        <v>0.972</v>
      </c>
    </row>
    <row r="438" s="365" customFormat="1" ht="28" customHeight="1" spans="1:6">
      <c r="A438" s="385" t="s">
        <v>456</v>
      </c>
      <c r="B438" s="312">
        <v>3</v>
      </c>
      <c r="C438" s="277">
        <v>30187</v>
      </c>
      <c r="D438" s="277">
        <v>29341</v>
      </c>
      <c r="E438" s="119">
        <f t="shared" si="23"/>
        <v>9780.333</v>
      </c>
      <c r="F438" s="119">
        <f t="shared" si="24"/>
        <v>0.972</v>
      </c>
    </row>
    <row r="439" s="365" customFormat="1" ht="28" customHeight="1" spans="1:6">
      <c r="A439" s="272" t="s">
        <v>457</v>
      </c>
      <c r="B439" s="273">
        <f>SUM(B440,B448,B452)</f>
        <v>3872</v>
      </c>
      <c r="C439" s="273">
        <f>SUM(C440,C448,C452)</f>
        <v>2763</v>
      </c>
      <c r="D439" s="273">
        <f>SUM(D440,D448,D452)</f>
        <v>3750</v>
      </c>
      <c r="E439" s="374">
        <f t="shared" si="23"/>
        <v>0.968</v>
      </c>
      <c r="F439" s="374">
        <f t="shared" si="24"/>
        <v>1.357</v>
      </c>
    </row>
    <row r="440" s="365" customFormat="1" ht="28" customHeight="1" spans="1:6">
      <c r="A440" s="381" t="s">
        <v>458</v>
      </c>
      <c r="B440" s="284">
        <f>SUM(B441:B447)</f>
        <v>2822</v>
      </c>
      <c r="C440" s="284">
        <f>SUM(C441:C447)</f>
        <v>471</v>
      </c>
      <c r="D440" s="284">
        <f>SUM(D441:D447)</f>
        <v>796</v>
      </c>
      <c r="E440" s="374">
        <f t="shared" si="23"/>
        <v>0.282</v>
      </c>
      <c r="F440" s="374">
        <f t="shared" si="24"/>
        <v>1.69</v>
      </c>
    </row>
    <row r="441" s="365" customFormat="1" ht="28" customHeight="1" spans="1:6">
      <c r="A441" s="380" t="s">
        <v>102</v>
      </c>
      <c r="B441" s="312">
        <v>262</v>
      </c>
      <c r="C441" s="282">
        <v>178</v>
      </c>
      <c r="D441" s="282">
        <v>263</v>
      </c>
      <c r="E441" s="119">
        <f t="shared" si="23"/>
        <v>1.004</v>
      </c>
      <c r="F441" s="119">
        <f t="shared" si="24"/>
        <v>1.478</v>
      </c>
    </row>
    <row r="442" s="365" customFormat="1" ht="28" customHeight="1" spans="1:6">
      <c r="A442" s="380" t="s">
        <v>103</v>
      </c>
      <c r="B442" s="312">
        <v>26</v>
      </c>
      <c r="C442" s="282">
        <v>24</v>
      </c>
      <c r="D442" s="282">
        <v>27</v>
      </c>
      <c r="E442" s="119">
        <f t="shared" si="23"/>
        <v>1.038</v>
      </c>
      <c r="F442" s="119">
        <f t="shared" si="24"/>
        <v>1.125</v>
      </c>
    </row>
    <row r="443" s="365" customFormat="1" ht="28" customHeight="1" spans="1:6">
      <c r="A443" s="380" t="s">
        <v>459</v>
      </c>
      <c r="B443" s="312">
        <v>1991</v>
      </c>
      <c r="C443" s="282">
        <v>30</v>
      </c>
      <c r="D443" s="282">
        <v>30</v>
      </c>
      <c r="E443" s="119">
        <f t="shared" si="23"/>
        <v>0.015</v>
      </c>
      <c r="F443" s="119">
        <f t="shared" si="24"/>
        <v>1</v>
      </c>
    </row>
    <row r="444" s="365" customFormat="1" ht="28" customHeight="1" spans="1:6">
      <c r="A444" s="380" t="s">
        <v>460</v>
      </c>
      <c r="B444" s="312">
        <v>325</v>
      </c>
      <c r="C444" s="282">
        <v>227</v>
      </c>
      <c r="D444" s="282">
        <v>462</v>
      </c>
      <c r="E444" s="119">
        <f t="shared" si="23"/>
        <v>1.422</v>
      </c>
      <c r="F444" s="119">
        <f t="shared" si="24"/>
        <v>2.035</v>
      </c>
    </row>
    <row r="445" s="365" customFormat="1" ht="28" customHeight="1" spans="1:6">
      <c r="A445" s="380" t="s">
        <v>461</v>
      </c>
      <c r="B445" s="312"/>
      <c r="C445" s="282"/>
      <c r="D445" s="282">
        <v>2</v>
      </c>
      <c r="E445" s="119" t="str">
        <f t="shared" si="23"/>
        <v/>
      </c>
      <c r="F445" s="119" t="str">
        <f t="shared" si="24"/>
        <v/>
      </c>
    </row>
    <row r="446" s="365" customFormat="1" ht="28" customHeight="1" spans="1:6">
      <c r="A446" s="380" t="s">
        <v>462</v>
      </c>
      <c r="B446" s="282">
        <v>200</v>
      </c>
      <c r="C446" s="282">
        <v>12</v>
      </c>
      <c r="D446" s="282">
        <v>12</v>
      </c>
      <c r="E446" s="119">
        <f t="shared" ref="E446:E474" si="25">IF(ISERROR(D446/B446),"",D446/B446)</f>
        <v>0.06</v>
      </c>
      <c r="F446" s="119">
        <f t="shared" ref="F446:F474" si="26">IF(ISERROR(D446/C446),"",D446/C446)</f>
        <v>1</v>
      </c>
    </row>
    <row r="447" s="365" customFormat="1" ht="28" customHeight="1" spans="1:6">
      <c r="A447" s="380" t="s">
        <v>463</v>
      </c>
      <c r="B447" s="277">
        <v>18</v>
      </c>
      <c r="C447" s="277"/>
      <c r="D447" s="277"/>
      <c r="E447" s="119">
        <f t="shared" si="25"/>
        <v>0</v>
      </c>
      <c r="F447" s="119" t="str">
        <f t="shared" si="26"/>
        <v/>
      </c>
    </row>
    <row r="448" s="365" customFormat="1" ht="28" customHeight="1" spans="1:6">
      <c r="A448" s="381" t="s">
        <v>464</v>
      </c>
      <c r="B448" s="284">
        <f>SUM(B449:B451)</f>
        <v>280</v>
      </c>
      <c r="C448" s="284">
        <f>SUM(C449:C451)</f>
        <v>233</v>
      </c>
      <c r="D448" s="284">
        <f>SUM(D449:D451)</f>
        <v>469</v>
      </c>
      <c r="E448" s="374">
        <f t="shared" si="25"/>
        <v>1.675</v>
      </c>
      <c r="F448" s="374">
        <f t="shared" si="26"/>
        <v>2.013</v>
      </c>
    </row>
    <row r="449" s="365" customFormat="1" ht="28" customHeight="1" spans="1:6">
      <c r="A449" s="380" t="s">
        <v>465</v>
      </c>
      <c r="B449" s="312">
        <v>280</v>
      </c>
      <c r="C449" s="282"/>
      <c r="D449" s="282"/>
      <c r="E449" s="119">
        <f t="shared" si="25"/>
        <v>0</v>
      </c>
      <c r="F449" s="119" t="str">
        <f t="shared" si="26"/>
        <v/>
      </c>
    </row>
    <row r="450" s="365" customFormat="1" ht="28" customHeight="1" spans="1:6">
      <c r="A450" s="380" t="s">
        <v>466</v>
      </c>
      <c r="B450" s="412"/>
      <c r="C450" s="282">
        <v>159</v>
      </c>
      <c r="D450" s="282">
        <v>395</v>
      </c>
      <c r="E450" s="119" t="str">
        <f t="shared" si="25"/>
        <v/>
      </c>
      <c r="F450" s="119">
        <f t="shared" si="26"/>
        <v>2.484</v>
      </c>
    </row>
    <row r="451" s="365" customFormat="1" ht="28" customHeight="1" spans="1:6">
      <c r="A451" s="380" t="s">
        <v>467</v>
      </c>
      <c r="B451" s="412"/>
      <c r="C451" s="282">
        <v>74</v>
      </c>
      <c r="D451" s="282">
        <v>74</v>
      </c>
      <c r="E451" s="119" t="str">
        <f t="shared" si="25"/>
        <v/>
      </c>
      <c r="F451" s="119">
        <f t="shared" si="26"/>
        <v>1</v>
      </c>
    </row>
    <row r="452" s="365" customFormat="1" ht="28" customHeight="1" spans="1:6">
      <c r="A452" s="392" t="s">
        <v>468</v>
      </c>
      <c r="B452" s="284">
        <f>SUM(B453:B455)</f>
        <v>770</v>
      </c>
      <c r="C452" s="284">
        <f>SUM(C453:C455)</f>
        <v>2059</v>
      </c>
      <c r="D452" s="284">
        <f>SUM(D453:D455)</f>
        <v>2485</v>
      </c>
      <c r="E452" s="374">
        <f t="shared" si="25"/>
        <v>3.227</v>
      </c>
      <c r="F452" s="374">
        <f t="shared" si="26"/>
        <v>1.207</v>
      </c>
    </row>
    <row r="453" s="365" customFormat="1" ht="28" customHeight="1" spans="1:6">
      <c r="A453" s="385" t="s">
        <v>469</v>
      </c>
      <c r="B453" s="312"/>
      <c r="C453" s="282"/>
      <c r="D453" s="282"/>
      <c r="E453" s="119" t="str">
        <f t="shared" si="25"/>
        <v/>
      </c>
      <c r="F453" s="119" t="str">
        <f t="shared" si="26"/>
        <v/>
      </c>
    </row>
    <row r="454" s="365" customFormat="1" ht="28" customHeight="1" spans="1:6">
      <c r="A454" s="385" t="s">
        <v>470</v>
      </c>
      <c r="B454" s="312">
        <v>759</v>
      </c>
      <c r="C454" s="312">
        <v>2059</v>
      </c>
      <c r="D454" s="282">
        <v>2485</v>
      </c>
      <c r="E454" s="119">
        <f t="shared" si="25"/>
        <v>3.274</v>
      </c>
      <c r="F454" s="119">
        <f t="shared" si="26"/>
        <v>1.207</v>
      </c>
    </row>
    <row r="455" s="365" customFormat="1" ht="28" customHeight="1" spans="1:6">
      <c r="A455" s="385" t="s">
        <v>471</v>
      </c>
      <c r="B455" s="312">
        <v>11</v>
      </c>
      <c r="C455" s="312"/>
      <c r="D455" s="277"/>
      <c r="E455" s="119">
        <f t="shared" si="25"/>
        <v>0</v>
      </c>
      <c r="F455" s="119" t="str">
        <f t="shared" si="26"/>
        <v/>
      </c>
    </row>
    <row r="456" s="365" customFormat="1" ht="28" customHeight="1" spans="1:6">
      <c r="A456" s="272" t="s">
        <v>472</v>
      </c>
      <c r="B456" s="273">
        <f>SUM(B457,B462)</f>
        <v>375</v>
      </c>
      <c r="C456" s="273">
        <f>SUM(C457,C462)</f>
        <v>142</v>
      </c>
      <c r="D456" s="273">
        <f>SUM(D457,D462)</f>
        <v>947</v>
      </c>
      <c r="E456" s="374">
        <f t="shared" si="25"/>
        <v>2.525</v>
      </c>
      <c r="F456" s="374">
        <f t="shared" si="26"/>
        <v>6.669</v>
      </c>
    </row>
    <row r="457" s="365" customFormat="1" ht="28" customHeight="1" spans="1:6">
      <c r="A457" s="275" t="s">
        <v>473</v>
      </c>
      <c r="B457" s="284">
        <f>SUM(B458:B461)</f>
        <v>240</v>
      </c>
      <c r="C457" s="284">
        <f>SUM(C458:C461)</f>
        <v>142</v>
      </c>
      <c r="D457" s="284">
        <f>SUM(D458:D461)</f>
        <v>447</v>
      </c>
      <c r="E457" s="374">
        <f t="shared" si="25"/>
        <v>1.863</v>
      </c>
      <c r="F457" s="374">
        <f t="shared" si="26"/>
        <v>3.148</v>
      </c>
    </row>
    <row r="458" s="365" customFormat="1" ht="28" customHeight="1" spans="1:6">
      <c r="A458" s="276" t="s">
        <v>474</v>
      </c>
      <c r="B458" s="282">
        <v>50</v>
      </c>
      <c r="C458" s="282">
        <v>142</v>
      </c>
      <c r="D458" s="282">
        <v>447</v>
      </c>
      <c r="E458" s="119">
        <f t="shared" si="25"/>
        <v>8.94</v>
      </c>
      <c r="F458" s="119">
        <f t="shared" si="26"/>
        <v>3.148</v>
      </c>
    </row>
    <row r="459" s="365" customFormat="1" ht="28" customHeight="1" spans="1:6">
      <c r="A459" s="380" t="s">
        <v>103</v>
      </c>
      <c r="B459" s="282">
        <v>10</v>
      </c>
      <c r="C459" s="282"/>
      <c r="D459" s="282"/>
      <c r="E459" s="119">
        <f t="shared" si="25"/>
        <v>0</v>
      </c>
      <c r="F459" s="119" t="str">
        <f t="shared" si="26"/>
        <v/>
      </c>
    </row>
    <row r="460" s="365" customFormat="1" ht="28" customHeight="1" spans="1:6">
      <c r="A460" s="380" t="s">
        <v>475</v>
      </c>
      <c r="B460" s="282">
        <v>50</v>
      </c>
      <c r="C460" s="282"/>
      <c r="D460" s="282"/>
      <c r="E460" s="119">
        <f t="shared" si="25"/>
        <v>0</v>
      </c>
      <c r="F460" s="119" t="str">
        <f t="shared" si="26"/>
        <v/>
      </c>
    </row>
    <row r="461" s="365" customFormat="1" ht="28" customHeight="1" spans="1:6">
      <c r="A461" s="380" t="s">
        <v>476</v>
      </c>
      <c r="B461" s="282">
        <v>130</v>
      </c>
      <c r="C461" s="282"/>
      <c r="D461" s="282"/>
      <c r="E461" s="119">
        <f t="shared" si="25"/>
        <v>0</v>
      </c>
      <c r="F461" s="119" t="str">
        <f t="shared" si="26"/>
        <v/>
      </c>
    </row>
    <row r="462" s="365" customFormat="1" ht="28" customHeight="1" spans="1:6">
      <c r="A462" s="381" t="s">
        <v>477</v>
      </c>
      <c r="B462" s="284">
        <f>SUM(B463:B463)</f>
        <v>135</v>
      </c>
      <c r="C462" s="284">
        <f>SUM(C463:C463)</f>
        <v>0</v>
      </c>
      <c r="D462" s="284">
        <f>SUM(D463:D463)</f>
        <v>500</v>
      </c>
      <c r="E462" s="374">
        <f t="shared" si="25"/>
        <v>3.704</v>
      </c>
      <c r="F462" s="374" t="str">
        <f t="shared" si="26"/>
        <v/>
      </c>
    </row>
    <row r="463" s="365" customFormat="1" ht="28" customHeight="1" spans="1:6">
      <c r="A463" s="380" t="s">
        <v>478</v>
      </c>
      <c r="B463" s="312">
        <v>135</v>
      </c>
      <c r="C463" s="282"/>
      <c r="D463" s="282">
        <v>500</v>
      </c>
      <c r="E463" s="119">
        <f t="shared" si="25"/>
        <v>3.704</v>
      </c>
      <c r="F463" s="119" t="str">
        <f t="shared" si="26"/>
        <v/>
      </c>
    </row>
    <row r="464" s="365" customFormat="1" ht="28" customHeight="1" spans="1:6">
      <c r="A464" s="382" t="s">
        <v>479</v>
      </c>
      <c r="B464" s="273">
        <f>SUM(B465+B471+B469)</f>
        <v>431</v>
      </c>
      <c r="C464" s="273">
        <f>SUM(C465+C471+C469)</f>
        <v>362</v>
      </c>
      <c r="D464" s="273">
        <f>SUM(D465+D471+D469)</f>
        <v>514</v>
      </c>
      <c r="E464" s="374">
        <f t="shared" si="25"/>
        <v>1.193</v>
      </c>
      <c r="F464" s="374">
        <f t="shared" si="26"/>
        <v>1.42</v>
      </c>
    </row>
    <row r="465" s="365" customFormat="1" ht="28" customHeight="1" spans="1:6">
      <c r="A465" s="381" t="s">
        <v>480</v>
      </c>
      <c r="B465" s="284">
        <f>SUM(B466:B468)</f>
        <v>261</v>
      </c>
      <c r="C465" s="284">
        <f>SUM(C466:C468)</f>
        <v>362</v>
      </c>
      <c r="D465" s="284">
        <f>SUM(D466:D468)</f>
        <v>514</v>
      </c>
      <c r="E465" s="374">
        <f t="shared" si="25"/>
        <v>1.969</v>
      </c>
      <c r="F465" s="374">
        <f t="shared" si="26"/>
        <v>1.42</v>
      </c>
    </row>
    <row r="466" s="365" customFormat="1" ht="28" customHeight="1" spans="1:6">
      <c r="A466" s="380" t="s">
        <v>102</v>
      </c>
      <c r="B466" s="312">
        <v>241</v>
      </c>
      <c r="C466" s="282">
        <v>209</v>
      </c>
      <c r="D466" s="282">
        <v>250</v>
      </c>
      <c r="E466" s="119">
        <f t="shared" si="25"/>
        <v>1.037</v>
      </c>
      <c r="F466" s="119">
        <f t="shared" si="26"/>
        <v>1.196</v>
      </c>
    </row>
    <row r="467" s="365" customFormat="1" ht="28" customHeight="1" spans="1:6">
      <c r="A467" s="380" t="s">
        <v>481</v>
      </c>
      <c r="B467" s="282"/>
      <c r="C467" s="282">
        <v>33</v>
      </c>
      <c r="D467" s="282">
        <v>33</v>
      </c>
      <c r="E467" s="119" t="str">
        <f t="shared" si="25"/>
        <v/>
      </c>
      <c r="F467" s="119">
        <f t="shared" si="26"/>
        <v>1</v>
      </c>
    </row>
    <row r="468" s="365" customFormat="1" ht="28" customHeight="1" spans="1:6">
      <c r="A468" s="385" t="s">
        <v>482</v>
      </c>
      <c r="B468" s="312">
        <v>20</v>
      </c>
      <c r="C468" s="277">
        <v>120</v>
      </c>
      <c r="D468" s="277">
        <v>231</v>
      </c>
      <c r="E468" s="119">
        <f t="shared" si="25"/>
        <v>11.55</v>
      </c>
      <c r="F468" s="119">
        <f t="shared" si="26"/>
        <v>1.925</v>
      </c>
    </row>
    <row r="469" s="365" customFormat="1" ht="28" customHeight="1" spans="1:6">
      <c r="A469" s="392" t="s">
        <v>483</v>
      </c>
      <c r="B469" s="273">
        <f>SUM(B470:B470)</f>
        <v>0</v>
      </c>
      <c r="C469" s="273">
        <f>SUM(C470:C470)</f>
        <v>0</v>
      </c>
      <c r="D469" s="273">
        <f>SUM(D470:D470)</f>
        <v>0</v>
      </c>
      <c r="E469" s="374" t="str">
        <f t="shared" si="25"/>
        <v/>
      </c>
      <c r="F469" s="374" t="str">
        <f t="shared" si="26"/>
        <v/>
      </c>
    </row>
    <row r="470" s="365" customFormat="1" ht="28" customHeight="1" spans="1:6">
      <c r="A470" s="385" t="s">
        <v>484</v>
      </c>
      <c r="B470" s="277"/>
      <c r="C470" s="277"/>
      <c r="D470" s="277"/>
      <c r="E470" s="119" t="str">
        <f t="shared" si="25"/>
        <v/>
      </c>
      <c r="F470" s="119" t="str">
        <f t="shared" si="26"/>
        <v/>
      </c>
    </row>
    <row r="471" s="365" customFormat="1" ht="28" customHeight="1" spans="1:6">
      <c r="A471" s="383" t="s">
        <v>485</v>
      </c>
      <c r="B471" s="284">
        <f>SUM(B472:B472)</f>
        <v>170</v>
      </c>
      <c r="C471" s="284">
        <f>SUM(C472:C472)</f>
        <v>0</v>
      </c>
      <c r="D471" s="284">
        <f>SUM(D472:D472)</f>
        <v>0</v>
      </c>
      <c r="E471" s="374">
        <f t="shared" si="25"/>
        <v>0</v>
      </c>
      <c r="F471" s="374" t="str">
        <f t="shared" si="26"/>
        <v/>
      </c>
    </row>
    <row r="472" s="365" customFormat="1" ht="28" customHeight="1" spans="1:6">
      <c r="A472" s="384" t="s">
        <v>486</v>
      </c>
      <c r="B472" s="312">
        <v>170</v>
      </c>
      <c r="C472" s="282"/>
      <c r="D472" s="282"/>
      <c r="E472" s="119">
        <f t="shared" si="25"/>
        <v>0</v>
      </c>
      <c r="F472" s="119" t="str">
        <f t="shared" si="26"/>
        <v/>
      </c>
    </row>
    <row r="473" s="365" customFormat="1" ht="28" customHeight="1" spans="1:6">
      <c r="A473" s="393" t="s">
        <v>487</v>
      </c>
      <c r="B473" s="284">
        <f>SUM(B474:B474)</f>
        <v>0</v>
      </c>
      <c r="C473" s="284">
        <f>SUM(C474:C474)</f>
        <v>25</v>
      </c>
      <c r="D473" s="284">
        <f>SUM(D474:D474)</f>
        <v>25</v>
      </c>
      <c r="E473" s="374" t="str">
        <f t="shared" si="25"/>
        <v/>
      </c>
      <c r="F473" s="374">
        <f t="shared" si="26"/>
        <v>1</v>
      </c>
    </row>
    <row r="474" s="365" customFormat="1" ht="28" customHeight="1" spans="1:6">
      <c r="A474" s="384" t="s">
        <v>488</v>
      </c>
      <c r="B474" s="282"/>
      <c r="C474" s="282">
        <v>25</v>
      </c>
      <c r="D474" s="282">
        <v>25</v>
      </c>
      <c r="E474" s="119" t="str">
        <f t="shared" si="25"/>
        <v/>
      </c>
      <c r="F474" s="119">
        <f t="shared" si="26"/>
        <v>1</v>
      </c>
    </row>
    <row r="475" s="365" customFormat="1" ht="28" customHeight="1" spans="1:6">
      <c r="A475" s="272" t="s">
        <v>489</v>
      </c>
      <c r="B475" s="273">
        <f>SUM(B476,B483)</f>
        <v>1947</v>
      </c>
      <c r="C475" s="273">
        <f>SUM(C476,C483)</f>
        <v>1024</v>
      </c>
      <c r="D475" s="273">
        <f>SUM(D476,D483)</f>
        <v>9622</v>
      </c>
      <c r="E475" s="374">
        <f t="shared" ref="E475:E532" si="27">IF(ISERROR(D475/B475),"",D475/B475)</f>
        <v>4.942</v>
      </c>
      <c r="F475" s="374">
        <f t="shared" ref="F475:F518" si="28">IF(ISERROR(D475/C475),"",D475/C475)</f>
        <v>9.396</v>
      </c>
    </row>
    <row r="476" s="365" customFormat="1" ht="28" customHeight="1" spans="1:6">
      <c r="A476" s="383" t="s">
        <v>490</v>
      </c>
      <c r="B476" s="284">
        <f>SUM(B477:B482)</f>
        <v>1801</v>
      </c>
      <c r="C476" s="284">
        <f>SUM(C477:C482)</f>
        <v>885</v>
      </c>
      <c r="D476" s="284">
        <f>SUM(D477:D482)</f>
        <v>9472</v>
      </c>
      <c r="E476" s="374">
        <f t="shared" si="27"/>
        <v>5.259</v>
      </c>
      <c r="F476" s="374">
        <f t="shared" si="28"/>
        <v>10.703</v>
      </c>
    </row>
    <row r="477" s="365" customFormat="1" ht="28" customHeight="1" spans="1:6">
      <c r="A477" s="384" t="s">
        <v>102</v>
      </c>
      <c r="B477" s="312">
        <v>1215</v>
      </c>
      <c r="C477" s="282">
        <v>854</v>
      </c>
      <c r="D477" s="282">
        <v>1178</v>
      </c>
      <c r="E477" s="119">
        <f t="shared" si="27"/>
        <v>0.97</v>
      </c>
      <c r="F477" s="119">
        <f t="shared" si="28"/>
        <v>1.379</v>
      </c>
    </row>
    <row r="478" s="365" customFormat="1" ht="28" customHeight="1" spans="1:6">
      <c r="A478" s="380" t="s">
        <v>103</v>
      </c>
      <c r="B478" s="282"/>
      <c r="C478" s="282"/>
      <c r="D478" s="282"/>
      <c r="E478" s="119" t="str">
        <f t="shared" si="27"/>
        <v/>
      </c>
      <c r="F478" s="119" t="str">
        <f t="shared" si="28"/>
        <v/>
      </c>
    </row>
    <row r="479" s="365" customFormat="1" ht="28" customHeight="1" spans="1:6">
      <c r="A479" s="384" t="s">
        <v>491</v>
      </c>
      <c r="B479" s="282"/>
      <c r="C479" s="282"/>
      <c r="D479" s="282"/>
      <c r="E479" s="119" t="str">
        <f t="shared" si="27"/>
        <v/>
      </c>
      <c r="F479" s="119" t="str">
        <f t="shared" si="28"/>
        <v/>
      </c>
    </row>
    <row r="480" s="365" customFormat="1" ht="28" customHeight="1" spans="1:6">
      <c r="A480" s="380" t="s">
        <v>492</v>
      </c>
      <c r="B480" s="282"/>
      <c r="C480" s="282"/>
      <c r="D480" s="282"/>
      <c r="E480" s="119" t="str">
        <f t="shared" si="27"/>
        <v/>
      </c>
      <c r="F480" s="119" t="str">
        <f t="shared" si="28"/>
        <v/>
      </c>
    </row>
    <row r="481" s="365" customFormat="1" ht="28" customHeight="1" spans="1:6">
      <c r="A481" s="276" t="s">
        <v>493</v>
      </c>
      <c r="B481" s="277"/>
      <c r="C481" s="277">
        <v>11</v>
      </c>
      <c r="D481" s="277">
        <v>11</v>
      </c>
      <c r="E481" s="119" t="str">
        <f t="shared" si="27"/>
        <v/>
      </c>
      <c r="F481" s="119">
        <f t="shared" si="28"/>
        <v>1</v>
      </c>
    </row>
    <row r="482" s="365" customFormat="1" ht="28" customHeight="1" spans="1:6">
      <c r="A482" s="380" t="s">
        <v>494</v>
      </c>
      <c r="B482" s="312">
        <v>586</v>
      </c>
      <c r="C482" s="282">
        <v>20</v>
      </c>
      <c r="D482" s="282">
        <v>8283</v>
      </c>
      <c r="E482" s="119">
        <f t="shared" si="27"/>
        <v>14.135</v>
      </c>
      <c r="F482" s="119">
        <f t="shared" si="28"/>
        <v>414.15</v>
      </c>
    </row>
    <row r="483" s="365" customFormat="1" ht="28" customHeight="1" spans="1:6">
      <c r="A483" s="381" t="s">
        <v>495</v>
      </c>
      <c r="B483" s="284">
        <f>SUM(B484:B486)</f>
        <v>146</v>
      </c>
      <c r="C483" s="284">
        <f>SUM(C484:C486)</f>
        <v>139</v>
      </c>
      <c r="D483" s="284">
        <f>SUM(D484:D486)</f>
        <v>150</v>
      </c>
      <c r="E483" s="374">
        <f t="shared" si="27"/>
        <v>1.027</v>
      </c>
      <c r="F483" s="374">
        <f t="shared" si="28"/>
        <v>1.079</v>
      </c>
    </row>
    <row r="484" s="365" customFormat="1" ht="28" customHeight="1" spans="1:6">
      <c r="A484" s="276" t="s">
        <v>496</v>
      </c>
      <c r="B484" s="312">
        <v>146</v>
      </c>
      <c r="C484" s="282">
        <v>139</v>
      </c>
      <c r="D484" s="282">
        <v>150</v>
      </c>
      <c r="E484" s="119">
        <f t="shared" si="27"/>
        <v>1.027</v>
      </c>
      <c r="F484" s="119">
        <f t="shared" si="28"/>
        <v>1.079</v>
      </c>
    </row>
    <row r="485" s="365" customFormat="1" ht="28" customHeight="1" spans="1:6">
      <c r="A485" s="276" t="s">
        <v>497</v>
      </c>
      <c r="B485" s="282"/>
      <c r="C485" s="282"/>
      <c r="D485" s="282"/>
      <c r="E485" s="119" t="str">
        <f t="shared" si="27"/>
        <v/>
      </c>
      <c r="F485" s="119" t="str">
        <f t="shared" si="28"/>
        <v/>
      </c>
    </row>
    <row r="486" s="365" customFormat="1" ht="28" customHeight="1" spans="1:6">
      <c r="A486" s="276" t="s">
        <v>498</v>
      </c>
      <c r="B486" s="277"/>
      <c r="C486" s="277"/>
      <c r="D486" s="277"/>
      <c r="E486" s="119" t="str">
        <f t="shared" si="27"/>
        <v/>
      </c>
      <c r="F486" s="119" t="str">
        <f t="shared" si="28"/>
        <v/>
      </c>
    </row>
    <row r="487" s="365" customFormat="1" ht="28" customHeight="1" spans="1:6">
      <c r="A487" s="382" t="s">
        <v>499</v>
      </c>
      <c r="B487" s="284">
        <f>SUM(B488,B493)</f>
        <v>6549</v>
      </c>
      <c r="C487" s="284">
        <f>SUM(C488,C493)</f>
        <v>6850</v>
      </c>
      <c r="D487" s="284">
        <f>SUM(D488,D493)</f>
        <v>7087</v>
      </c>
      <c r="E487" s="374">
        <f t="shared" si="27"/>
        <v>1.082</v>
      </c>
      <c r="F487" s="374">
        <f t="shared" si="28"/>
        <v>1.035</v>
      </c>
    </row>
    <row r="488" s="365" customFormat="1" ht="28" customHeight="1" spans="1:6">
      <c r="A488" s="381" t="s">
        <v>500</v>
      </c>
      <c r="B488" s="273">
        <f>SUM(B489:B492)</f>
        <v>546</v>
      </c>
      <c r="C488" s="273">
        <f>SUM(C489:C492)</f>
        <v>1086</v>
      </c>
      <c r="D488" s="273">
        <f>SUM(D489:D492)</f>
        <v>1102</v>
      </c>
      <c r="E488" s="374">
        <f t="shared" si="27"/>
        <v>2.018</v>
      </c>
      <c r="F488" s="374">
        <f t="shared" si="28"/>
        <v>1.015</v>
      </c>
    </row>
    <row r="489" s="365" customFormat="1" ht="28" customHeight="1" spans="1:6">
      <c r="A489" s="380" t="s">
        <v>501</v>
      </c>
      <c r="B489" s="412">
        <v>412</v>
      </c>
      <c r="C489" s="282">
        <v>154</v>
      </c>
      <c r="D489" s="282">
        <v>154</v>
      </c>
      <c r="E489" s="119">
        <f t="shared" si="27"/>
        <v>0.374</v>
      </c>
      <c r="F489" s="119">
        <f t="shared" si="28"/>
        <v>1</v>
      </c>
    </row>
    <row r="490" s="365" customFormat="1" ht="28" customHeight="1" spans="1:6">
      <c r="A490" s="380" t="s">
        <v>502</v>
      </c>
      <c r="B490" s="312">
        <v>134</v>
      </c>
      <c r="C490" s="282">
        <v>611</v>
      </c>
      <c r="D490" s="282">
        <v>627</v>
      </c>
      <c r="E490" s="119">
        <f t="shared" si="27"/>
        <v>4.679</v>
      </c>
      <c r="F490" s="119">
        <f t="shared" si="28"/>
        <v>1.026</v>
      </c>
    </row>
    <row r="491" s="365" customFormat="1" ht="28" customHeight="1" spans="1:6">
      <c r="A491" s="380" t="s">
        <v>503</v>
      </c>
      <c r="B491" s="312"/>
      <c r="C491" s="282">
        <v>321</v>
      </c>
      <c r="D491" s="282">
        <v>321</v>
      </c>
      <c r="E491" s="119" t="str">
        <f t="shared" si="27"/>
        <v/>
      </c>
      <c r="F491" s="119">
        <f t="shared" si="28"/>
        <v>1</v>
      </c>
    </row>
    <row r="492" s="365" customFormat="1" ht="28" customHeight="1" spans="1:6">
      <c r="A492" s="276" t="s">
        <v>504</v>
      </c>
      <c r="B492" s="282"/>
      <c r="C492" s="282"/>
      <c r="D492" s="282"/>
      <c r="E492" s="119" t="str">
        <f t="shared" si="27"/>
        <v/>
      </c>
      <c r="F492" s="119" t="str">
        <f t="shared" si="28"/>
        <v/>
      </c>
    </row>
    <row r="493" s="365" customFormat="1" ht="28" customHeight="1" spans="1:6">
      <c r="A493" s="381" t="s">
        <v>505</v>
      </c>
      <c r="B493" s="284">
        <f>SUM(B494:B494)</f>
        <v>6003</v>
      </c>
      <c r="C493" s="284">
        <f>SUM(C494:C494)</f>
        <v>5764</v>
      </c>
      <c r="D493" s="284">
        <f>SUM(D494:D494)</f>
        <v>5985</v>
      </c>
      <c r="E493" s="374">
        <f t="shared" si="27"/>
        <v>0.997</v>
      </c>
      <c r="F493" s="374">
        <f t="shared" si="28"/>
        <v>1.038</v>
      </c>
    </row>
    <row r="494" s="365" customFormat="1" ht="28" customHeight="1" spans="1:6">
      <c r="A494" s="380" t="s">
        <v>506</v>
      </c>
      <c r="B494" s="312">
        <v>6003</v>
      </c>
      <c r="C494" s="277">
        <v>5764</v>
      </c>
      <c r="D494" s="277">
        <v>5985</v>
      </c>
      <c r="E494" s="119">
        <f t="shared" si="27"/>
        <v>0.997</v>
      </c>
      <c r="F494" s="119">
        <f t="shared" si="28"/>
        <v>1.038</v>
      </c>
    </row>
    <row r="495" s="365" customFormat="1" ht="28" customHeight="1" spans="1:6">
      <c r="A495" s="395" t="s">
        <v>507</v>
      </c>
      <c r="B495" s="284">
        <f>SUM(B496,B499)</f>
        <v>446</v>
      </c>
      <c r="C495" s="284">
        <f>SUM(C496,C499)</f>
        <v>417</v>
      </c>
      <c r="D495" s="284">
        <f>SUM(D496,D499)</f>
        <v>350</v>
      </c>
      <c r="E495" s="374">
        <f t="shared" si="27"/>
        <v>0.785</v>
      </c>
      <c r="F495" s="374">
        <f t="shared" si="28"/>
        <v>0.839</v>
      </c>
    </row>
    <row r="496" s="365" customFormat="1" ht="28" customHeight="1" spans="1:6">
      <c r="A496" s="392" t="s">
        <v>508</v>
      </c>
      <c r="B496" s="284">
        <f>SUM(B497:B498)</f>
        <v>394</v>
      </c>
      <c r="C496" s="284">
        <f>SUM(C497:C498)</f>
        <v>367</v>
      </c>
      <c r="D496" s="284">
        <f>SUM(D497:D498)</f>
        <v>350</v>
      </c>
      <c r="E496" s="374">
        <f t="shared" si="27"/>
        <v>0.888</v>
      </c>
      <c r="F496" s="374">
        <f t="shared" si="28"/>
        <v>0.954</v>
      </c>
    </row>
    <row r="497" s="365" customFormat="1" ht="28" customHeight="1" spans="1:6">
      <c r="A497" s="385" t="s">
        <v>509</v>
      </c>
      <c r="B497" s="282">
        <v>320</v>
      </c>
      <c r="C497" s="282">
        <v>350</v>
      </c>
      <c r="D497" s="282">
        <v>350</v>
      </c>
      <c r="E497" s="119">
        <f t="shared" si="27"/>
        <v>1.094</v>
      </c>
      <c r="F497" s="119">
        <f t="shared" si="28"/>
        <v>1</v>
      </c>
    </row>
    <row r="498" s="288" customFormat="1" ht="28" customHeight="1" spans="1:6">
      <c r="A498" s="385" t="s">
        <v>510</v>
      </c>
      <c r="B498" s="282">
        <v>74</v>
      </c>
      <c r="C498" s="282">
        <v>17</v>
      </c>
      <c r="D498" s="282"/>
      <c r="E498" s="119">
        <f t="shared" si="27"/>
        <v>0</v>
      </c>
      <c r="F498" s="119">
        <f t="shared" si="28"/>
        <v>0</v>
      </c>
    </row>
    <row r="499" s="365" customFormat="1" ht="28" customHeight="1" spans="1:6">
      <c r="A499" s="383" t="s">
        <v>511</v>
      </c>
      <c r="B499" s="284">
        <f>SUM(B500)</f>
        <v>52</v>
      </c>
      <c r="C499" s="284">
        <f>SUM(C500)</f>
        <v>50</v>
      </c>
      <c r="D499" s="284">
        <f>SUM(D500)</f>
        <v>0</v>
      </c>
      <c r="E499" s="374">
        <f t="shared" si="27"/>
        <v>0</v>
      </c>
      <c r="F499" s="374">
        <f t="shared" si="28"/>
        <v>0</v>
      </c>
    </row>
    <row r="500" s="365" customFormat="1" ht="28" customHeight="1" spans="1:6">
      <c r="A500" s="384" t="s">
        <v>512</v>
      </c>
      <c r="B500" s="312">
        <v>52</v>
      </c>
      <c r="C500" s="282">
        <v>50</v>
      </c>
      <c r="D500" s="282"/>
      <c r="E500" s="119">
        <f t="shared" si="27"/>
        <v>0</v>
      </c>
      <c r="F500" s="119">
        <f t="shared" si="28"/>
        <v>0</v>
      </c>
    </row>
    <row r="501" s="365" customFormat="1" ht="28" customHeight="1" spans="1:6">
      <c r="A501" s="393" t="s">
        <v>513</v>
      </c>
      <c r="B501" s="273">
        <f>SUM(B502,B506,B508,B510,B514,B517,B521)</f>
        <v>3293</v>
      </c>
      <c r="C501" s="273">
        <f>SUM(C502,C506,C508,C510,C514,C517,C521)</f>
        <v>1814</v>
      </c>
      <c r="D501" s="273">
        <f>SUM(D502,D506,D508,D510,D514,D517,D521)</f>
        <v>1409</v>
      </c>
      <c r="E501" s="374">
        <f t="shared" si="27"/>
        <v>0.428</v>
      </c>
      <c r="F501" s="374">
        <f t="shared" si="28"/>
        <v>0.777</v>
      </c>
    </row>
    <row r="502" s="365" customFormat="1" ht="28" customHeight="1" spans="1:6">
      <c r="A502" s="383" t="s">
        <v>514</v>
      </c>
      <c r="B502" s="273">
        <f>SUM(B503:B505)</f>
        <v>415</v>
      </c>
      <c r="C502" s="273">
        <f>SUM(C503:C505)</f>
        <v>372</v>
      </c>
      <c r="D502" s="273">
        <f>SUM(D503:D505)</f>
        <v>360</v>
      </c>
      <c r="E502" s="374">
        <f t="shared" si="27"/>
        <v>0.867</v>
      </c>
      <c r="F502" s="374">
        <f t="shared" si="28"/>
        <v>0.968</v>
      </c>
    </row>
    <row r="503" s="365" customFormat="1" ht="28" customHeight="1" spans="1:6">
      <c r="A503" s="384" t="s">
        <v>102</v>
      </c>
      <c r="B503" s="312">
        <v>365</v>
      </c>
      <c r="C503" s="277">
        <v>331</v>
      </c>
      <c r="D503" s="277">
        <v>319</v>
      </c>
      <c r="E503" s="119">
        <f t="shared" si="27"/>
        <v>0.874</v>
      </c>
      <c r="F503" s="119">
        <f t="shared" si="28"/>
        <v>0.964</v>
      </c>
    </row>
    <row r="504" s="365" customFormat="1" ht="28" customHeight="1" spans="1:6">
      <c r="A504" s="384" t="s">
        <v>103</v>
      </c>
      <c r="B504" s="312">
        <v>30</v>
      </c>
      <c r="C504" s="282">
        <v>30</v>
      </c>
      <c r="D504" s="282">
        <v>30</v>
      </c>
      <c r="E504" s="119">
        <f t="shared" si="27"/>
        <v>1</v>
      </c>
      <c r="F504" s="119">
        <f t="shared" si="28"/>
        <v>1</v>
      </c>
    </row>
    <row r="505" s="365" customFormat="1" ht="28" customHeight="1" spans="1:6">
      <c r="A505" s="384" t="s">
        <v>515</v>
      </c>
      <c r="B505" s="312">
        <v>20</v>
      </c>
      <c r="C505" s="282">
        <v>11</v>
      </c>
      <c r="D505" s="282">
        <v>11</v>
      </c>
      <c r="E505" s="119">
        <f t="shared" si="27"/>
        <v>0.55</v>
      </c>
      <c r="F505" s="119">
        <f t="shared" si="28"/>
        <v>1</v>
      </c>
    </row>
    <row r="506" s="365" customFormat="1" ht="28" customHeight="1" spans="1:6">
      <c r="A506" s="383" t="s">
        <v>516</v>
      </c>
      <c r="B506" s="284">
        <f>SUM(B507:B507)</f>
        <v>529</v>
      </c>
      <c r="C506" s="284">
        <f>SUM(C507:C507)</f>
        <v>845</v>
      </c>
      <c r="D506" s="284">
        <f>SUM(D507:D507)</f>
        <v>437</v>
      </c>
      <c r="E506" s="374">
        <f t="shared" si="27"/>
        <v>0.826</v>
      </c>
      <c r="F506" s="374">
        <f t="shared" si="28"/>
        <v>0.517</v>
      </c>
    </row>
    <row r="507" s="365" customFormat="1" ht="28" customHeight="1" spans="1:6">
      <c r="A507" s="384" t="s">
        <v>517</v>
      </c>
      <c r="B507" s="312">
        <v>529</v>
      </c>
      <c r="C507" s="277">
        <v>845</v>
      </c>
      <c r="D507" s="277">
        <v>437</v>
      </c>
      <c r="E507" s="119">
        <f t="shared" si="27"/>
        <v>0.826</v>
      </c>
      <c r="F507" s="119">
        <f t="shared" si="28"/>
        <v>0.517</v>
      </c>
    </row>
    <row r="508" s="365" customFormat="1" ht="28" customHeight="1" spans="1:6">
      <c r="A508" s="383" t="s">
        <v>518</v>
      </c>
      <c r="B508" s="284">
        <f>SUM(B509:B509)</f>
        <v>48</v>
      </c>
      <c r="C508" s="284">
        <f>SUM(C509:C509)</f>
        <v>48</v>
      </c>
      <c r="D508" s="284">
        <f>SUM(D509:D509)</f>
        <v>48</v>
      </c>
      <c r="E508" s="374">
        <f t="shared" si="27"/>
        <v>1</v>
      </c>
      <c r="F508" s="374">
        <f t="shared" si="28"/>
        <v>1</v>
      </c>
    </row>
    <row r="509" s="365" customFormat="1" ht="28" customHeight="1" spans="1:6">
      <c r="A509" s="384" t="s">
        <v>519</v>
      </c>
      <c r="B509" s="312">
        <v>48</v>
      </c>
      <c r="C509" s="282">
        <v>48</v>
      </c>
      <c r="D509" s="282">
        <v>48</v>
      </c>
      <c r="E509" s="119">
        <f t="shared" si="27"/>
        <v>1</v>
      </c>
      <c r="F509" s="119">
        <f t="shared" si="28"/>
        <v>1</v>
      </c>
    </row>
    <row r="510" s="365" customFormat="1" ht="28" customHeight="1" spans="1:6">
      <c r="A510" s="383" t="s">
        <v>520</v>
      </c>
      <c r="B510" s="284">
        <f>SUM(B511:B513)</f>
        <v>97</v>
      </c>
      <c r="C510" s="284">
        <f>SUM(C511:C513)</f>
        <v>84</v>
      </c>
      <c r="D510" s="284">
        <f>SUM(D511:D513)</f>
        <v>84</v>
      </c>
      <c r="E510" s="374">
        <f t="shared" si="27"/>
        <v>0.866</v>
      </c>
      <c r="F510" s="374">
        <f t="shared" si="28"/>
        <v>1</v>
      </c>
    </row>
    <row r="511" s="365" customFormat="1" ht="28" customHeight="1" spans="1:6">
      <c r="A511" s="384" t="s">
        <v>521</v>
      </c>
      <c r="B511" s="277"/>
      <c r="C511" s="277">
        <v>2</v>
      </c>
      <c r="D511" s="277">
        <v>2</v>
      </c>
      <c r="E511" s="119" t="str">
        <f t="shared" si="27"/>
        <v/>
      </c>
      <c r="F511" s="119">
        <f t="shared" si="28"/>
        <v>1</v>
      </c>
    </row>
    <row r="512" s="365" customFormat="1" ht="28" customHeight="1" spans="1:6">
      <c r="A512" s="384" t="s">
        <v>522</v>
      </c>
      <c r="B512" s="277"/>
      <c r="C512" s="277"/>
      <c r="D512" s="277"/>
      <c r="E512" s="119" t="str">
        <f t="shared" si="27"/>
        <v/>
      </c>
      <c r="F512" s="119" t="str">
        <f t="shared" si="28"/>
        <v/>
      </c>
    </row>
    <row r="513" s="365" customFormat="1" ht="28" customHeight="1" spans="1:6">
      <c r="A513" s="384" t="s">
        <v>523</v>
      </c>
      <c r="B513" s="312">
        <v>97</v>
      </c>
      <c r="C513" s="282">
        <v>82</v>
      </c>
      <c r="D513" s="277">
        <v>82</v>
      </c>
      <c r="E513" s="119">
        <f t="shared" si="27"/>
        <v>0.845</v>
      </c>
      <c r="F513" s="119">
        <f t="shared" si="28"/>
        <v>1</v>
      </c>
    </row>
    <row r="514" s="365" customFormat="1" ht="28" customHeight="1" spans="1:6">
      <c r="A514" s="383" t="s">
        <v>524</v>
      </c>
      <c r="B514" s="273">
        <f>SUM(B515:B516)</f>
        <v>2049</v>
      </c>
      <c r="C514" s="273">
        <f>SUM(C515:C516)</f>
        <v>217</v>
      </c>
      <c r="D514" s="273">
        <f>SUM(D515:D516)</f>
        <v>221</v>
      </c>
      <c r="E514" s="374">
        <f t="shared" si="27"/>
        <v>0.108</v>
      </c>
      <c r="F514" s="374">
        <f t="shared" si="28"/>
        <v>1.018</v>
      </c>
    </row>
    <row r="515" s="365" customFormat="1" ht="28" customHeight="1" spans="1:6">
      <c r="A515" s="384" t="s">
        <v>525</v>
      </c>
      <c r="B515" s="312">
        <v>1685</v>
      </c>
      <c r="C515" s="277">
        <v>145</v>
      </c>
      <c r="D515" s="277">
        <v>146</v>
      </c>
      <c r="E515" s="119">
        <f t="shared" si="27"/>
        <v>0.087</v>
      </c>
      <c r="F515" s="119">
        <f t="shared" si="28"/>
        <v>1.007</v>
      </c>
    </row>
    <row r="516" s="365" customFormat="1" ht="28" customHeight="1" spans="1:6">
      <c r="A516" s="384" t="s">
        <v>526</v>
      </c>
      <c r="B516" s="312">
        <v>364</v>
      </c>
      <c r="C516" s="277">
        <v>72</v>
      </c>
      <c r="D516" s="277">
        <v>75</v>
      </c>
      <c r="E516" s="119">
        <f t="shared" si="27"/>
        <v>0.206</v>
      </c>
      <c r="F516" s="119">
        <f t="shared" si="28"/>
        <v>1.042</v>
      </c>
    </row>
    <row r="517" s="365" customFormat="1" ht="28" customHeight="1" spans="1:6">
      <c r="A517" s="383" t="s">
        <v>527</v>
      </c>
      <c r="B517" s="273">
        <f>SUM(B518:B520)</f>
        <v>155</v>
      </c>
      <c r="C517" s="273">
        <f>SUM(C518:C520)</f>
        <v>217</v>
      </c>
      <c r="D517" s="273">
        <f>SUM(D518:D520)</f>
        <v>227</v>
      </c>
      <c r="E517" s="374">
        <f t="shared" si="27"/>
        <v>1.465</v>
      </c>
      <c r="F517" s="374">
        <f t="shared" si="28"/>
        <v>1.046</v>
      </c>
    </row>
    <row r="518" s="365" customFormat="1" ht="28" customHeight="1" spans="1:6">
      <c r="A518" s="384" t="s">
        <v>528</v>
      </c>
      <c r="B518" s="312">
        <v>135</v>
      </c>
      <c r="C518" s="277"/>
      <c r="D518" s="277"/>
      <c r="E518" s="119">
        <f t="shared" si="27"/>
        <v>0</v>
      </c>
      <c r="F518" s="119" t="str">
        <f t="shared" si="28"/>
        <v/>
      </c>
    </row>
    <row r="519" s="365" customFormat="1" ht="28" customHeight="1" spans="1:6">
      <c r="A519" s="384" t="s">
        <v>529</v>
      </c>
      <c r="B519" s="312">
        <v>20</v>
      </c>
      <c r="C519" s="277"/>
      <c r="D519" s="277"/>
      <c r="E519" s="119">
        <f t="shared" si="27"/>
        <v>0</v>
      </c>
      <c r="F519" s="119" t="str">
        <f t="shared" ref="F519:F545" si="29">IF(ISERROR(D519/C519),"",D519/C519)</f>
        <v/>
      </c>
    </row>
    <row r="520" s="365" customFormat="1" ht="28" customHeight="1" spans="1:6">
      <c r="A520" s="384" t="s">
        <v>530</v>
      </c>
      <c r="B520" s="277"/>
      <c r="C520" s="277">
        <v>217</v>
      </c>
      <c r="D520" s="277">
        <v>227</v>
      </c>
      <c r="E520" s="119" t="str">
        <f t="shared" si="27"/>
        <v/>
      </c>
      <c r="F520" s="119">
        <f t="shared" si="29"/>
        <v>1.046</v>
      </c>
    </row>
    <row r="521" s="365" customFormat="1" ht="28" customHeight="1" spans="1:6">
      <c r="A521" s="383" t="s">
        <v>531</v>
      </c>
      <c r="B521" s="273">
        <f>SUM(B522)</f>
        <v>0</v>
      </c>
      <c r="C521" s="273">
        <f>SUM(C522)</f>
        <v>31</v>
      </c>
      <c r="D521" s="273">
        <f>SUM(D522)</f>
        <v>32</v>
      </c>
      <c r="E521" s="374" t="str">
        <f t="shared" si="27"/>
        <v/>
      </c>
      <c r="F521" s="374">
        <f t="shared" si="29"/>
        <v>1.032</v>
      </c>
    </row>
    <row r="522" s="365" customFormat="1" ht="28" customHeight="1" spans="1:6">
      <c r="A522" s="384" t="s">
        <v>532</v>
      </c>
      <c r="B522" s="277"/>
      <c r="C522" s="277">
        <v>31</v>
      </c>
      <c r="D522" s="277">
        <v>32</v>
      </c>
      <c r="E522" s="119" t="str">
        <f t="shared" si="27"/>
        <v/>
      </c>
      <c r="F522" s="119">
        <f t="shared" si="29"/>
        <v>1.032</v>
      </c>
    </row>
    <row r="523" s="365" customFormat="1" ht="28" customHeight="1" spans="1:6">
      <c r="A523" s="395" t="s">
        <v>533</v>
      </c>
      <c r="B523" s="273">
        <v>1000</v>
      </c>
      <c r="C523" s="273">
        <v>0</v>
      </c>
      <c r="D523" s="273"/>
      <c r="E523" s="374">
        <f t="shared" si="27"/>
        <v>0</v>
      </c>
      <c r="F523" s="374" t="str">
        <f t="shared" si="29"/>
        <v/>
      </c>
    </row>
    <row r="524" s="365" customFormat="1" ht="28" customHeight="1" spans="1:6">
      <c r="A524" s="395" t="s">
        <v>534</v>
      </c>
      <c r="B524" s="273">
        <f>SUM(B525:B525)</f>
        <v>1608</v>
      </c>
      <c r="C524" s="273">
        <f>SUM(C525:C525)</f>
        <v>100</v>
      </c>
      <c r="D524" s="273">
        <f>SUM(D525:D525)</f>
        <v>100</v>
      </c>
      <c r="E524" s="374">
        <f t="shared" si="27"/>
        <v>0.062</v>
      </c>
      <c r="F524" s="374">
        <f t="shared" si="29"/>
        <v>1</v>
      </c>
    </row>
    <row r="525" s="365" customFormat="1" ht="28" customHeight="1" spans="1:6">
      <c r="A525" s="385" t="s">
        <v>535</v>
      </c>
      <c r="B525" s="282">
        <v>1608</v>
      </c>
      <c r="C525" s="277">
        <v>100</v>
      </c>
      <c r="D525" s="277">
        <v>100</v>
      </c>
      <c r="E525" s="119">
        <f t="shared" si="27"/>
        <v>0.062</v>
      </c>
      <c r="F525" s="119">
        <f t="shared" si="29"/>
        <v>1</v>
      </c>
    </row>
    <row r="526" s="365" customFormat="1" ht="28" customHeight="1" spans="1:6">
      <c r="A526" s="395" t="s">
        <v>536</v>
      </c>
      <c r="B526" s="273">
        <f>SUM(B527)</f>
        <v>0</v>
      </c>
      <c r="C526" s="273">
        <f>SUM(C527)</f>
        <v>2649</v>
      </c>
      <c r="D526" s="273">
        <f>SUM(D527)</f>
        <v>2666</v>
      </c>
      <c r="E526" s="374" t="str">
        <f t="shared" si="27"/>
        <v/>
      </c>
      <c r="F526" s="374">
        <f t="shared" si="29"/>
        <v>1.006</v>
      </c>
    </row>
    <row r="527" s="365" customFormat="1" ht="28" customHeight="1" spans="1:6">
      <c r="A527" s="392" t="s">
        <v>537</v>
      </c>
      <c r="B527" s="273">
        <f>SUM(B528)</f>
        <v>0</v>
      </c>
      <c r="C527" s="273">
        <f>SUM(C528)</f>
        <v>2649</v>
      </c>
      <c r="D527" s="273">
        <f>SUM(D528)</f>
        <v>2666</v>
      </c>
      <c r="E527" s="374" t="str">
        <f t="shared" si="27"/>
        <v/>
      </c>
      <c r="F527" s="374">
        <f t="shared" si="29"/>
        <v>1.006</v>
      </c>
    </row>
    <row r="528" s="365" customFormat="1" ht="28" customHeight="1" spans="1:6">
      <c r="A528" s="385" t="s">
        <v>538</v>
      </c>
      <c r="B528" s="277"/>
      <c r="C528" s="277">
        <v>2649</v>
      </c>
      <c r="D528" s="277">
        <v>2666</v>
      </c>
      <c r="E528" s="119" t="str">
        <f t="shared" si="27"/>
        <v/>
      </c>
      <c r="F528" s="119">
        <f t="shared" si="29"/>
        <v>1.006</v>
      </c>
    </row>
    <row r="529" s="365" customFormat="1" ht="28" customHeight="1" spans="1:6">
      <c r="A529" s="395" t="s">
        <v>539</v>
      </c>
      <c r="B529" s="273">
        <f>SUM(B530)</f>
        <v>0</v>
      </c>
      <c r="C529" s="273">
        <f>SUM(C530)</f>
        <v>6</v>
      </c>
      <c r="D529" s="273">
        <f>SUM(D530)</f>
        <v>7</v>
      </c>
      <c r="E529" s="374" t="str">
        <f t="shared" si="27"/>
        <v/>
      </c>
      <c r="F529" s="374">
        <f t="shared" si="29"/>
        <v>1.167</v>
      </c>
    </row>
    <row r="530" s="365" customFormat="1" ht="28" customHeight="1" spans="1:6">
      <c r="A530" s="392" t="s">
        <v>540</v>
      </c>
      <c r="B530" s="273"/>
      <c r="C530" s="273">
        <v>6</v>
      </c>
      <c r="D530" s="273">
        <v>7</v>
      </c>
      <c r="E530" s="374" t="str">
        <f t="shared" si="27"/>
        <v/>
      </c>
      <c r="F530" s="374">
        <f t="shared" si="29"/>
        <v>1.167</v>
      </c>
    </row>
    <row r="531" s="365" customFormat="1" ht="28" customHeight="1" spans="1:6">
      <c r="A531" s="396" t="s">
        <v>541</v>
      </c>
      <c r="B531" s="273">
        <f>SUM(B6+B103+B110+B137+B160+B172+B199+B286+B334+B358+B372+B439+B456+B464+B473+B475+B487+B495+B501+B523+B524+B526+B529)</f>
        <v>309425</v>
      </c>
      <c r="C531" s="273">
        <f>SUM(C6+C103+C110+C137+C160+C172+C199+C286+C334+C358+C372+C439+C456+C464+C473+C475+C487+C495+C501+C523+C524+C526+C529)</f>
        <v>309425</v>
      </c>
      <c r="D531" s="273">
        <f>SUM(D6+D103+D110+D137+D160+D172+D199+D286+D334+D358+D372+D439+D456+D464+D473+D475+D487+D495+D501+D523+D524+D526+D529)</f>
        <v>324546</v>
      </c>
      <c r="E531" s="374">
        <f t="shared" si="27"/>
        <v>1.049</v>
      </c>
      <c r="F531" s="374">
        <f t="shared" si="29"/>
        <v>1.049</v>
      </c>
    </row>
    <row r="532" s="365" customFormat="1" ht="28" customHeight="1" spans="1:6">
      <c r="A532" s="395" t="s">
        <v>542</v>
      </c>
      <c r="B532" s="273">
        <f>SUM(B533:B533)</f>
        <v>6500</v>
      </c>
      <c r="C532" s="273">
        <f>SUM(C533:C533)</f>
        <v>6500</v>
      </c>
      <c r="D532" s="273">
        <v>5512</v>
      </c>
      <c r="E532" s="374">
        <f t="shared" si="27"/>
        <v>0.848</v>
      </c>
      <c r="F532" s="374">
        <f t="shared" si="29"/>
        <v>0.848</v>
      </c>
    </row>
    <row r="533" s="365" customFormat="1" ht="28" customHeight="1" spans="1:6">
      <c r="A533" s="276" t="s">
        <v>543</v>
      </c>
      <c r="B533" s="312">
        <v>6500</v>
      </c>
      <c r="C533" s="312">
        <v>6500</v>
      </c>
      <c r="D533" s="312">
        <v>5512</v>
      </c>
      <c r="E533" s="119">
        <f t="shared" ref="E533:E545" si="30">IF(ISERROR(D533/B533),"",D533/B533)</f>
        <v>0.848</v>
      </c>
      <c r="F533" s="119">
        <f t="shared" si="29"/>
        <v>0.848</v>
      </c>
    </row>
    <row r="534" s="365" customFormat="1" ht="28" customHeight="1" spans="1:6">
      <c r="A534" s="276" t="s">
        <v>544</v>
      </c>
      <c r="B534" s="277"/>
      <c r="C534" s="277"/>
      <c r="D534" s="273"/>
      <c r="E534" s="119" t="str">
        <f t="shared" si="30"/>
        <v/>
      </c>
      <c r="F534" s="119" t="str">
        <f t="shared" si="29"/>
        <v/>
      </c>
    </row>
    <row r="535" s="365" customFormat="1" ht="28" customHeight="1" spans="1:6">
      <c r="A535" s="276" t="s">
        <v>545</v>
      </c>
      <c r="B535" s="277">
        <v>6500</v>
      </c>
      <c r="C535" s="277">
        <v>6500</v>
      </c>
      <c r="D535" s="277">
        <v>5512</v>
      </c>
      <c r="E535" s="119">
        <f t="shared" si="30"/>
        <v>0.848</v>
      </c>
      <c r="F535" s="119">
        <f t="shared" si="29"/>
        <v>0.848</v>
      </c>
    </row>
    <row r="536" s="365" customFormat="1" ht="28" customHeight="1" spans="1:6">
      <c r="A536" s="272" t="s">
        <v>546</v>
      </c>
      <c r="B536" s="273"/>
      <c r="C536" s="273"/>
      <c r="D536" s="273"/>
      <c r="E536" s="374" t="str">
        <f t="shared" si="30"/>
        <v/>
      </c>
      <c r="F536" s="374" t="str">
        <f t="shared" si="29"/>
        <v/>
      </c>
    </row>
    <row r="537" s="365" customFormat="1" ht="28" customHeight="1" spans="1:6">
      <c r="A537" s="272" t="s">
        <v>547</v>
      </c>
      <c r="B537" s="273"/>
      <c r="C537" s="273"/>
      <c r="D537" s="273">
        <v>1384</v>
      </c>
      <c r="E537" s="374" t="str">
        <f t="shared" si="30"/>
        <v/>
      </c>
      <c r="F537" s="374" t="str">
        <f t="shared" si="29"/>
        <v/>
      </c>
    </row>
    <row r="538" s="365" customFormat="1" ht="28" customHeight="1" spans="1:6">
      <c r="A538" s="272" t="s">
        <v>548</v>
      </c>
      <c r="B538" s="273"/>
      <c r="C538" s="273"/>
      <c r="D538" s="273"/>
      <c r="E538" s="374" t="str">
        <f t="shared" si="30"/>
        <v/>
      </c>
      <c r="F538" s="374" t="str">
        <f t="shared" si="29"/>
        <v/>
      </c>
    </row>
    <row r="539" s="365" customFormat="1" ht="28" customHeight="1" spans="1:6">
      <c r="A539" s="272" t="s">
        <v>549</v>
      </c>
      <c r="B539" s="318">
        <v>7000</v>
      </c>
      <c r="C539" s="318">
        <v>7000</v>
      </c>
      <c r="D539" s="318">
        <v>7000</v>
      </c>
      <c r="E539" s="374">
        <f t="shared" si="30"/>
        <v>1</v>
      </c>
      <c r="F539" s="374">
        <f t="shared" si="29"/>
        <v>1</v>
      </c>
    </row>
    <row r="540" s="365" customFormat="1" ht="28" customHeight="1" spans="1:6">
      <c r="A540" s="385" t="s">
        <v>550</v>
      </c>
      <c r="B540" s="277"/>
      <c r="C540" s="277">
        <v>0</v>
      </c>
      <c r="D540" s="277"/>
      <c r="E540" s="119" t="str">
        <f t="shared" si="30"/>
        <v/>
      </c>
      <c r="F540" s="119" t="str">
        <f t="shared" si="29"/>
        <v/>
      </c>
    </row>
    <row r="541" s="365" customFormat="1" ht="28" customHeight="1" spans="1:6">
      <c r="A541" s="385" t="s">
        <v>551</v>
      </c>
      <c r="B541" s="312">
        <v>7000</v>
      </c>
      <c r="C541" s="277">
        <v>7000</v>
      </c>
      <c r="D541" s="277">
        <v>7000</v>
      </c>
      <c r="E541" s="119">
        <f t="shared" si="30"/>
        <v>1</v>
      </c>
      <c r="F541" s="119">
        <f t="shared" si="29"/>
        <v>1</v>
      </c>
    </row>
    <row r="542" s="365" customFormat="1" ht="28" customHeight="1" spans="1:6">
      <c r="A542" s="385" t="s">
        <v>552</v>
      </c>
      <c r="B542" s="277"/>
      <c r="C542" s="277"/>
      <c r="D542" s="273"/>
      <c r="E542" s="119" t="str">
        <f t="shared" si="30"/>
        <v/>
      </c>
      <c r="F542" s="119" t="str">
        <f t="shared" si="29"/>
        <v/>
      </c>
    </row>
    <row r="543" s="365" customFormat="1" ht="28" customHeight="1" spans="1:6">
      <c r="A543" s="272" t="s">
        <v>553</v>
      </c>
      <c r="B543" s="273"/>
      <c r="C543" s="273"/>
      <c r="D543" s="273">
        <v>4437</v>
      </c>
      <c r="E543" s="374" t="str">
        <f t="shared" si="30"/>
        <v/>
      </c>
      <c r="F543" s="374" t="str">
        <f t="shared" si="29"/>
        <v/>
      </c>
    </row>
    <row r="544" s="365" customFormat="1" ht="28" customHeight="1" spans="1:6">
      <c r="A544" s="276" t="s">
        <v>554</v>
      </c>
      <c r="B544" s="277"/>
      <c r="C544" s="277"/>
      <c r="D544" s="277">
        <v>4437</v>
      </c>
      <c r="E544" s="119" t="str">
        <f t="shared" si="30"/>
        <v/>
      </c>
      <c r="F544" s="119" t="str">
        <f t="shared" si="29"/>
        <v/>
      </c>
    </row>
    <row r="545" s="365" customFormat="1" ht="28" customHeight="1" spans="1:6">
      <c r="A545" s="396" t="s">
        <v>555</v>
      </c>
      <c r="B545" s="273">
        <f>SUM(B531,B532,B536,B537,B538,B539,B543)</f>
        <v>322925</v>
      </c>
      <c r="C545" s="273">
        <f>SUM(C531,C532,C536,C537,C538,C539,C543)</f>
        <v>322925</v>
      </c>
      <c r="D545" s="273">
        <f>SUM(D531,D532,D536,D537,D538,D539,D543)</f>
        <v>342879</v>
      </c>
      <c r="E545" s="374">
        <f t="shared" si="30"/>
        <v>1.062</v>
      </c>
      <c r="F545" s="374">
        <f t="shared" si="29"/>
        <v>1.062</v>
      </c>
    </row>
  </sheetData>
  <autoFilter ref="A5:F545">
    <extLst/>
  </autoFilter>
  <mergeCells count="7">
    <mergeCell ref="A2:F2"/>
    <mergeCell ref="A4:A5"/>
    <mergeCell ref="B4:B5"/>
    <mergeCell ref="C4:C5"/>
    <mergeCell ref="D4:D5"/>
    <mergeCell ref="E4:E5"/>
    <mergeCell ref="F4:F5"/>
  </mergeCells>
  <dataValidations count="2">
    <dataValidation type="textLength" operator="lessThanOrEqual" allowBlank="1" showInputMessage="1" showErrorMessage="1" errorTitle="提示" error="此处最多只能输入 [20] 个字符。" sqref="B4:F4">
      <formula1>20</formula1>
    </dataValidation>
    <dataValidation type="custom" allowBlank="1" showInputMessage="1" showErrorMessage="1" errorTitle="提示" error="对不起，此处只能输入数字。" sqref="B6:D6 B7:D7 B13:D13 B18:D18 B25:D25 B28:D28 B32:D32 B37:D37 B38:D38 B39:D39 B40:D40 B41:D41 B42:D42 B45:D45 B48:D48 B52:D52 B53:D53 B57:D57 B58:D58 B59:D59 B60:D60 B65:D65 B66:D66 B69:D69 B72:D72 B76:D76 B77:D77 B80:C80 D80 B81:D81 B85:D85 B86:D86 B87:D87 B88:D88 B89:D89 D90 B92:D92 B96:D96 B97:C97 D97 B98:D98 B99 C99:D99 B100:D100 B101:D101 B102:C102 D102 B103:D103 B104:D104 B105:D105 B106:D106 B107:C107 D107 B108:D108 B109:C109 D109 B110:D110 B111:D111 B112:C112 D112 B113:D113 B114:C114 D114 B115:D115 B116:C116 D116 B117:D117 B118:C118 D118 B119:C119 D119 B120:D120 B121:C121 D121 B122:D122 B123:C123 D123 B124:C124 D124 B125:D125 B129:D129 B130:C130 D130 B135:D135 B136:D136 B137:D137 B138:D138 D139 D140 D141 B142:D142 B145:C145 D145 B146:D146 B147:C147 D147 B148:D148 B149:D149 B150:C150 D150 B151:D151 B152:C152 D152 B153:D153 B156:D156 B157:D157 B158:D158 B159:D159 B160:D160 B161:D161 B164:D164 B167:D167 B168:D168 B169:D169 B170:D170 B171:D171 B172:D172 B173:D173 B174:D174 C175:D175 B183:D183 B184:D184 B185:D185 B186:D186 B190:D190 B191:D191 B192:D192 B196:D196 B199:D199 B200:D200 B207:D207 B212:D212 B219:D219 B222:D222 B226:D226 B234:D234 B235:D235 B241:D241 B247:D247 B253:C253 D253 B254:D254 B255:D255 B258:D258 B261:D261 B264:D264 B267:D267 B268:D268 B269:D269 B270:D270 B271:D271 B272:D272 B273:D273 B274:D274 B275:D275 B276:D276 B282:D282 B283:D283 B284:D284 B285:D285 B286:D286 B287:D287 B291:D291 B294:D294 B295:D295 C296:D296 B297:D297 B301:D301 B305:D305 C306:D306 C308:D308 B309:D309 C310:D310 C312:D312 B313 C313 D313 C314 D314 B316:D316 B317:C317 D317 B318:C318 D318 B319:D319 C320:D320 D321 D322 B323:D323 B324:D324 B327:D327 B331:D331 B333:D333 B334:D334 B335:D335 B338:D338 C339:D339 B341:D341 B342:D342 D343 D344 B345:D345 B346:D346 B350:D350 C351:D351 B352:D352 C353:D353 B354:D354 B355:D355 B356:D356 B357:D357 B359:D359 B360:D360 C364:D364 C366:D366 C367:D367 C369:D369 B370:D370 C371:D371 C374:D374 B375:D375 B376:D376 B377:D377 B378:D378 B383:D383 C384:D384 C385:D385 C386:D386 B387:D387 B388:D388 B389:D389 B390:D390 C393:D393 B399:D399 B400:D400 C401:D401 C402 D402 C403:D403 B414:D414 B425:D425 B426 C426:D426 B427:D427 C429:D429 B430:D430 C431 D431 D433 B434:D434 B435:D435 B436 C436:D436 B437:D437 B438 C438:D438 B439:D439 B440:D440 C441:D441 C444:D444 C445:D445 B446:D446 C447:D447 B448:D448 C451:D451 B452:D452 B456:D456 B463:D463 B465:D465 C470 D470 B471:D471 B472:D472 B474:D474 B475:D475 B476:D476 B477:D477 C478:D478 B484:D484 C485 D485 B486:D486 B488:D488 B489:C489 D489 B490:C490 D490 C491 D491 B492:D492 C494 D494 B495:D495 C497 D497 B498:C498 D498 B499:D499 B500:D500 B501:D501 B502:D502 B506:D506 B507:D507 B508:D508 B509:D509 B510:D510 B513:C513 D513 B514:D514 B515:D515 C516:D516 B517:D517 C518:D518 B521:D521 B522:C522 D522 B8:B10 C8:C10 C481:C482 D8:D12 D78:D79 D93:D95 D126:D128 D133:D134 D481:D482 B11:C12 B133:C134 B321:C322 B343:C344 B93:C95 B126:C128 B26:D27 B46:D47 B70:D71 B154:D155 B162:D163 B220:D221 B256:D257 B262:D263 B292:D293 B328:D329 B442:D443 B227:D233 B78:C79 B90:C91 B176:D182 B49:D51 B73:D75 B82:D84 B187:D189 B193:D195 B223:D225 B466:D468 B29:D31 B503:D505 B43:D44 B67:D68 B131:D132 B143:D144 B165:D166 B197:D198 B201:D202 B259:D260 B265:D266 B419:D420 B449:D450 B479:D480 B511:D512 B519:D520 B54:D56 B288:D290 B453:D455 B33:D36 B61:D64 B14:D17 B458:D461 B213:D218 C298:D300 C415:D417 C302:D304 C336:D337 B248:D252 B242:D246 B277:D281 B208:D211 B19:D24 C411:D413 C325:D326 C347:D348 C361:D362 C379:D380 C381:D382 C391:D392 C405:D406 C421:D422 C423:D424 B139:C141 B203:D206 B407:D410 B236:D240 B394:D398">
      <formula1>OR(B6="",ISNUMBER(B6))</formula1>
    </dataValidation>
  </dataValidation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&amp;P+3 页，共 &amp;N+42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31"/>
  <sheetViews>
    <sheetView showGridLines="0" showZeros="0" workbookViewId="0">
      <pane xSplit="1" ySplit="5" topLeftCell="B6" activePane="bottomRight" state="frozen"/>
      <selection/>
      <selection pane="topRight"/>
      <selection pane="bottomLeft"/>
      <selection pane="bottomRight" activeCell="M19" sqref="M19"/>
    </sheetView>
  </sheetViews>
  <sheetFormatPr defaultColWidth="9" defaultRowHeight="15.75" outlineLevelCol="3"/>
  <cols>
    <col min="1" max="1" width="40.625" style="288" customWidth="1"/>
    <col min="2" max="4" width="17.625" style="288" customWidth="1"/>
    <col min="5" max="16384" width="9" style="288"/>
  </cols>
  <sheetData>
    <row r="1" ht="20" customHeight="1" spans="1:1">
      <c r="A1" s="3" t="s">
        <v>978</v>
      </c>
    </row>
    <row r="2" ht="30" customHeight="1" spans="1:4">
      <c r="A2" s="289" t="s">
        <v>979</v>
      </c>
      <c r="B2" s="264"/>
      <c r="C2" s="264"/>
      <c r="D2" s="264"/>
    </row>
    <row r="3" ht="20" customHeight="1" spans="1:4">
      <c r="A3" s="290" t="str">
        <f>""</f>
        <v/>
      </c>
      <c r="C3" s="268" t="s">
        <v>558</v>
      </c>
      <c r="D3" s="268"/>
    </row>
    <row r="4" ht="20" customHeight="1" spans="1:4">
      <c r="A4" s="291" t="s">
        <v>977</v>
      </c>
      <c r="B4" s="270" t="s">
        <v>6</v>
      </c>
      <c r="C4" s="270" t="s">
        <v>805</v>
      </c>
      <c r="D4" s="270" t="s">
        <v>806</v>
      </c>
    </row>
    <row r="5" ht="20" customHeight="1" spans="1:4">
      <c r="A5" s="292"/>
      <c r="B5" s="270"/>
      <c r="C5" s="270"/>
      <c r="D5" s="270"/>
    </row>
    <row r="6" ht="30" customHeight="1" spans="1:4">
      <c r="A6" s="293" t="s">
        <v>559</v>
      </c>
      <c r="B6" s="277"/>
      <c r="C6" s="282"/>
      <c r="D6" s="294" t="str">
        <f t="shared" ref="D6:D31" si="0">IF(AND(B6&lt;&gt;0,C6&lt;&gt;0),C6/B6,"")</f>
        <v/>
      </c>
    </row>
    <row r="7" ht="30" customHeight="1" spans="1:4">
      <c r="A7" s="293" t="s">
        <v>560</v>
      </c>
      <c r="B7" s="277"/>
      <c r="C7" s="282"/>
      <c r="D7" s="294" t="str">
        <f t="shared" si="0"/>
        <v/>
      </c>
    </row>
    <row r="8" ht="30" customHeight="1" spans="1:4">
      <c r="A8" s="293" t="s">
        <v>561</v>
      </c>
      <c r="B8" s="277"/>
      <c r="C8" s="282"/>
      <c r="D8" s="294" t="str">
        <f t="shared" si="0"/>
        <v/>
      </c>
    </row>
    <row r="9" ht="30" customHeight="1" spans="1:4">
      <c r="A9" s="293" t="s">
        <v>562</v>
      </c>
      <c r="B9" s="273">
        <f>SUM(B10:B16)</f>
        <v>8508</v>
      </c>
      <c r="C9" s="273">
        <f>SUM(C10:C16)</f>
        <v>57187</v>
      </c>
      <c r="D9" s="295">
        <f t="shared" si="0"/>
        <v>6.722</v>
      </c>
    </row>
    <row r="10" ht="24" customHeight="1" spans="1:4">
      <c r="A10" s="296" t="s">
        <v>563</v>
      </c>
      <c r="B10" s="277">
        <v>7603</v>
      </c>
      <c r="C10" s="282">
        <v>56082</v>
      </c>
      <c r="D10" s="294">
        <f t="shared" si="0"/>
        <v>7.376</v>
      </c>
    </row>
    <row r="11" ht="24" customHeight="1" spans="1:4">
      <c r="A11" s="297" t="s">
        <v>564</v>
      </c>
      <c r="B11" s="277"/>
      <c r="C11" s="282"/>
      <c r="D11" s="294" t="str">
        <f t="shared" si="0"/>
        <v/>
      </c>
    </row>
    <row r="12" ht="24" customHeight="1" spans="1:4">
      <c r="A12" s="296" t="s">
        <v>565</v>
      </c>
      <c r="B12" s="277"/>
      <c r="C12" s="282"/>
      <c r="D12" s="294" t="str">
        <f t="shared" si="0"/>
        <v/>
      </c>
    </row>
    <row r="13" ht="24" customHeight="1" spans="1:4">
      <c r="A13" s="297" t="s">
        <v>566</v>
      </c>
      <c r="B13" s="277"/>
      <c r="C13" s="282"/>
      <c r="D13" s="294" t="str">
        <f t="shared" si="0"/>
        <v/>
      </c>
    </row>
    <row r="14" ht="24" customHeight="1" spans="1:4">
      <c r="A14" s="297" t="s">
        <v>567</v>
      </c>
      <c r="B14" s="277"/>
      <c r="C14" s="282"/>
      <c r="D14" s="294" t="str">
        <f t="shared" si="0"/>
        <v/>
      </c>
    </row>
    <row r="15" ht="24" customHeight="1" spans="1:4">
      <c r="A15" s="297" t="s">
        <v>568</v>
      </c>
      <c r="B15" s="277">
        <v>905</v>
      </c>
      <c r="C15" s="282">
        <v>1105</v>
      </c>
      <c r="D15" s="294">
        <f t="shared" si="0"/>
        <v>1.221</v>
      </c>
    </row>
    <row r="16" ht="24" customHeight="1" spans="1:4">
      <c r="A16" s="296" t="s">
        <v>569</v>
      </c>
      <c r="B16" s="277"/>
      <c r="C16" s="282"/>
      <c r="D16" s="294" t="str">
        <f t="shared" si="0"/>
        <v/>
      </c>
    </row>
    <row r="17" ht="30" customHeight="1" spans="1:4">
      <c r="A17" s="293" t="s">
        <v>570</v>
      </c>
      <c r="B17" s="277"/>
      <c r="C17" s="282"/>
      <c r="D17" s="294" t="str">
        <f t="shared" si="0"/>
        <v/>
      </c>
    </row>
    <row r="18" ht="30" customHeight="1" spans="1:4">
      <c r="A18" s="293" t="s">
        <v>571</v>
      </c>
      <c r="B18" s="277"/>
      <c r="C18" s="277"/>
      <c r="D18" s="294" t="str">
        <f t="shared" si="0"/>
        <v/>
      </c>
    </row>
    <row r="19" ht="30" customHeight="1" spans="1:4">
      <c r="A19" s="293" t="s">
        <v>572</v>
      </c>
      <c r="B19" s="277"/>
      <c r="C19" s="282"/>
      <c r="D19" s="294" t="str">
        <f t="shared" si="0"/>
        <v/>
      </c>
    </row>
    <row r="20" ht="30" customHeight="1" spans="1:4">
      <c r="A20" s="293" t="s">
        <v>573</v>
      </c>
      <c r="B20" s="277"/>
      <c r="C20" s="282"/>
      <c r="D20" s="294" t="str">
        <f t="shared" si="0"/>
        <v/>
      </c>
    </row>
    <row r="21" ht="30" customHeight="1" spans="1:4">
      <c r="A21" s="293" t="s">
        <v>574</v>
      </c>
      <c r="B21" s="277"/>
      <c r="C21" s="277"/>
      <c r="D21" s="294" t="str">
        <f t="shared" si="0"/>
        <v/>
      </c>
    </row>
    <row r="22" ht="30" customHeight="1" spans="1:4">
      <c r="A22" s="293" t="s">
        <v>575</v>
      </c>
      <c r="B22" s="273">
        <v>411</v>
      </c>
      <c r="C22" s="273">
        <v>260</v>
      </c>
      <c r="D22" s="295">
        <f t="shared" si="0"/>
        <v>0.633</v>
      </c>
    </row>
    <row r="23" ht="30" customHeight="1" spans="1:4">
      <c r="A23" s="298" t="s">
        <v>32</v>
      </c>
      <c r="B23" s="273">
        <f>SUM(B6:B9,B17:B22)</f>
        <v>8919</v>
      </c>
      <c r="C23" s="273">
        <f>SUM(C6:C9,C17:C22)</f>
        <v>57447</v>
      </c>
      <c r="D23" s="295">
        <f t="shared" si="0"/>
        <v>6.441</v>
      </c>
    </row>
    <row r="24" ht="30" customHeight="1" spans="1:4">
      <c r="A24" s="299" t="s">
        <v>33</v>
      </c>
      <c r="B24" s="273">
        <f>SUM(B25,B28,B29,B30)</f>
        <v>35214</v>
      </c>
      <c r="C24" s="273">
        <f>C25</f>
        <v>1450</v>
      </c>
      <c r="D24" s="295">
        <f t="shared" si="0"/>
        <v>0.041</v>
      </c>
    </row>
    <row r="25" ht="24" customHeight="1" spans="1:4">
      <c r="A25" s="297" t="s">
        <v>576</v>
      </c>
      <c r="B25" s="277">
        <v>1404</v>
      </c>
      <c r="C25" s="277">
        <f>SUM(C26:C27)</f>
        <v>1450</v>
      </c>
      <c r="D25" s="294">
        <f t="shared" si="0"/>
        <v>1.033</v>
      </c>
    </row>
    <row r="26" ht="24" customHeight="1" spans="1:4">
      <c r="A26" s="297" t="s">
        <v>577</v>
      </c>
      <c r="B26" s="277"/>
      <c r="C26" s="282">
        <v>1450</v>
      </c>
      <c r="D26" s="294" t="str">
        <f t="shared" si="0"/>
        <v/>
      </c>
    </row>
    <row r="27" ht="24" customHeight="1" spans="1:4">
      <c r="A27" s="297" t="s">
        <v>578</v>
      </c>
      <c r="B27" s="277"/>
      <c r="C27" s="282"/>
      <c r="D27" s="294" t="str">
        <f t="shared" si="0"/>
        <v/>
      </c>
    </row>
    <row r="28" ht="30" customHeight="1" spans="1:4">
      <c r="A28" s="299" t="s">
        <v>579</v>
      </c>
      <c r="B28" s="273">
        <v>510</v>
      </c>
      <c r="C28" s="273">
        <v>57</v>
      </c>
      <c r="D28" s="295">
        <f t="shared" si="0"/>
        <v>0.112</v>
      </c>
    </row>
    <row r="29" ht="30" customHeight="1" spans="1:4">
      <c r="A29" s="299" t="s">
        <v>580</v>
      </c>
      <c r="B29" s="273"/>
      <c r="C29" s="284"/>
      <c r="D29" s="295" t="str">
        <f t="shared" si="0"/>
        <v/>
      </c>
    </row>
    <row r="30" ht="30" customHeight="1" spans="1:4">
      <c r="A30" s="300" t="s">
        <v>581</v>
      </c>
      <c r="B30" s="273">
        <v>33300</v>
      </c>
      <c r="C30" s="273"/>
      <c r="D30" s="295" t="str">
        <f t="shared" si="0"/>
        <v/>
      </c>
    </row>
    <row r="31" ht="30" customHeight="1" spans="1:4">
      <c r="A31" s="298" t="s">
        <v>96</v>
      </c>
      <c r="B31" s="273">
        <f>SUM(B23:B24)</f>
        <v>44133</v>
      </c>
      <c r="C31" s="273">
        <f>SUM(C23,C24,C28,C30)</f>
        <v>58954</v>
      </c>
      <c r="D31" s="295">
        <f t="shared" si="0"/>
        <v>1.336</v>
      </c>
    </row>
  </sheetData>
  <mergeCells count="6">
    <mergeCell ref="A2:D2"/>
    <mergeCell ref="C3:D3"/>
    <mergeCell ref="A4:A5"/>
    <mergeCell ref="B4:B5"/>
    <mergeCell ref="C4:C5"/>
    <mergeCell ref="D4:D5"/>
  </mergeCells>
  <dataValidations count="2">
    <dataValidation type="textLength" operator="lessThanOrEqual" allowBlank="1" showInputMessage="1" showErrorMessage="1" errorTitle="提示" error="此处最多只能输入 [20] 个字符。" sqref="B4:C4 D4">
      <formula1>20</formula1>
    </dataValidation>
    <dataValidation type="custom" allowBlank="1" showInputMessage="1" showErrorMessage="1" errorTitle="提示" error="对不起，此处只能输入数字。" sqref="B22 C22 B23:C23 B24:C24 B10:B15 B25:B27 C10:C15 C25:C27 B6:C9 B16:C21 B28:C31">
      <formula1>OR(B6="",ISNUMBER(B6))</formula1>
    </dataValidation>
  </dataValidation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&amp;P+49 页，共 &amp;N+59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92D050"/>
  </sheetPr>
  <dimension ref="A1:D97"/>
  <sheetViews>
    <sheetView showZeros="0" workbookViewId="0">
      <pane xSplit="1" ySplit="5" topLeftCell="B93" activePane="bottomRight" state="frozen"/>
      <selection/>
      <selection pane="topRight"/>
      <selection pane="bottomLeft"/>
      <selection pane="bottomRight" activeCell="A1" sqref="$A1:$XFD1048576"/>
    </sheetView>
  </sheetViews>
  <sheetFormatPr defaultColWidth="9" defaultRowHeight="15.75" outlineLevelCol="3"/>
  <cols>
    <col min="1" max="1" width="40.625" style="261" customWidth="1"/>
    <col min="2" max="4" width="17.625" style="187" customWidth="1"/>
    <col min="5" max="16384" width="9" style="187"/>
  </cols>
  <sheetData>
    <row r="1" s="187" customFormat="1" ht="20" customHeight="1" spans="1:1">
      <c r="A1" s="262" t="s">
        <v>980</v>
      </c>
    </row>
    <row r="2" s="187" customFormat="1" ht="30" customHeight="1" spans="1:4">
      <c r="A2" s="287" t="s">
        <v>981</v>
      </c>
      <c r="B2" s="264"/>
      <c r="C2" s="264"/>
      <c r="D2" s="264"/>
    </row>
    <row r="3" s="187" customFormat="1" ht="20" customHeight="1" spans="1:4">
      <c r="A3" s="265">
        <v>0</v>
      </c>
      <c r="B3" s="266"/>
      <c r="C3" s="267" t="s">
        <v>2</v>
      </c>
      <c r="D3" s="268"/>
    </row>
    <row r="4" s="187" customFormat="1" ht="20" customHeight="1" spans="1:4">
      <c r="A4" s="269" t="s">
        <v>977</v>
      </c>
      <c r="B4" s="270" t="s">
        <v>6</v>
      </c>
      <c r="C4" s="270" t="s">
        <v>805</v>
      </c>
      <c r="D4" s="270" t="s">
        <v>806</v>
      </c>
    </row>
    <row r="5" s="187" customFormat="1" ht="20" customHeight="1" spans="1:4">
      <c r="A5" s="271"/>
      <c r="B5" s="270"/>
      <c r="C5" s="270"/>
      <c r="D5" s="270"/>
    </row>
    <row r="6" s="187" customFormat="1" ht="25" customHeight="1" spans="1:4">
      <c r="A6" s="272" t="s">
        <v>982</v>
      </c>
      <c r="B6" s="273">
        <f>SUM(B7,B11)</f>
        <v>0</v>
      </c>
      <c r="C6" s="273">
        <f>SUM(C7,C11)</f>
        <v>0</v>
      </c>
      <c r="D6" s="274" t="str">
        <f>IF(AND(B6&lt;&gt;0,C6&lt;&gt;0),C6/B6,"")</f>
        <v/>
      </c>
    </row>
    <row r="7" s="187" customFormat="1" ht="30" customHeight="1" spans="1:4">
      <c r="A7" s="275" t="s">
        <v>585</v>
      </c>
      <c r="B7" s="273">
        <f>SUM(B8:B10)</f>
        <v>0</v>
      </c>
      <c r="C7" s="273">
        <f>SUM(C8:C10)</f>
        <v>0</v>
      </c>
      <c r="D7" s="274" t="str">
        <f t="shared" ref="D6:D23" si="0">IF(AND(B7&lt;&gt;0,C7&lt;&gt;0),C7/B7,"")</f>
        <v/>
      </c>
    </row>
    <row r="8" s="187" customFormat="1" ht="25" customHeight="1" spans="1:4">
      <c r="A8" s="276" t="s">
        <v>586</v>
      </c>
      <c r="B8" s="277"/>
      <c r="C8" s="277"/>
      <c r="D8" s="278" t="str">
        <f t="shared" si="0"/>
        <v/>
      </c>
    </row>
    <row r="9" s="187" customFormat="1" ht="25" customHeight="1" spans="1:4">
      <c r="A9" s="276" t="s">
        <v>587</v>
      </c>
      <c r="B9" s="277"/>
      <c r="C9" s="197"/>
      <c r="D9" s="278" t="str">
        <f t="shared" si="0"/>
        <v/>
      </c>
    </row>
    <row r="10" s="187" customFormat="1" ht="25" customHeight="1" spans="1:4">
      <c r="A10" s="276" t="s">
        <v>588</v>
      </c>
      <c r="B10" s="277"/>
      <c r="C10" s="197"/>
      <c r="D10" s="278" t="str">
        <f t="shared" si="0"/>
        <v/>
      </c>
    </row>
    <row r="11" s="187" customFormat="1" ht="25" customHeight="1" spans="1:4">
      <c r="A11" s="275" t="s">
        <v>589</v>
      </c>
      <c r="B11" s="273">
        <f>SUM(B12)</f>
        <v>0</v>
      </c>
      <c r="C11" s="273">
        <f>SUM(C12)</f>
        <v>0</v>
      </c>
      <c r="D11" s="274" t="str">
        <f t="shared" si="0"/>
        <v/>
      </c>
    </row>
    <row r="12" s="187" customFormat="1" ht="25" customHeight="1" spans="1:4">
      <c r="A12" s="276" t="s">
        <v>590</v>
      </c>
      <c r="B12" s="277"/>
      <c r="C12" s="197"/>
      <c r="D12" s="278" t="str">
        <f t="shared" si="0"/>
        <v/>
      </c>
    </row>
    <row r="13" s="187" customFormat="1" ht="25" customHeight="1" spans="1:4">
      <c r="A13" s="279" t="s">
        <v>592</v>
      </c>
      <c r="B13" s="273">
        <f>SUM(B14+C18)</f>
        <v>304</v>
      </c>
      <c r="C13" s="273">
        <f>C14+C18</f>
        <v>300</v>
      </c>
      <c r="D13" s="274">
        <f t="shared" si="0"/>
        <v>0.987</v>
      </c>
    </row>
    <row r="14" s="187" customFormat="1" ht="25" customHeight="1" spans="1:4">
      <c r="A14" s="280" t="s">
        <v>593</v>
      </c>
      <c r="B14" s="273">
        <f>SUM(B15:B17)</f>
        <v>304</v>
      </c>
      <c r="C14" s="273">
        <f>SUM(C15:C17)</f>
        <v>300</v>
      </c>
      <c r="D14" s="274">
        <f t="shared" si="0"/>
        <v>0.987</v>
      </c>
    </row>
    <row r="15" s="187" customFormat="1" ht="25" customHeight="1" spans="1:4">
      <c r="A15" s="281" t="s">
        <v>594</v>
      </c>
      <c r="B15" s="277">
        <v>304</v>
      </c>
      <c r="C15" s="282">
        <v>300</v>
      </c>
      <c r="D15" s="278">
        <f t="shared" si="0"/>
        <v>0.987</v>
      </c>
    </row>
    <row r="16" s="187" customFormat="1" ht="25" customHeight="1" spans="1:4">
      <c r="A16" s="281" t="s">
        <v>595</v>
      </c>
      <c r="B16" s="277"/>
      <c r="C16" s="282"/>
      <c r="D16" s="278" t="str">
        <f t="shared" si="0"/>
        <v/>
      </c>
    </row>
    <row r="17" s="187" customFormat="1" ht="25" customHeight="1" spans="1:4">
      <c r="A17" s="281" t="s">
        <v>596</v>
      </c>
      <c r="B17" s="277"/>
      <c r="C17" s="282"/>
      <c r="D17" s="278" t="str">
        <f t="shared" si="0"/>
        <v/>
      </c>
    </row>
    <row r="18" s="187" customFormat="1" ht="30" customHeight="1" spans="1:4">
      <c r="A18" s="280" t="s">
        <v>597</v>
      </c>
      <c r="B18" s="273">
        <f>SUM(B19:B21)</f>
        <v>0</v>
      </c>
      <c r="C18" s="273">
        <f>SUM(C19:C21)</f>
        <v>0</v>
      </c>
      <c r="D18" s="274" t="str">
        <f t="shared" si="0"/>
        <v/>
      </c>
    </row>
    <row r="19" s="187" customFormat="1" ht="25" customHeight="1" spans="1:4">
      <c r="A19" s="281" t="s">
        <v>594</v>
      </c>
      <c r="B19" s="277"/>
      <c r="C19" s="282"/>
      <c r="D19" s="278" t="str">
        <f t="shared" si="0"/>
        <v/>
      </c>
    </row>
    <row r="20" s="187" customFormat="1" ht="25" customHeight="1" spans="1:4">
      <c r="A20" s="281" t="s">
        <v>595</v>
      </c>
      <c r="B20" s="277"/>
      <c r="C20" s="282"/>
      <c r="D20" s="278" t="str">
        <f t="shared" si="0"/>
        <v/>
      </c>
    </row>
    <row r="21" s="187" customFormat="1" ht="25" customHeight="1" spans="1:4">
      <c r="A21" s="281" t="s">
        <v>598</v>
      </c>
      <c r="B21" s="277"/>
      <c r="C21" s="282"/>
      <c r="D21" s="278" t="str">
        <f t="shared" si="0"/>
        <v/>
      </c>
    </row>
    <row r="22" s="187" customFormat="1" ht="25" customHeight="1" spans="1:4">
      <c r="A22" s="279" t="s">
        <v>599</v>
      </c>
      <c r="B22" s="273"/>
      <c r="C22" s="273"/>
      <c r="D22" s="274" t="str">
        <f t="shared" si="0"/>
        <v/>
      </c>
    </row>
    <row r="23" s="187" customFormat="1" ht="25" customHeight="1" spans="1:4">
      <c r="A23" s="279" t="s">
        <v>600</v>
      </c>
      <c r="B23" s="273">
        <f>SUM(B24+B47)</f>
        <v>7659</v>
      </c>
      <c r="C23" s="273">
        <f>SUM(C24+C47)</f>
        <v>24637</v>
      </c>
      <c r="D23" s="274">
        <f t="shared" si="0"/>
        <v>3.217</v>
      </c>
    </row>
    <row r="24" s="187" customFormat="1" ht="25" customHeight="1" spans="1:4">
      <c r="A24" s="280" t="s">
        <v>983</v>
      </c>
      <c r="B24" s="273">
        <f>SUM(B25:B35)</f>
        <v>7248</v>
      </c>
      <c r="C24" s="273">
        <f>SUM(C25:C35)</f>
        <v>24377</v>
      </c>
      <c r="D24" s="274">
        <f t="shared" ref="D24:D58" si="1">IF(AND(B24&lt;&gt;0,C24&lt;&gt;0),C24/B24,"")</f>
        <v>3.363</v>
      </c>
    </row>
    <row r="25" s="187" customFormat="1" ht="25" customHeight="1" spans="1:4">
      <c r="A25" s="281" t="s">
        <v>602</v>
      </c>
      <c r="B25" s="277">
        <v>2881</v>
      </c>
      <c r="C25" s="282">
        <v>3140</v>
      </c>
      <c r="D25" s="278">
        <f t="shared" si="1"/>
        <v>1.09</v>
      </c>
    </row>
    <row r="26" s="187" customFormat="1" ht="25" customHeight="1" spans="1:4">
      <c r="A26" s="281" t="s">
        <v>603</v>
      </c>
      <c r="B26" s="277"/>
      <c r="C26" s="282"/>
      <c r="D26" s="278" t="str">
        <f t="shared" si="1"/>
        <v/>
      </c>
    </row>
    <row r="27" s="187" customFormat="1" ht="25" customHeight="1" spans="1:4">
      <c r="A27" s="281" t="s">
        <v>604</v>
      </c>
      <c r="B27" s="277">
        <v>1418</v>
      </c>
      <c r="C27" s="282">
        <v>12741</v>
      </c>
      <c r="D27" s="278">
        <f t="shared" si="1"/>
        <v>8.985</v>
      </c>
    </row>
    <row r="28" s="187" customFormat="1" ht="25" customHeight="1" spans="1:4">
      <c r="A28" s="281" t="s">
        <v>605</v>
      </c>
      <c r="B28" s="277"/>
      <c r="C28" s="282">
        <v>4000</v>
      </c>
      <c r="D28" s="278" t="str">
        <f t="shared" si="1"/>
        <v/>
      </c>
    </row>
    <row r="29" s="187" customFormat="1" ht="25" customHeight="1" spans="1:4">
      <c r="A29" s="281" t="s">
        <v>606</v>
      </c>
      <c r="B29" s="277"/>
      <c r="C29" s="282"/>
      <c r="D29" s="278" t="str">
        <f t="shared" si="1"/>
        <v/>
      </c>
    </row>
    <row r="30" s="187" customFormat="1" ht="25" customHeight="1" spans="1:4">
      <c r="A30" s="281" t="s">
        <v>607</v>
      </c>
      <c r="B30" s="277">
        <v>839</v>
      </c>
      <c r="C30" s="282">
        <v>2000</v>
      </c>
      <c r="D30" s="278">
        <f t="shared" si="1"/>
        <v>2.384</v>
      </c>
    </row>
    <row r="31" s="187" customFormat="1" ht="25" customHeight="1" spans="1:4">
      <c r="A31" s="276" t="s">
        <v>608</v>
      </c>
      <c r="B31" s="277"/>
      <c r="C31" s="282"/>
      <c r="D31" s="278" t="str">
        <f t="shared" si="1"/>
        <v/>
      </c>
    </row>
    <row r="32" s="187" customFormat="1" ht="25" customHeight="1" spans="1:4">
      <c r="A32" s="276" t="s">
        <v>609</v>
      </c>
      <c r="B32" s="277"/>
      <c r="C32" s="282"/>
      <c r="D32" s="278" t="str">
        <f t="shared" si="1"/>
        <v/>
      </c>
    </row>
    <row r="33" s="187" customFormat="1" ht="25" customHeight="1" spans="1:4">
      <c r="A33" s="281" t="s">
        <v>610</v>
      </c>
      <c r="B33" s="277"/>
      <c r="C33" s="282"/>
      <c r="D33" s="278" t="str">
        <f t="shared" si="1"/>
        <v/>
      </c>
    </row>
    <row r="34" s="187" customFormat="1" ht="25" customHeight="1" spans="1:4">
      <c r="A34" s="281" t="s">
        <v>611</v>
      </c>
      <c r="B34" s="277"/>
      <c r="C34" s="282"/>
      <c r="D34" s="278" t="str">
        <f t="shared" si="1"/>
        <v/>
      </c>
    </row>
    <row r="35" s="187" customFormat="1" ht="25" customHeight="1" spans="1:4">
      <c r="A35" s="281" t="s">
        <v>612</v>
      </c>
      <c r="B35" s="277">
        <v>2110</v>
      </c>
      <c r="C35" s="282">
        <v>2496</v>
      </c>
      <c r="D35" s="278">
        <f t="shared" si="1"/>
        <v>1.183</v>
      </c>
    </row>
    <row r="36" s="187" customFormat="1" ht="30" customHeight="1" spans="1:4">
      <c r="A36" s="281" t="s">
        <v>613</v>
      </c>
      <c r="B36" s="277"/>
      <c r="C36" s="277"/>
      <c r="D36" s="278" t="str">
        <f t="shared" si="1"/>
        <v/>
      </c>
    </row>
    <row r="37" s="187" customFormat="1" ht="30" customHeight="1" spans="1:4">
      <c r="A37" s="281" t="s">
        <v>984</v>
      </c>
      <c r="B37" s="277">
        <f>SUM(B38:B40)</f>
        <v>0</v>
      </c>
      <c r="C37" s="277"/>
      <c r="D37" s="278" t="str">
        <f t="shared" si="1"/>
        <v/>
      </c>
    </row>
    <row r="38" s="187" customFormat="1" ht="25" customHeight="1" spans="1:4">
      <c r="A38" s="281" t="s">
        <v>602</v>
      </c>
      <c r="B38" s="277"/>
      <c r="C38" s="282"/>
      <c r="D38" s="278" t="str">
        <f t="shared" si="1"/>
        <v/>
      </c>
    </row>
    <row r="39" s="187" customFormat="1" ht="25" customHeight="1" spans="1:4">
      <c r="A39" s="281" t="s">
        <v>603</v>
      </c>
      <c r="B39" s="277"/>
      <c r="C39" s="282"/>
      <c r="D39" s="278" t="str">
        <f t="shared" si="1"/>
        <v/>
      </c>
    </row>
    <row r="40" s="187" customFormat="1" ht="25" customHeight="1" spans="1:4">
      <c r="A40" s="281" t="s">
        <v>615</v>
      </c>
      <c r="B40" s="277"/>
      <c r="C40" s="282"/>
      <c r="D40" s="278" t="str">
        <f t="shared" si="1"/>
        <v/>
      </c>
    </row>
    <row r="41" s="187" customFormat="1" ht="30" customHeight="1" spans="1:4">
      <c r="A41" s="281" t="s">
        <v>985</v>
      </c>
      <c r="B41" s="277"/>
      <c r="C41" s="282"/>
      <c r="D41" s="278" t="str">
        <f t="shared" si="1"/>
        <v/>
      </c>
    </row>
    <row r="42" s="187" customFormat="1" ht="30" customHeight="1" spans="1:4">
      <c r="A42" s="281" t="s">
        <v>986</v>
      </c>
      <c r="B42" s="277">
        <f>SUM(B43:B45)</f>
        <v>0</v>
      </c>
      <c r="C42" s="277"/>
      <c r="D42" s="278" t="str">
        <f t="shared" si="1"/>
        <v/>
      </c>
    </row>
    <row r="43" s="187" customFormat="1" ht="25" customHeight="1" spans="1:4">
      <c r="A43" s="281" t="s">
        <v>617</v>
      </c>
      <c r="B43" s="277"/>
      <c r="C43" s="277"/>
      <c r="D43" s="278" t="str">
        <f t="shared" si="1"/>
        <v/>
      </c>
    </row>
    <row r="44" s="187" customFormat="1" ht="25" customHeight="1" spans="1:4">
      <c r="A44" s="281" t="s">
        <v>618</v>
      </c>
      <c r="B44" s="277"/>
      <c r="C44" s="282"/>
      <c r="D44" s="278" t="str">
        <f t="shared" si="1"/>
        <v/>
      </c>
    </row>
    <row r="45" s="187" customFormat="1" ht="25" customHeight="1" spans="1:4">
      <c r="A45" s="281" t="s">
        <v>619</v>
      </c>
      <c r="B45" s="277"/>
      <c r="C45" s="282"/>
      <c r="D45" s="278" t="str">
        <f t="shared" si="1"/>
        <v/>
      </c>
    </row>
    <row r="46" s="187" customFormat="1" ht="30" customHeight="1" spans="1:4">
      <c r="A46" s="281" t="s">
        <v>987</v>
      </c>
      <c r="B46" s="277"/>
      <c r="C46" s="277"/>
      <c r="D46" s="278" t="str">
        <f t="shared" si="1"/>
        <v/>
      </c>
    </row>
    <row r="47" s="187" customFormat="1" ht="25" customHeight="1" spans="1:4">
      <c r="A47" s="275" t="s">
        <v>621</v>
      </c>
      <c r="B47" s="273">
        <f>B48+B49</f>
        <v>411</v>
      </c>
      <c r="C47" s="273">
        <f>C48+C49</f>
        <v>260</v>
      </c>
      <c r="D47" s="274">
        <f t="shared" si="1"/>
        <v>0.633</v>
      </c>
    </row>
    <row r="48" s="187" customFormat="1" ht="25" customHeight="1" spans="1:4">
      <c r="A48" s="276" t="s">
        <v>622</v>
      </c>
      <c r="B48" s="277">
        <v>410</v>
      </c>
      <c r="C48" s="277">
        <v>215</v>
      </c>
      <c r="D48" s="278">
        <f t="shared" si="1"/>
        <v>0.524</v>
      </c>
    </row>
    <row r="49" s="187" customFormat="1" ht="25" customHeight="1" spans="1:4">
      <c r="A49" s="276" t="s">
        <v>623</v>
      </c>
      <c r="B49" s="277">
        <v>1</v>
      </c>
      <c r="C49" s="277">
        <v>45</v>
      </c>
      <c r="D49" s="278">
        <f t="shared" si="1"/>
        <v>45</v>
      </c>
    </row>
    <row r="50" s="187" customFormat="1" ht="25" customHeight="1" spans="1:4">
      <c r="A50" s="272" t="s">
        <v>624</v>
      </c>
      <c r="B50" s="273">
        <f>SUM(B51,B54)</f>
        <v>378</v>
      </c>
      <c r="C50" s="273">
        <f>SUM(C51,C54)</f>
        <v>380</v>
      </c>
      <c r="D50" s="274">
        <f t="shared" si="1"/>
        <v>1.005</v>
      </c>
    </row>
    <row r="51" s="187" customFormat="1" ht="30" customHeight="1" spans="1:4">
      <c r="A51" s="281" t="s">
        <v>988</v>
      </c>
      <c r="B51" s="277">
        <v>378</v>
      </c>
      <c r="C51" s="277">
        <v>380</v>
      </c>
      <c r="D51" s="278">
        <f t="shared" si="1"/>
        <v>1.005</v>
      </c>
    </row>
    <row r="52" s="187" customFormat="1" ht="25" customHeight="1" spans="1:4">
      <c r="A52" s="281" t="s">
        <v>595</v>
      </c>
      <c r="B52" s="277"/>
      <c r="C52" s="277"/>
      <c r="D52" s="278" t="str">
        <f t="shared" si="1"/>
        <v/>
      </c>
    </row>
    <row r="53" s="187" customFormat="1" ht="25" customHeight="1" spans="1:4">
      <c r="A53" s="281" t="s">
        <v>626</v>
      </c>
      <c r="B53" s="277">
        <v>378</v>
      </c>
      <c r="C53" s="277">
        <v>380</v>
      </c>
      <c r="D53" s="278">
        <f t="shared" si="1"/>
        <v>1.005</v>
      </c>
    </row>
    <row r="54" s="187" customFormat="1" ht="30" customHeight="1" spans="1:4">
      <c r="A54" s="276" t="s">
        <v>989</v>
      </c>
      <c r="B54" s="277"/>
      <c r="C54" s="277"/>
      <c r="D54" s="278" t="str">
        <f t="shared" si="1"/>
        <v/>
      </c>
    </row>
    <row r="55" s="187" customFormat="1" ht="25" customHeight="1" spans="1:4">
      <c r="A55" s="276" t="s">
        <v>628</v>
      </c>
      <c r="B55" s="277"/>
      <c r="C55" s="277"/>
      <c r="D55" s="278" t="str">
        <f t="shared" si="1"/>
        <v/>
      </c>
    </row>
    <row r="56" s="187" customFormat="1" ht="25" customHeight="1" spans="1:4">
      <c r="A56" s="279" t="s">
        <v>990</v>
      </c>
      <c r="B56" s="273">
        <f>B57+B59+B63</f>
        <v>34022</v>
      </c>
      <c r="C56" s="273">
        <f>C59+C63</f>
        <v>770</v>
      </c>
      <c r="D56" s="274">
        <f t="shared" si="1"/>
        <v>0.023</v>
      </c>
    </row>
    <row r="57" s="187" customFormat="1" ht="30" customHeight="1" spans="1:4">
      <c r="A57" s="280" t="s">
        <v>633</v>
      </c>
      <c r="B57" s="273">
        <f>B58</f>
        <v>33300</v>
      </c>
      <c r="C57" s="273"/>
      <c r="D57" s="274" t="str">
        <f t="shared" si="1"/>
        <v/>
      </c>
    </row>
    <row r="58" s="187" customFormat="1" ht="30" customHeight="1" spans="1:4">
      <c r="A58" s="281" t="s">
        <v>634</v>
      </c>
      <c r="B58" s="277">
        <v>33300</v>
      </c>
      <c r="C58" s="273"/>
      <c r="D58" s="274" t="str">
        <f t="shared" si="1"/>
        <v/>
      </c>
    </row>
    <row r="59" s="187" customFormat="1" ht="25" customHeight="1" spans="1:4">
      <c r="A59" s="275" t="s">
        <v>635</v>
      </c>
      <c r="B59" s="273">
        <f>SUM(B60:B62)</f>
        <v>2</v>
      </c>
      <c r="C59" s="273">
        <f>SUM(C60:C62)</f>
        <v>2</v>
      </c>
      <c r="D59" s="274">
        <f t="shared" ref="D59:D75" si="2">IF(AND(B59&lt;&gt;0,C59&lt;&gt;0),C59/B59,"")</f>
        <v>1</v>
      </c>
    </row>
    <row r="60" s="187" customFormat="1" ht="25" customHeight="1" spans="1:4">
      <c r="A60" s="276" t="s">
        <v>636</v>
      </c>
      <c r="B60" s="277">
        <v>2</v>
      </c>
      <c r="C60" s="282">
        <v>2</v>
      </c>
      <c r="D60" s="278">
        <f t="shared" si="2"/>
        <v>1</v>
      </c>
    </row>
    <row r="61" s="187" customFormat="1" ht="25" customHeight="1" spans="1:4">
      <c r="A61" s="276" t="s">
        <v>637</v>
      </c>
      <c r="B61" s="277"/>
      <c r="C61" s="282"/>
      <c r="D61" s="278" t="str">
        <f t="shared" si="2"/>
        <v/>
      </c>
    </row>
    <row r="62" s="187" customFormat="1" ht="25" customHeight="1" spans="1:4">
      <c r="A62" s="276" t="s">
        <v>638</v>
      </c>
      <c r="B62" s="277"/>
      <c r="C62" s="282"/>
      <c r="D62" s="278" t="str">
        <f t="shared" si="2"/>
        <v/>
      </c>
    </row>
    <row r="63" s="187" customFormat="1" ht="25" customHeight="1" spans="1:4">
      <c r="A63" s="275" t="s">
        <v>991</v>
      </c>
      <c r="B63" s="273">
        <f>SUM(B64:B69)</f>
        <v>720</v>
      </c>
      <c r="C63" s="273">
        <f>SUM(C64:C69)</f>
        <v>768</v>
      </c>
      <c r="D63" s="274">
        <f t="shared" si="2"/>
        <v>1.067</v>
      </c>
    </row>
    <row r="64" s="187" customFormat="1" ht="25" customHeight="1" spans="1:4">
      <c r="A64" s="276" t="s">
        <v>640</v>
      </c>
      <c r="B64" s="277">
        <v>340</v>
      </c>
      <c r="C64" s="277">
        <v>240</v>
      </c>
      <c r="D64" s="278">
        <f t="shared" si="2"/>
        <v>0.706</v>
      </c>
    </row>
    <row r="65" s="187" customFormat="1" ht="25" customHeight="1" spans="1:4">
      <c r="A65" s="276" t="s">
        <v>641</v>
      </c>
      <c r="B65" s="277">
        <v>51</v>
      </c>
      <c r="C65" s="277">
        <v>143</v>
      </c>
      <c r="D65" s="278">
        <f t="shared" si="2"/>
        <v>2.804</v>
      </c>
    </row>
    <row r="66" s="187" customFormat="1" ht="25" customHeight="1" spans="1:4">
      <c r="A66" s="276" t="s">
        <v>642</v>
      </c>
      <c r="B66" s="277">
        <v>13</v>
      </c>
      <c r="C66" s="277">
        <v>65</v>
      </c>
      <c r="D66" s="278">
        <f t="shared" si="2"/>
        <v>5</v>
      </c>
    </row>
    <row r="67" s="187" customFormat="1" ht="25" customHeight="1" spans="1:4">
      <c r="A67" s="276" t="s">
        <v>643</v>
      </c>
      <c r="B67" s="277">
        <v>83</v>
      </c>
      <c r="C67" s="277">
        <v>50</v>
      </c>
      <c r="D67" s="278">
        <f t="shared" si="2"/>
        <v>0.602</v>
      </c>
    </row>
    <row r="68" s="187" customFormat="1" ht="25" customHeight="1" spans="1:4">
      <c r="A68" s="276" t="s">
        <v>644</v>
      </c>
      <c r="B68" s="277"/>
      <c r="C68" s="277"/>
      <c r="D68" s="278" t="str">
        <f t="shared" si="2"/>
        <v/>
      </c>
    </row>
    <row r="69" s="187" customFormat="1" ht="25" customHeight="1" spans="1:4">
      <c r="A69" s="276" t="s">
        <v>645</v>
      </c>
      <c r="B69" s="277">
        <v>233</v>
      </c>
      <c r="C69" s="277">
        <v>270</v>
      </c>
      <c r="D69" s="278">
        <f t="shared" si="2"/>
        <v>1.159</v>
      </c>
    </row>
    <row r="70" s="187" customFormat="1" ht="30" customHeight="1" spans="1:4">
      <c r="A70" s="279" t="s">
        <v>992</v>
      </c>
      <c r="B70" s="273"/>
      <c r="C70" s="273">
        <f>C71</f>
        <v>0</v>
      </c>
      <c r="D70" s="278" t="str">
        <f t="shared" si="2"/>
        <v/>
      </c>
    </row>
    <row r="71" s="187" customFormat="1" ht="30" customHeight="1" spans="1:4">
      <c r="A71" s="281" t="s">
        <v>634</v>
      </c>
      <c r="B71" s="277"/>
      <c r="C71" s="277"/>
      <c r="D71" s="278" t="str">
        <f t="shared" si="2"/>
        <v/>
      </c>
    </row>
    <row r="72" s="187" customFormat="1" ht="25" customHeight="1" spans="1:4">
      <c r="A72" s="272" t="s">
        <v>993</v>
      </c>
      <c r="B72" s="273">
        <f>SUM(B73)</f>
        <v>1608</v>
      </c>
      <c r="C72" s="273">
        <f>SUM(C73)</f>
        <v>2051</v>
      </c>
      <c r="D72" s="274">
        <f t="shared" si="2"/>
        <v>1.275</v>
      </c>
    </row>
    <row r="73" s="187" customFormat="1" ht="25" customHeight="1" spans="1:4">
      <c r="A73" s="276" t="s">
        <v>994</v>
      </c>
      <c r="B73" s="277">
        <v>1608</v>
      </c>
      <c r="C73" s="277">
        <v>2051</v>
      </c>
      <c r="D73" s="278">
        <f t="shared" si="2"/>
        <v>1.275</v>
      </c>
    </row>
    <row r="74" s="187" customFormat="1" ht="25" customHeight="1" spans="1:4">
      <c r="A74" s="276" t="s">
        <v>995</v>
      </c>
      <c r="B74" s="277">
        <v>1608</v>
      </c>
      <c r="C74" s="282">
        <v>2051</v>
      </c>
      <c r="D74" s="278">
        <f t="shared" si="2"/>
        <v>1.275</v>
      </c>
    </row>
    <row r="75" s="187" customFormat="1" ht="30" customHeight="1" spans="1:4">
      <c r="A75" s="276" t="s">
        <v>996</v>
      </c>
      <c r="B75" s="277"/>
      <c r="C75" s="282"/>
      <c r="D75" s="278" t="str">
        <f t="shared" si="2"/>
        <v/>
      </c>
    </row>
    <row r="76" s="187" customFormat="1" ht="25" customHeight="1" spans="1:4">
      <c r="A76" s="272" t="s">
        <v>997</v>
      </c>
      <c r="B76" s="273">
        <f>B77</f>
        <v>35</v>
      </c>
      <c r="C76" s="273">
        <f>C77</f>
        <v>1</v>
      </c>
      <c r="D76" s="274">
        <f t="shared" ref="D76:D97" si="3">IF(AND(B76&lt;&gt;0,C76&lt;&gt;0),C76/B76,"")</f>
        <v>0.029</v>
      </c>
    </row>
    <row r="77" s="187" customFormat="1" ht="25" customHeight="1" spans="1:4">
      <c r="A77" s="276" t="s">
        <v>651</v>
      </c>
      <c r="B77" s="277">
        <f>B78</f>
        <v>35</v>
      </c>
      <c r="C77" s="277">
        <f>C78</f>
        <v>1</v>
      </c>
      <c r="D77" s="278">
        <f t="shared" si="3"/>
        <v>0.029</v>
      </c>
    </row>
    <row r="78" s="187" customFormat="1" ht="30" customHeight="1" spans="1:4">
      <c r="A78" s="276" t="s">
        <v>998</v>
      </c>
      <c r="B78" s="277">
        <v>35</v>
      </c>
      <c r="C78" s="282">
        <v>1</v>
      </c>
      <c r="D78" s="278">
        <f t="shared" si="3"/>
        <v>0.029</v>
      </c>
    </row>
    <row r="79" s="187" customFormat="1" ht="25" customHeight="1" spans="1:4">
      <c r="A79" s="272" t="s">
        <v>999</v>
      </c>
      <c r="B79" s="273">
        <f>B80+B83</f>
        <v>0</v>
      </c>
      <c r="C79" s="273">
        <f>C80+C83</f>
        <v>0</v>
      </c>
      <c r="D79" s="274" t="str">
        <f t="shared" si="3"/>
        <v/>
      </c>
    </row>
    <row r="80" s="187" customFormat="1" ht="25" customHeight="1" spans="1:4">
      <c r="A80" s="275" t="s">
        <v>654</v>
      </c>
      <c r="B80" s="273">
        <f>B81+B82</f>
        <v>0</v>
      </c>
      <c r="C80" s="273">
        <f>C81+C82</f>
        <v>0</v>
      </c>
      <c r="D80" s="274" t="str">
        <f t="shared" si="3"/>
        <v/>
      </c>
    </row>
    <row r="81" s="187" customFormat="1" ht="25" customHeight="1" spans="1:4">
      <c r="A81" s="276" t="s">
        <v>655</v>
      </c>
      <c r="B81" s="277"/>
      <c r="C81" s="282"/>
      <c r="D81" s="278" t="str">
        <f t="shared" si="3"/>
        <v/>
      </c>
    </row>
    <row r="82" s="187" customFormat="1" ht="25" customHeight="1" spans="1:4">
      <c r="A82" s="276" t="s">
        <v>656</v>
      </c>
      <c r="B82" s="277"/>
      <c r="C82" s="282"/>
      <c r="D82" s="278" t="str">
        <f t="shared" si="3"/>
        <v/>
      </c>
    </row>
    <row r="83" s="187" customFormat="1" ht="25" customHeight="1" spans="1:4">
      <c r="A83" s="275" t="s">
        <v>657</v>
      </c>
      <c r="B83" s="273">
        <f>B84</f>
        <v>0</v>
      </c>
      <c r="C83" s="273">
        <f>C84</f>
        <v>0</v>
      </c>
      <c r="D83" s="274" t="str">
        <f t="shared" si="3"/>
        <v/>
      </c>
    </row>
    <row r="84" s="187" customFormat="1" ht="25" customHeight="1" spans="1:4">
      <c r="A84" s="276" t="s">
        <v>658</v>
      </c>
      <c r="B84" s="277"/>
      <c r="C84" s="282"/>
      <c r="D84" s="278" t="str">
        <f t="shared" si="3"/>
        <v/>
      </c>
    </row>
    <row r="85" s="187" customFormat="1" ht="25" customHeight="1" spans="1:4">
      <c r="A85" s="283" t="s">
        <v>541</v>
      </c>
      <c r="B85" s="273">
        <f>SUM(B6+B13+B23+B50+B56)+B72+B76+B79</f>
        <v>44006</v>
      </c>
      <c r="C85" s="273">
        <f>SUM(C6+C13+C23+C50+C56)+C72+C76+C79</f>
        <v>28139</v>
      </c>
      <c r="D85" s="274">
        <f t="shared" si="3"/>
        <v>0.639</v>
      </c>
    </row>
    <row r="86" s="187" customFormat="1" ht="25" customHeight="1" spans="1:4">
      <c r="A86" s="275" t="s">
        <v>1000</v>
      </c>
      <c r="B86" s="273"/>
      <c r="C86" s="273">
        <f>C87</f>
        <v>0</v>
      </c>
      <c r="D86" s="274" t="str">
        <f t="shared" si="3"/>
        <v/>
      </c>
    </row>
    <row r="87" s="187" customFormat="1" ht="25" customHeight="1" spans="1:4">
      <c r="A87" s="275" t="s">
        <v>659</v>
      </c>
      <c r="B87" s="273">
        <f>B88+B89</f>
        <v>30</v>
      </c>
      <c r="C87" s="273">
        <f>SUM(C88:C89)</f>
        <v>0</v>
      </c>
      <c r="D87" s="274" t="str">
        <f t="shared" si="3"/>
        <v/>
      </c>
    </row>
    <row r="88" s="187" customFormat="1" ht="25" customHeight="1" spans="1:4">
      <c r="A88" s="276" t="s">
        <v>660</v>
      </c>
      <c r="B88" s="277"/>
      <c r="C88" s="282"/>
      <c r="D88" s="278" t="str">
        <f t="shared" si="3"/>
        <v/>
      </c>
    </row>
    <row r="89" s="187" customFormat="1" ht="25" customHeight="1" spans="1:4">
      <c r="A89" s="276" t="s">
        <v>661</v>
      </c>
      <c r="B89" s="277">
        <v>30</v>
      </c>
      <c r="C89" s="282"/>
      <c r="D89" s="278" t="str">
        <f t="shared" si="3"/>
        <v/>
      </c>
    </row>
    <row r="90" s="187" customFormat="1" ht="25" customHeight="1" spans="1:4">
      <c r="A90" s="275" t="s">
        <v>662</v>
      </c>
      <c r="B90" s="273"/>
      <c r="C90" s="284">
        <v>30695</v>
      </c>
      <c r="D90" s="274" t="str">
        <f t="shared" si="3"/>
        <v/>
      </c>
    </row>
    <row r="91" s="187" customFormat="1" ht="25" customHeight="1" spans="1:4">
      <c r="A91" s="285" t="s">
        <v>1001</v>
      </c>
      <c r="B91" s="273">
        <f>SUM(B92+B94)</f>
        <v>40</v>
      </c>
      <c r="C91" s="273">
        <f>SUM(C92+C94)</f>
        <v>120</v>
      </c>
      <c r="D91" s="274">
        <f t="shared" si="3"/>
        <v>3</v>
      </c>
    </row>
    <row r="92" s="187" customFormat="1" ht="25" customHeight="1" spans="1:4">
      <c r="A92" s="285" t="s">
        <v>1002</v>
      </c>
      <c r="B92" s="273">
        <f>SUM(B93)</f>
        <v>0</v>
      </c>
      <c r="C92" s="273"/>
      <c r="D92" s="274" t="str">
        <f t="shared" si="3"/>
        <v/>
      </c>
    </row>
    <row r="93" s="187" customFormat="1" ht="25" customHeight="1" spans="1:4">
      <c r="A93" s="286" t="s">
        <v>1003</v>
      </c>
      <c r="B93" s="277"/>
      <c r="C93" s="277"/>
      <c r="D93" s="278" t="str">
        <f t="shared" si="3"/>
        <v/>
      </c>
    </row>
    <row r="94" s="187" customFormat="1" ht="25" customHeight="1" spans="1:4">
      <c r="A94" s="285" t="s">
        <v>663</v>
      </c>
      <c r="B94" s="273">
        <f>SUM(B95)</f>
        <v>40</v>
      </c>
      <c r="C94" s="273">
        <v>120</v>
      </c>
      <c r="D94" s="274">
        <f t="shared" si="3"/>
        <v>3</v>
      </c>
    </row>
    <row r="95" s="187" customFormat="1" ht="25" customHeight="1" spans="1:4">
      <c r="A95" s="286" t="s">
        <v>1004</v>
      </c>
      <c r="B95" s="277">
        <v>40</v>
      </c>
      <c r="C95" s="277">
        <v>120</v>
      </c>
      <c r="D95" s="278">
        <f t="shared" si="3"/>
        <v>3</v>
      </c>
    </row>
    <row r="96" s="187" customFormat="1" ht="25" customHeight="1" spans="1:4">
      <c r="A96" s="272" t="s">
        <v>553</v>
      </c>
      <c r="B96" s="273">
        <v>57</v>
      </c>
      <c r="C96" s="273"/>
      <c r="D96" s="274" t="str">
        <f t="shared" si="3"/>
        <v/>
      </c>
    </row>
    <row r="97" s="187" customFormat="1" ht="25" customHeight="1" spans="1:4">
      <c r="A97" s="283" t="s">
        <v>555</v>
      </c>
      <c r="B97" s="273">
        <f>B91+B85+B86+B96+B87</f>
        <v>44133</v>
      </c>
      <c r="C97" s="273">
        <f>SUM(C85,C86,C91,C96,C90)</f>
        <v>58954</v>
      </c>
      <c r="D97" s="274">
        <f t="shared" si="3"/>
        <v>1.336</v>
      </c>
    </row>
  </sheetData>
  <autoFilter ref="A5:D97">
    <extLst/>
  </autoFilter>
  <mergeCells count="6">
    <mergeCell ref="A2:D2"/>
    <mergeCell ref="C3:D3"/>
    <mergeCell ref="A4:A5"/>
    <mergeCell ref="B4:B5"/>
    <mergeCell ref="C4:C5"/>
    <mergeCell ref="D4:D5"/>
  </mergeCell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&amp;P+50 页，共 &amp;N+57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7"/>
  <sheetViews>
    <sheetView topLeftCell="A76" workbookViewId="0">
      <selection activeCell="I7" sqref="I7"/>
    </sheetView>
  </sheetViews>
  <sheetFormatPr defaultColWidth="9" defaultRowHeight="15.75" outlineLevelCol="3"/>
  <cols>
    <col min="1" max="1" width="40.625" style="261" customWidth="1"/>
    <col min="2" max="4" width="17.625" style="187" customWidth="1"/>
    <col min="5" max="16384" width="9" style="187"/>
  </cols>
  <sheetData>
    <row r="1" s="187" customFormat="1" ht="20" customHeight="1" spans="1:1">
      <c r="A1" s="262" t="s">
        <v>1005</v>
      </c>
    </row>
    <row r="2" s="187" customFormat="1" ht="30" customHeight="1" spans="1:4">
      <c r="A2" s="263" t="s">
        <v>1006</v>
      </c>
      <c r="B2" s="264"/>
      <c r="C2" s="264"/>
      <c r="D2" s="264"/>
    </row>
    <row r="3" s="187" customFormat="1" ht="20" customHeight="1" spans="1:4">
      <c r="A3" s="265">
        <v>0</v>
      </c>
      <c r="B3" s="266"/>
      <c r="C3" s="267" t="s">
        <v>2</v>
      </c>
      <c r="D3" s="268"/>
    </row>
    <row r="4" s="187" customFormat="1" ht="20" customHeight="1" spans="1:4">
      <c r="A4" s="269" t="s">
        <v>977</v>
      </c>
      <c r="B4" s="270" t="s">
        <v>6</v>
      </c>
      <c r="C4" s="270" t="s">
        <v>805</v>
      </c>
      <c r="D4" s="270" t="s">
        <v>806</v>
      </c>
    </row>
    <row r="5" s="187" customFormat="1" ht="20" customHeight="1" spans="1:4">
      <c r="A5" s="271"/>
      <c r="B5" s="270"/>
      <c r="C5" s="270"/>
      <c r="D5" s="270"/>
    </row>
    <row r="6" s="187" customFormat="1" ht="25" customHeight="1" spans="1:4">
      <c r="A6" s="272" t="s">
        <v>982</v>
      </c>
      <c r="B6" s="273">
        <f>SUM(B7,B11)</f>
        <v>0</v>
      </c>
      <c r="C6" s="273">
        <f>SUM(C7,C11)</f>
        <v>0</v>
      </c>
      <c r="D6" s="274" t="str">
        <f t="shared" ref="D6:D69" si="0">IF(AND(B6&lt;&gt;0,C6&lt;&gt;0),C6/B6,"")</f>
        <v/>
      </c>
    </row>
    <row r="7" s="187" customFormat="1" ht="30" customHeight="1" spans="1:4">
      <c r="A7" s="275" t="s">
        <v>585</v>
      </c>
      <c r="B7" s="273">
        <f>SUM(B8:B10)</f>
        <v>0</v>
      </c>
      <c r="C7" s="273">
        <f>SUM(C8:C10)</f>
        <v>0</v>
      </c>
      <c r="D7" s="274" t="str">
        <f t="shared" si="0"/>
        <v/>
      </c>
    </row>
    <row r="8" s="187" customFormat="1" ht="25" customHeight="1" spans="1:4">
      <c r="A8" s="276" t="s">
        <v>586</v>
      </c>
      <c r="B8" s="277"/>
      <c r="C8" s="277"/>
      <c r="D8" s="278" t="str">
        <f t="shared" si="0"/>
        <v/>
      </c>
    </row>
    <row r="9" s="187" customFormat="1" ht="25" customHeight="1" spans="1:4">
      <c r="A9" s="276" t="s">
        <v>587</v>
      </c>
      <c r="B9" s="277"/>
      <c r="C9" s="197"/>
      <c r="D9" s="278" t="str">
        <f t="shared" si="0"/>
        <v/>
      </c>
    </row>
    <row r="10" s="187" customFormat="1" ht="25" customHeight="1" spans="1:4">
      <c r="A10" s="276" t="s">
        <v>588</v>
      </c>
      <c r="B10" s="277"/>
      <c r="C10" s="197"/>
      <c r="D10" s="278" t="str">
        <f t="shared" si="0"/>
        <v/>
      </c>
    </row>
    <row r="11" s="187" customFormat="1" ht="25" customHeight="1" spans="1:4">
      <c r="A11" s="275" t="s">
        <v>589</v>
      </c>
      <c r="B11" s="273">
        <f>SUM(B12)</f>
        <v>0</v>
      </c>
      <c r="C11" s="273">
        <f>SUM(C12)</f>
        <v>0</v>
      </c>
      <c r="D11" s="274" t="str">
        <f t="shared" si="0"/>
        <v/>
      </c>
    </row>
    <row r="12" s="187" customFormat="1" ht="25" customHeight="1" spans="1:4">
      <c r="A12" s="276" t="s">
        <v>590</v>
      </c>
      <c r="B12" s="277"/>
      <c r="C12" s="197"/>
      <c r="D12" s="278" t="str">
        <f t="shared" si="0"/>
        <v/>
      </c>
    </row>
    <row r="13" s="187" customFormat="1" ht="25" customHeight="1" spans="1:4">
      <c r="A13" s="279" t="s">
        <v>592</v>
      </c>
      <c r="B13" s="273">
        <f>SUM(B14+C18)</f>
        <v>304</v>
      </c>
      <c r="C13" s="273">
        <f>C14+C18</f>
        <v>300</v>
      </c>
      <c r="D13" s="274">
        <f t="shared" si="0"/>
        <v>0.987</v>
      </c>
    </row>
    <row r="14" s="187" customFormat="1" ht="25" customHeight="1" spans="1:4">
      <c r="A14" s="280" t="s">
        <v>593</v>
      </c>
      <c r="B14" s="273">
        <f>SUM(B15:B17)</f>
        <v>304</v>
      </c>
      <c r="C14" s="273">
        <f>SUM(C15:C17)</f>
        <v>300</v>
      </c>
      <c r="D14" s="274">
        <f t="shared" si="0"/>
        <v>0.987</v>
      </c>
    </row>
    <row r="15" s="187" customFormat="1" ht="25" customHeight="1" spans="1:4">
      <c r="A15" s="281" t="s">
        <v>594</v>
      </c>
      <c r="B15" s="277">
        <v>304</v>
      </c>
      <c r="C15" s="282">
        <v>300</v>
      </c>
      <c r="D15" s="278">
        <f t="shared" si="0"/>
        <v>0.987</v>
      </c>
    </row>
    <row r="16" s="187" customFormat="1" ht="25" customHeight="1" spans="1:4">
      <c r="A16" s="281" t="s">
        <v>595</v>
      </c>
      <c r="B16" s="277"/>
      <c r="C16" s="282"/>
      <c r="D16" s="278" t="str">
        <f t="shared" si="0"/>
        <v/>
      </c>
    </row>
    <row r="17" s="187" customFormat="1" ht="25" customHeight="1" spans="1:4">
      <c r="A17" s="281" t="s">
        <v>596</v>
      </c>
      <c r="B17" s="277"/>
      <c r="C17" s="282"/>
      <c r="D17" s="278" t="str">
        <f t="shared" si="0"/>
        <v/>
      </c>
    </row>
    <row r="18" s="187" customFormat="1" ht="30" customHeight="1" spans="1:4">
      <c r="A18" s="280" t="s">
        <v>597</v>
      </c>
      <c r="B18" s="273">
        <f>SUM(B19:B21)</f>
        <v>0</v>
      </c>
      <c r="C18" s="273">
        <f>SUM(C19:C21)</f>
        <v>0</v>
      </c>
      <c r="D18" s="274" t="str">
        <f t="shared" si="0"/>
        <v/>
      </c>
    </row>
    <row r="19" s="187" customFormat="1" ht="25" customHeight="1" spans="1:4">
      <c r="A19" s="281" t="s">
        <v>594</v>
      </c>
      <c r="B19" s="277"/>
      <c r="C19" s="282"/>
      <c r="D19" s="278" t="str">
        <f t="shared" si="0"/>
        <v/>
      </c>
    </row>
    <row r="20" s="187" customFormat="1" ht="25" customHeight="1" spans="1:4">
      <c r="A20" s="281" t="s">
        <v>595</v>
      </c>
      <c r="B20" s="277"/>
      <c r="C20" s="282"/>
      <c r="D20" s="278" t="str">
        <f t="shared" si="0"/>
        <v/>
      </c>
    </row>
    <row r="21" s="187" customFormat="1" ht="25" customHeight="1" spans="1:4">
      <c r="A21" s="281" t="s">
        <v>598</v>
      </c>
      <c r="B21" s="277"/>
      <c r="C21" s="282"/>
      <c r="D21" s="278" t="str">
        <f t="shared" si="0"/>
        <v/>
      </c>
    </row>
    <row r="22" s="187" customFormat="1" ht="25" customHeight="1" spans="1:4">
      <c r="A22" s="279" t="s">
        <v>599</v>
      </c>
      <c r="B22" s="273"/>
      <c r="C22" s="273"/>
      <c r="D22" s="274" t="str">
        <f t="shared" si="0"/>
        <v/>
      </c>
    </row>
    <row r="23" s="187" customFormat="1" ht="25" customHeight="1" spans="1:4">
      <c r="A23" s="279" t="s">
        <v>600</v>
      </c>
      <c r="B23" s="273">
        <f>SUM(B24+B47)</f>
        <v>7659</v>
      </c>
      <c r="C23" s="273">
        <f>SUM(C24+C47)</f>
        <v>24637</v>
      </c>
      <c r="D23" s="274">
        <f t="shared" si="0"/>
        <v>3.217</v>
      </c>
    </row>
    <row r="24" s="187" customFormat="1" ht="25" customHeight="1" spans="1:4">
      <c r="A24" s="280" t="s">
        <v>983</v>
      </c>
      <c r="B24" s="273">
        <f>SUM(B25:B35)</f>
        <v>7248</v>
      </c>
      <c r="C24" s="273">
        <f>SUM(C25:C35)</f>
        <v>24377</v>
      </c>
      <c r="D24" s="274">
        <f t="shared" si="0"/>
        <v>3.363</v>
      </c>
    </row>
    <row r="25" s="187" customFormat="1" ht="25" customHeight="1" spans="1:4">
      <c r="A25" s="281" t="s">
        <v>602</v>
      </c>
      <c r="B25" s="277">
        <v>2881</v>
      </c>
      <c r="C25" s="282">
        <v>3140</v>
      </c>
      <c r="D25" s="278">
        <f t="shared" si="0"/>
        <v>1.09</v>
      </c>
    </row>
    <row r="26" s="187" customFormat="1" ht="25" customHeight="1" spans="1:4">
      <c r="A26" s="281" t="s">
        <v>603</v>
      </c>
      <c r="B26" s="277"/>
      <c r="C26" s="282"/>
      <c r="D26" s="278" t="str">
        <f t="shared" si="0"/>
        <v/>
      </c>
    </row>
    <row r="27" s="187" customFormat="1" ht="25" customHeight="1" spans="1:4">
      <c r="A27" s="281" t="s">
        <v>604</v>
      </c>
      <c r="B27" s="277">
        <v>1418</v>
      </c>
      <c r="C27" s="282">
        <v>12741</v>
      </c>
      <c r="D27" s="278">
        <f t="shared" si="0"/>
        <v>8.985</v>
      </c>
    </row>
    <row r="28" s="187" customFormat="1" ht="25" customHeight="1" spans="1:4">
      <c r="A28" s="281" t="s">
        <v>605</v>
      </c>
      <c r="B28" s="277"/>
      <c r="C28" s="282">
        <v>4000</v>
      </c>
      <c r="D28" s="278" t="str">
        <f t="shared" si="0"/>
        <v/>
      </c>
    </row>
    <row r="29" s="187" customFormat="1" ht="25" customHeight="1" spans="1:4">
      <c r="A29" s="281" t="s">
        <v>606</v>
      </c>
      <c r="B29" s="277"/>
      <c r="C29" s="282"/>
      <c r="D29" s="278" t="str">
        <f t="shared" si="0"/>
        <v/>
      </c>
    </row>
    <row r="30" s="187" customFormat="1" ht="25" customHeight="1" spans="1:4">
      <c r="A30" s="281" t="s">
        <v>607</v>
      </c>
      <c r="B30" s="277">
        <v>839</v>
      </c>
      <c r="C30" s="282">
        <v>2000</v>
      </c>
      <c r="D30" s="278">
        <f t="shared" si="0"/>
        <v>2.384</v>
      </c>
    </row>
    <row r="31" s="187" customFormat="1" ht="25" customHeight="1" spans="1:4">
      <c r="A31" s="276" t="s">
        <v>608</v>
      </c>
      <c r="B31" s="277"/>
      <c r="C31" s="282"/>
      <c r="D31" s="278" t="str">
        <f t="shared" si="0"/>
        <v/>
      </c>
    </row>
    <row r="32" s="187" customFormat="1" ht="25" customHeight="1" spans="1:4">
      <c r="A32" s="276" t="s">
        <v>609</v>
      </c>
      <c r="B32" s="277"/>
      <c r="C32" s="282"/>
      <c r="D32" s="278" t="str">
        <f t="shared" si="0"/>
        <v/>
      </c>
    </row>
    <row r="33" s="187" customFormat="1" ht="25" customHeight="1" spans="1:4">
      <c r="A33" s="281" t="s">
        <v>610</v>
      </c>
      <c r="B33" s="277"/>
      <c r="C33" s="282"/>
      <c r="D33" s="278" t="str">
        <f t="shared" si="0"/>
        <v/>
      </c>
    </row>
    <row r="34" s="187" customFormat="1" ht="25" customHeight="1" spans="1:4">
      <c r="A34" s="281" t="s">
        <v>611</v>
      </c>
      <c r="B34" s="277"/>
      <c r="C34" s="282"/>
      <c r="D34" s="278" t="str">
        <f t="shared" si="0"/>
        <v/>
      </c>
    </row>
    <row r="35" s="187" customFormat="1" ht="25" customHeight="1" spans="1:4">
      <c r="A35" s="281" t="s">
        <v>612</v>
      </c>
      <c r="B35" s="277">
        <v>2110</v>
      </c>
      <c r="C35" s="282">
        <v>2496</v>
      </c>
      <c r="D35" s="278">
        <f t="shared" si="0"/>
        <v>1.183</v>
      </c>
    </row>
    <row r="36" s="187" customFormat="1" ht="30" customHeight="1" spans="1:4">
      <c r="A36" s="281" t="s">
        <v>613</v>
      </c>
      <c r="B36" s="277"/>
      <c r="C36" s="277"/>
      <c r="D36" s="278" t="str">
        <f t="shared" si="0"/>
        <v/>
      </c>
    </row>
    <row r="37" s="187" customFormat="1" ht="30" customHeight="1" spans="1:4">
      <c r="A37" s="281" t="s">
        <v>984</v>
      </c>
      <c r="B37" s="277">
        <f>SUM(B38:B40)</f>
        <v>0</v>
      </c>
      <c r="C37" s="277"/>
      <c r="D37" s="278" t="str">
        <f t="shared" si="0"/>
        <v/>
      </c>
    </row>
    <row r="38" s="187" customFormat="1" ht="25" customHeight="1" spans="1:4">
      <c r="A38" s="281" t="s">
        <v>602</v>
      </c>
      <c r="B38" s="277"/>
      <c r="C38" s="282"/>
      <c r="D38" s="278" t="str">
        <f t="shared" si="0"/>
        <v/>
      </c>
    </row>
    <row r="39" s="187" customFormat="1" ht="25" customHeight="1" spans="1:4">
      <c r="A39" s="281" t="s">
        <v>603</v>
      </c>
      <c r="B39" s="277"/>
      <c r="C39" s="282"/>
      <c r="D39" s="278" t="str">
        <f t="shared" si="0"/>
        <v/>
      </c>
    </row>
    <row r="40" s="187" customFormat="1" ht="25" customHeight="1" spans="1:4">
      <c r="A40" s="281" t="s">
        <v>615</v>
      </c>
      <c r="B40" s="277"/>
      <c r="C40" s="282"/>
      <c r="D40" s="278" t="str">
        <f t="shared" si="0"/>
        <v/>
      </c>
    </row>
    <row r="41" s="187" customFormat="1" ht="30" customHeight="1" spans="1:4">
      <c r="A41" s="281" t="s">
        <v>985</v>
      </c>
      <c r="B41" s="277"/>
      <c r="C41" s="282"/>
      <c r="D41" s="278" t="str">
        <f t="shared" si="0"/>
        <v/>
      </c>
    </row>
    <row r="42" s="187" customFormat="1" ht="30" customHeight="1" spans="1:4">
      <c r="A42" s="281" t="s">
        <v>986</v>
      </c>
      <c r="B42" s="277">
        <f>SUM(B43:B45)</f>
        <v>0</v>
      </c>
      <c r="C42" s="277"/>
      <c r="D42" s="278" t="str">
        <f t="shared" si="0"/>
        <v/>
      </c>
    </row>
    <row r="43" s="187" customFormat="1" ht="25" customHeight="1" spans="1:4">
      <c r="A43" s="281" t="s">
        <v>617</v>
      </c>
      <c r="B43" s="277"/>
      <c r="C43" s="277"/>
      <c r="D43" s="278" t="str">
        <f t="shared" si="0"/>
        <v/>
      </c>
    </row>
    <row r="44" s="187" customFormat="1" ht="25" customHeight="1" spans="1:4">
      <c r="A44" s="281" t="s">
        <v>618</v>
      </c>
      <c r="B44" s="277"/>
      <c r="C44" s="282"/>
      <c r="D44" s="278" t="str">
        <f t="shared" si="0"/>
        <v/>
      </c>
    </row>
    <row r="45" s="187" customFormat="1" ht="25" customHeight="1" spans="1:4">
      <c r="A45" s="281" t="s">
        <v>619</v>
      </c>
      <c r="B45" s="277"/>
      <c r="C45" s="282"/>
      <c r="D45" s="278" t="str">
        <f t="shared" si="0"/>
        <v/>
      </c>
    </row>
    <row r="46" s="187" customFormat="1" ht="30" customHeight="1" spans="1:4">
      <c r="A46" s="281" t="s">
        <v>987</v>
      </c>
      <c r="B46" s="277"/>
      <c r="C46" s="277"/>
      <c r="D46" s="278" t="str">
        <f t="shared" si="0"/>
        <v/>
      </c>
    </row>
    <row r="47" s="187" customFormat="1" ht="25" customHeight="1" spans="1:4">
      <c r="A47" s="275" t="s">
        <v>621</v>
      </c>
      <c r="B47" s="273">
        <f>B48+B49</f>
        <v>411</v>
      </c>
      <c r="C47" s="273">
        <f>C48+C49</f>
        <v>260</v>
      </c>
      <c r="D47" s="274">
        <f t="shared" si="0"/>
        <v>0.633</v>
      </c>
    </row>
    <row r="48" s="187" customFormat="1" ht="25" customHeight="1" spans="1:4">
      <c r="A48" s="276" t="s">
        <v>622</v>
      </c>
      <c r="B48" s="277">
        <v>410</v>
      </c>
      <c r="C48" s="277">
        <v>215</v>
      </c>
      <c r="D48" s="278">
        <f t="shared" si="0"/>
        <v>0.524</v>
      </c>
    </row>
    <row r="49" s="187" customFormat="1" ht="25" customHeight="1" spans="1:4">
      <c r="A49" s="276" t="s">
        <v>623</v>
      </c>
      <c r="B49" s="277">
        <v>1</v>
      </c>
      <c r="C49" s="277">
        <v>45</v>
      </c>
      <c r="D49" s="278">
        <f t="shared" si="0"/>
        <v>45</v>
      </c>
    </row>
    <row r="50" s="187" customFormat="1" ht="25" customHeight="1" spans="1:4">
      <c r="A50" s="272" t="s">
        <v>624</v>
      </c>
      <c r="B50" s="273">
        <f>SUM(B51,B54)</f>
        <v>378</v>
      </c>
      <c r="C50" s="273">
        <f>SUM(C51,C54)</f>
        <v>380</v>
      </c>
      <c r="D50" s="274">
        <f t="shared" si="0"/>
        <v>1.005</v>
      </c>
    </row>
    <row r="51" s="187" customFormat="1" ht="30" customHeight="1" spans="1:4">
      <c r="A51" s="281" t="s">
        <v>988</v>
      </c>
      <c r="B51" s="277">
        <v>378</v>
      </c>
      <c r="C51" s="277">
        <v>380</v>
      </c>
      <c r="D51" s="278">
        <f t="shared" si="0"/>
        <v>1.005</v>
      </c>
    </row>
    <row r="52" s="187" customFormat="1" ht="25" customHeight="1" spans="1:4">
      <c r="A52" s="281" t="s">
        <v>595</v>
      </c>
      <c r="B52" s="277"/>
      <c r="C52" s="277"/>
      <c r="D52" s="278" t="str">
        <f t="shared" si="0"/>
        <v/>
      </c>
    </row>
    <row r="53" s="187" customFormat="1" ht="25" customHeight="1" spans="1:4">
      <c r="A53" s="281" t="s">
        <v>626</v>
      </c>
      <c r="B53" s="277">
        <v>378</v>
      </c>
      <c r="C53" s="277">
        <v>380</v>
      </c>
      <c r="D53" s="278">
        <f t="shared" si="0"/>
        <v>1.005</v>
      </c>
    </row>
    <row r="54" s="187" customFormat="1" ht="30" customHeight="1" spans="1:4">
      <c r="A54" s="276" t="s">
        <v>989</v>
      </c>
      <c r="B54" s="277"/>
      <c r="C54" s="277"/>
      <c r="D54" s="278" t="str">
        <f t="shared" si="0"/>
        <v/>
      </c>
    </row>
    <row r="55" s="187" customFormat="1" ht="25" customHeight="1" spans="1:4">
      <c r="A55" s="276" t="s">
        <v>628</v>
      </c>
      <c r="B55" s="277"/>
      <c r="C55" s="277"/>
      <c r="D55" s="278" t="str">
        <f t="shared" si="0"/>
        <v/>
      </c>
    </row>
    <row r="56" s="187" customFormat="1" ht="25" customHeight="1" spans="1:4">
      <c r="A56" s="279" t="s">
        <v>990</v>
      </c>
      <c r="B56" s="273">
        <f>B57+B59+B63</f>
        <v>34022</v>
      </c>
      <c r="C56" s="273">
        <f>C59+C63</f>
        <v>770</v>
      </c>
      <c r="D56" s="274">
        <f t="shared" si="0"/>
        <v>0.023</v>
      </c>
    </row>
    <row r="57" s="187" customFormat="1" ht="30" customHeight="1" spans="1:4">
      <c r="A57" s="280" t="s">
        <v>633</v>
      </c>
      <c r="B57" s="273">
        <f>B58</f>
        <v>33300</v>
      </c>
      <c r="C57" s="273"/>
      <c r="D57" s="274" t="str">
        <f t="shared" si="0"/>
        <v/>
      </c>
    </row>
    <row r="58" s="187" customFormat="1" ht="30" customHeight="1" spans="1:4">
      <c r="A58" s="281" t="s">
        <v>634</v>
      </c>
      <c r="B58" s="277">
        <v>33300</v>
      </c>
      <c r="C58" s="273"/>
      <c r="D58" s="274" t="str">
        <f t="shared" si="0"/>
        <v/>
      </c>
    </row>
    <row r="59" s="187" customFormat="1" ht="25" customHeight="1" spans="1:4">
      <c r="A59" s="275" t="s">
        <v>635</v>
      </c>
      <c r="B59" s="273">
        <f>SUM(B60:B62)</f>
        <v>2</v>
      </c>
      <c r="C59" s="273">
        <f>SUM(C60:C62)</f>
        <v>2</v>
      </c>
      <c r="D59" s="274">
        <f t="shared" si="0"/>
        <v>1</v>
      </c>
    </row>
    <row r="60" s="187" customFormat="1" ht="25" customHeight="1" spans="1:4">
      <c r="A60" s="276" t="s">
        <v>636</v>
      </c>
      <c r="B60" s="277">
        <v>2</v>
      </c>
      <c r="C60" s="282">
        <v>2</v>
      </c>
      <c r="D60" s="278">
        <f t="shared" si="0"/>
        <v>1</v>
      </c>
    </row>
    <row r="61" s="187" customFormat="1" ht="25" customHeight="1" spans="1:4">
      <c r="A61" s="276" t="s">
        <v>637</v>
      </c>
      <c r="B61" s="277"/>
      <c r="C61" s="282"/>
      <c r="D61" s="278" t="str">
        <f t="shared" si="0"/>
        <v/>
      </c>
    </row>
    <row r="62" s="187" customFormat="1" ht="25" customHeight="1" spans="1:4">
      <c r="A62" s="276" t="s">
        <v>638</v>
      </c>
      <c r="B62" s="277"/>
      <c r="C62" s="282"/>
      <c r="D62" s="278" t="str">
        <f t="shared" si="0"/>
        <v/>
      </c>
    </row>
    <row r="63" s="187" customFormat="1" ht="25" customHeight="1" spans="1:4">
      <c r="A63" s="275" t="s">
        <v>991</v>
      </c>
      <c r="B63" s="273">
        <f>SUM(B64:B69)</f>
        <v>720</v>
      </c>
      <c r="C63" s="273">
        <f>SUM(C64:C69)</f>
        <v>768</v>
      </c>
      <c r="D63" s="274">
        <f t="shared" si="0"/>
        <v>1.067</v>
      </c>
    </row>
    <row r="64" s="187" customFormat="1" ht="25" customHeight="1" spans="1:4">
      <c r="A64" s="276" t="s">
        <v>640</v>
      </c>
      <c r="B64" s="277">
        <v>340</v>
      </c>
      <c r="C64" s="277">
        <v>240</v>
      </c>
      <c r="D64" s="278">
        <f t="shared" si="0"/>
        <v>0.706</v>
      </c>
    </row>
    <row r="65" s="187" customFormat="1" ht="25" customHeight="1" spans="1:4">
      <c r="A65" s="276" t="s">
        <v>641</v>
      </c>
      <c r="B65" s="277">
        <v>51</v>
      </c>
      <c r="C65" s="277">
        <v>143</v>
      </c>
      <c r="D65" s="278">
        <f t="shared" si="0"/>
        <v>2.804</v>
      </c>
    </row>
    <row r="66" s="187" customFormat="1" ht="25" customHeight="1" spans="1:4">
      <c r="A66" s="276" t="s">
        <v>642</v>
      </c>
      <c r="B66" s="277">
        <v>13</v>
      </c>
      <c r="C66" s="277">
        <v>65</v>
      </c>
      <c r="D66" s="278">
        <f t="shared" si="0"/>
        <v>5</v>
      </c>
    </row>
    <row r="67" s="187" customFormat="1" ht="25" customHeight="1" spans="1:4">
      <c r="A67" s="276" t="s">
        <v>643</v>
      </c>
      <c r="B67" s="277">
        <v>83</v>
      </c>
      <c r="C67" s="277">
        <v>50</v>
      </c>
      <c r="D67" s="278">
        <f t="shared" si="0"/>
        <v>0.602</v>
      </c>
    </row>
    <row r="68" s="187" customFormat="1" ht="25" customHeight="1" spans="1:4">
      <c r="A68" s="276" t="s">
        <v>644</v>
      </c>
      <c r="B68" s="277"/>
      <c r="C68" s="277"/>
      <c r="D68" s="278" t="str">
        <f t="shared" si="0"/>
        <v/>
      </c>
    </row>
    <row r="69" s="187" customFormat="1" ht="25" customHeight="1" spans="1:4">
      <c r="A69" s="276" t="s">
        <v>645</v>
      </c>
      <c r="B69" s="277">
        <v>233</v>
      </c>
      <c r="C69" s="277">
        <v>270</v>
      </c>
      <c r="D69" s="278">
        <f t="shared" si="0"/>
        <v>1.159</v>
      </c>
    </row>
    <row r="70" s="187" customFormat="1" ht="30" customHeight="1" spans="1:4">
      <c r="A70" s="279" t="s">
        <v>992</v>
      </c>
      <c r="B70" s="273"/>
      <c r="C70" s="273">
        <f>C71</f>
        <v>0</v>
      </c>
      <c r="D70" s="278" t="str">
        <f t="shared" ref="D70:D97" si="1">IF(AND(B70&lt;&gt;0,C70&lt;&gt;0),C70/B70,"")</f>
        <v/>
      </c>
    </row>
    <row r="71" s="187" customFormat="1" ht="30" customHeight="1" spans="1:4">
      <c r="A71" s="281" t="s">
        <v>634</v>
      </c>
      <c r="B71" s="277"/>
      <c r="C71" s="277"/>
      <c r="D71" s="278" t="str">
        <f t="shared" si="1"/>
        <v/>
      </c>
    </row>
    <row r="72" s="187" customFormat="1" ht="25" customHeight="1" spans="1:4">
      <c r="A72" s="272" t="s">
        <v>993</v>
      </c>
      <c r="B72" s="273">
        <f>SUM(B73)</f>
        <v>1608</v>
      </c>
      <c r="C72" s="273">
        <f>SUM(C73)</f>
        <v>2051</v>
      </c>
      <c r="D72" s="274">
        <f t="shared" si="1"/>
        <v>1.275</v>
      </c>
    </row>
    <row r="73" s="187" customFormat="1" ht="25" customHeight="1" spans="1:4">
      <c r="A73" s="276" t="s">
        <v>994</v>
      </c>
      <c r="B73" s="277">
        <v>1608</v>
      </c>
      <c r="C73" s="277">
        <v>2051</v>
      </c>
      <c r="D73" s="278">
        <f t="shared" si="1"/>
        <v>1.275</v>
      </c>
    </row>
    <row r="74" s="187" customFormat="1" ht="25" customHeight="1" spans="1:4">
      <c r="A74" s="276" t="s">
        <v>995</v>
      </c>
      <c r="B74" s="277">
        <v>1608</v>
      </c>
      <c r="C74" s="282">
        <v>2051</v>
      </c>
      <c r="D74" s="278">
        <f t="shared" si="1"/>
        <v>1.275</v>
      </c>
    </row>
    <row r="75" s="187" customFormat="1" ht="30" customHeight="1" spans="1:4">
      <c r="A75" s="276" t="s">
        <v>996</v>
      </c>
      <c r="B75" s="277"/>
      <c r="C75" s="282"/>
      <c r="D75" s="278" t="str">
        <f t="shared" si="1"/>
        <v/>
      </c>
    </row>
    <row r="76" s="187" customFormat="1" ht="25" customHeight="1" spans="1:4">
      <c r="A76" s="272" t="s">
        <v>997</v>
      </c>
      <c r="B76" s="273">
        <f>B77</f>
        <v>35</v>
      </c>
      <c r="C76" s="273">
        <f>C77</f>
        <v>1</v>
      </c>
      <c r="D76" s="274">
        <f t="shared" si="1"/>
        <v>0.029</v>
      </c>
    </row>
    <row r="77" s="187" customFormat="1" ht="25" customHeight="1" spans="1:4">
      <c r="A77" s="276" t="s">
        <v>651</v>
      </c>
      <c r="B77" s="277">
        <f>B78</f>
        <v>35</v>
      </c>
      <c r="C77" s="277">
        <f>C78</f>
        <v>1</v>
      </c>
      <c r="D77" s="278">
        <f t="shared" si="1"/>
        <v>0.029</v>
      </c>
    </row>
    <row r="78" s="187" customFormat="1" ht="30" customHeight="1" spans="1:4">
      <c r="A78" s="276" t="s">
        <v>998</v>
      </c>
      <c r="B78" s="277">
        <v>35</v>
      </c>
      <c r="C78" s="282">
        <v>1</v>
      </c>
      <c r="D78" s="278">
        <f t="shared" si="1"/>
        <v>0.029</v>
      </c>
    </row>
    <row r="79" s="187" customFormat="1" ht="25" customHeight="1" spans="1:4">
      <c r="A79" s="272" t="s">
        <v>999</v>
      </c>
      <c r="B79" s="273">
        <f>B80+B83</f>
        <v>0</v>
      </c>
      <c r="C79" s="273">
        <f>C80+C83</f>
        <v>0</v>
      </c>
      <c r="D79" s="274" t="str">
        <f t="shared" si="1"/>
        <v/>
      </c>
    </row>
    <row r="80" s="187" customFormat="1" ht="25" customHeight="1" spans="1:4">
      <c r="A80" s="275" t="s">
        <v>654</v>
      </c>
      <c r="B80" s="273">
        <f>B81+B82</f>
        <v>0</v>
      </c>
      <c r="C80" s="273">
        <f>C81+C82</f>
        <v>0</v>
      </c>
      <c r="D80" s="274" t="str">
        <f t="shared" si="1"/>
        <v/>
      </c>
    </row>
    <row r="81" s="187" customFormat="1" ht="25" customHeight="1" spans="1:4">
      <c r="A81" s="276" t="s">
        <v>655</v>
      </c>
      <c r="B81" s="277"/>
      <c r="C81" s="282"/>
      <c r="D81" s="278" t="str">
        <f t="shared" si="1"/>
        <v/>
      </c>
    </row>
    <row r="82" s="187" customFormat="1" ht="25" customHeight="1" spans="1:4">
      <c r="A82" s="276" t="s">
        <v>656</v>
      </c>
      <c r="B82" s="277"/>
      <c r="C82" s="282"/>
      <c r="D82" s="278" t="str">
        <f t="shared" si="1"/>
        <v/>
      </c>
    </row>
    <row r="83" s="187" customFormat="1" ht="25" customHeight="1" spans="1:4">
      <c r="A83" s="275" t="s">
        <v>657</v>
      </c>
      <c r="B83" s="273">
        <f>B84</f>
        <v>0</v>
      </c>
      <c r="C83" s="273">
        <f>C84</f>
        <v>0</v>
      </c>
      <c r="D83" s="274" t="str">
        <f t="shared" si="1"/>
        <v/>
      </c>
    </row>
    <row r="84" s="187" customFormat="1" ht="25" customHeight="1" spans="1:4">
      <c r="A84" s="276" t="s">
        <v>658</v>
      </c>
      <c r="B84" s="277"/>
      <c r="C84" s="282"/>
      <c r="D84" s="278" t="str">
        <f t="shared" si="1"/>
        <v/>
      </c>
    </row>
    <row r="85" s="187" customFormat="1" ht="25" customHeight="1" spans="1:4">
      <c r="A85" s="283" t="s">
        <v>541</v>
      </c>
      <c r="B85" s="273">
        <f>SUM(B6+B13+B23+B50+B56)+B72+B76+B79</f>
        <v>44006</v>
      </c>
      <c r="C85" s="273">
        <f>SUM(C6+C13+C23+C50+C56)+C72+C76+C79</f>
        <v>28139</v>
      </c>
      <c r="D85" s="274">
        <f t="shared" si="1"/>
        <v>0.639</v>
      </c>
    </row>
    <row r="86" s="187" customFormat="1" ht="25" customHeight="1" spans="1:4">
      <c r="A86" s="275" t="s">
        <v>1000</v>
      </c>
      <c r="B86" s="273"/>
      <c r="C86" s="273">
        <f>C87</f>
        <v>0</v>
      </c>
      <c r="D86" s="274" t="str">
        <f t="shared" si="1"/>
        <v/>
      </c>
    </row>
    <row r="87" s="187" customFormat="1" ht="25" customHeight="1" spans="1:4">
      <c r="A87" s="275" t="s">
        <v>659</v>
      </c>
      <c r="B87" s="273">
        <f>B88+B89</f>
        <v>30</v>
      </c>
      <c r="C87" s="273">
        <f>SUM(C88:C89)</f>
        <v>0</v>
      </c>
      <c r="D87" s="274" t="str">
        <f t="shared" si="1"/>
        <v/>
      </c>
    </row>
    <row r="88" s="187" customFormat="1" ht="25" customHeight="1" spans="1:4">
      <c r="A88" s="276" t="s">
        <v>660</v>
      </c>
      <c r="B88" s="277"/>
      <c r="C88" s="282"/>
      <c r="D88" s="278" t="str">
        <f t="shared" si="1"/>
        <v/>
      </c>
    </row>
    <row r="89" s="187" customFormat="1" ht="25" customHeight="1" spans="1:4">
      <c r="A89" s="276" t="s">
        <v>661</v>
      </c>
      <c r="B89" s="277">
        <v>30</v>
      </c>
      <c r="C89" s="282"/>
      <c r="D89" s="278" t="str">
        <f t="shared" si="1"/>
        <v/>
      </c>
    </row>
    <row r="90" s="187" customFormat="1" ht="25" customHeight="1" spans="1:4">
      <c r="A90" s="275" t="s">
        <v>662</v>
      </c>
      <c r="B90" s="273"/>
      <c r="C90" s="284">
        <v>30695</v>
      </c>
      <c r="D90" s="274" t="str">
        <f t="shared" si="1"/>
        <v/>
      </c>
    </row>
    <row r="91" s="187" customFormat="1" ht="25" customHeight="1" spans="1:4">
      <c r="A91" s="285" t="s">
        <v>1001</v>
      </c>
      <c r="B91" s="273">
        <f>SUM(B92+B94)</f>
        <v>40</v>
      </c>
      <c r="C91" s="273">
        <f>SUM(C92+C94)</f>
        <v>120</v>
      </c>
      <c r="D91" s="274">
        <f t="shared" si="1"/>
        <v>3</v>
      </c>
    </row>
    <row r="92" s="187" customFormat="1" ht="25" customHeight="1" spans="1:4">
      <c r="A92" s="285" t="s">
        <v>1002</v>
      </c>
      <c r="B92" s="273">
        <f>SUM(B93)</f>
        <v>0</v>
      </c>
      <c r="C92" s="273"/>
      <c r="D92" s="274" t="str">
        <f t="shared" si="1"/>
        <v/>
      </c>
    </row>
    <row r="93" s="187" customFormat="1" ht="25" customHeight="1" spans="1:4">
      <c r="A93" s="286" t="s">
        <v>1003</v>
      </c>
      <c r="B93" s="277"/>
      <c r="C93" s="277"/>
      <c r="D93" s="278" t="str">
        <f t="shared" si="1"/>
        <v/>
      </c>
    </row>
    <row r="94" s="187" customFormat="1" ht="25" customHeight="1" spans="1:4">
      <c r="A94" s="285" t="s">
        <v>663</v>
      </c>
      <c r="B94" s="273">
        <f>SUM(B95)</f>
        <v>40</v>
      </c>
      <c r="C94" s="273">
        <v>120</v>
      </c>
      <c r="D94" s="274">
        <f t="shared" si="1"/>
        <v>3</v>
      </c>
    </row>
    <row r="95" s="187" customFormat="1" ht="25" customHeight="1" spans="1:4">
      <c r="A95" s="286" t="s">
        <v>1004</v>
      </c>
      <c r="B95" s="277">
        <v>40</v>
      </c>
      <c r="C95" s="277">
        <v>120</v>
      </c>
      <c r="D95" s="278">
        <f t="shared" si="1"/>
        <v>3</v>
      </c>
    </row>
    <row r="96" s="187" customFormat="1" ht="25" customHeight="1" spans="1:4">
      <c r="A96" s="272" t="s">
        <v>553</v>
      </c>
      <c r="B96" s="273">
        <v>57</v>
      </c>
      <c r="C96" s="273"/>
      <c r="D96" s="274" t="str">
        <f t="shared" si="1"/>
        <v/>
      </c>
    </row>
    <row r="97" s="187" customFormat="1" ht="25" customHeight="1" spans="1:4">
      <c r="A97" s="283" t="s">
        <v>555</v>
      </c>
      <c r="B97" s="273">
        <f>B91+B85+B86+B96+B87</f>
        <v>44133</v>
      </c>
      <c r="C97" s="273">
        <f>SUM(C85,C86,C91,C96,C90)</f>
        <v>58954</v>
      </c>
      <c r="D97" s="274">
        <f t="shared" si="1"/>
        <v>1.336</v>
      </c>
    </row>
  </sheetData>
  <mergeCells count="6">
    <mergeCell ref="A2:D2"/>
    <mergeCell ref="C3:D3"/>
    <mergeCell ref="A4:A5"/>
    <mergeCell ref="B4:B5"/>
    <mergeCell ref="C4:C5"/>
    <mergeCell ref="D4:D5"/>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C37" sqref="C37"/>
    </sheetView>
  </sheetViews>
  <sheetFormatPr defaultColWidth="9" defaultRowHeight="13.5" outlineLevelCol="3"/>
  <cols>
    <col min="1" max="1" width="38" style="247" customWidth="1"/>
    <col min="2" max="4" width="20.625" style="247" customWidth="1"/>
    <col min="5" max="16384" width="9" style="247"/>
  </cols>
  <sheetData>
    <row r="1" s="247" customFormat="1" ht="28" customHeight="1" spans="1:1">
      <c r="A1" s="247" t="s">
        <v>1007</v>
      </c>
    </row>
    <row r="2" s="248" customFormat="1" ht="27" spans="1:4">
      <c r="A2" s="249" t="s">
        <v>1008</v>
      </c>
      <c r="B2" s="249"/>
      <c r="C2" s="249"/>
      <c r="D2" s="249"/>
    </row>
    <row r="3" s="247" customFormat="1" ht="18.75" spans="1:4">
      <c r="A3" s="250"/>
      <c r="B3" s="251"/>
      <c r="C3" s="252"/>
      <c r="D3" s="252" t="s">
        <v>2</v>
      </c>
    </row>
    <row r="4" s="247" customFormat="1" ht="37.5" spans="1:4">
      <c r="A4" s="226" t="s">
        <v>877</v>
      </c>
      <c r="B4" s="253" t="s">
        <v>923</v>
      </c>
      <c r="C4" s="253" t="s">
        <v>847</v>
      </c>
      <c r="D4" s="254" t="s">
        <v>1009</v>
      </c>
    </row>
    <row r="5" s="247" customFormat="1" ht="18.75" spans="1:4">
      <c r="A5" s="255" t="s">
        <v>584</v>
      </c>
      <c r="B5" s="256"/>
      <c r="C5" s="256"/>
      <c r="D5" s="257"/>
    </row>
    <row r="6" s="247" customFormat="1" ht="18.75" spans="1:4">
      <c r="A6" s="255" t="s">
        <v>592</v>
      </c>
      <c r="B6" s="256"/>
      <c r="C6" s="256"/>
      <c r="D6" s="257"/>
    </row>
    <row r="7" s="247" customFormat="1" ht="18.75" spans="1:4">
      <c r="A7" s="255" t="s">
        <v>599</v>
      </c>
      <c r="B7" s="256"/>
      <c r="C7" s="256"/>
      <c r="D7" s="257"/>
    </row>
    <row r="8" s="247" customFormat="1" ht="18.75" spans="1:4">
      <c r="A8" s="255" t="s">
        <v>624</v>
      </c>
      <c r="B8" s="256"/>
      <c r="C8" s="256"/>
      <c r="D8" s="257"/>
    </row>
    <row r="9" s="247" customFormat="1" ht="18.75" spans="1:4">
      <c r="A9" s="255" t="s">
        <v>629</v>
      </c>
      <c r="B9" s="256"/>
      <c r="C9" s="256"/>
      <c r="D9" s="257"/>
    </row>
    <row r="10" s="247" customFormat="1" ht="18.75" spans="1:4">
      <c r="A10" s="255" t="s">
        <v>1010</v>
      </c>
      <c r="B10" s="256"/>
      <c r="C10" s="256"/>
      <c r="D10" s="257"/>
    </row>
    <row r="11" s="247" customFormat="1" ht="18.75" spans="1:4">
      <c r="A11" s="258" t="s">
        <v>1011</v>
      </c>
      <c r="B11" s="259"/>
      <c r="C11" s="259"/>
      <c r="D11" s="260"/>
    </row>
    <row r="12" s="247" customFormat="1" spans="1:1">
      <c r="A12" s="247" t="s">
        <v>899</v>
      </c>
    </row>
  </sheetData>
  <mergeCells count="1">
    <mergeCell ref="A2:D2"/>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rgb="FF92D050"/>
  </sheetPr>
  <dimension ref="A1:F42"/>
  <sheetViews>
    <sheetView showZeros="0" topLeftCell="A31" workbookViewId="0">
      <selection activeCell="F59" sqref="F59"/>
    </sheetView>
  </sheetViews>
  <sheetFormatPr defaultColWidth="9" defaultRowHeight="15.75" outlineLevelCol="5"/>
  <cols>
    <col min="1" max="1" width="36.625" style="187" customWidth="1"/>
    <col min="2" max="3" width="13.875" style="187" customWidth="1"/>
    <col min="4" max="4" width="13.375" style="187" customWidth="1"/>
    <col min="5" max="5" width="9" style="187"/>
    <col min="6" max="6" width="17" style="187" customWidth="1"/>
    <col min="7" max="16384" width="9" style="187"/>
  </cols>
  <sheetData>
    <row r="1" ht="20" customHeight="1" spans="1:1">
      <c r="A1" s="228" t="s">
        <v>1012</v>
      </c>
    </row>
    <row r="2" ht="30" customHeight="1" spans="1:6">
      <c r="A2" s="241" t="s">
        <v>1013</v>
      </c>
      <c r="B2" s="241"/>
      <c r="C2" s="241"/>
      <c r="D2" s="241"/>
      <c r="E2" s="242"/>
      <c r="F2" s="242"/>
    </row>
    <row r="3" ht="20" customHeight="1" spans="1:4">
      <c r="A3" s="231"/>
      <c r="B3" s="231"/>
      <c r="C3" s="232" t="s">
        <v>2</v>
      </c>
      <c r="D3" s="232"/>
    </row>
    <row r="4" ht="22" customHeight="1" spans="1:4">
      <c r="A4" s="190" t="s">
        <v>667</v>
      </c>
      <c r="B4" s="190" t="s">
        <v>6</v>
      </c>
      <c r="C4" s="190" t="s">
        <v>805</v>
      </c>
      <c r="D4" s="190" t="s">
        <v>806</v>
      </c>
    </row>
    <row r="5" ht="22" customHeight="1" spans="1:4">
      <c r="A5" s="192"/>
      <c r="B5" s="192"/>
      <c r="C5" s="192"/>
      <c r="D5" s="192"/>
    </row>
    <row r="6" ht="28" customHeight="1" spans="1:4">
      <c r="A6" s="233" t="s">
        <v>1014</v>
      </c>
      <c r="B6" s="234">
        <f>SUM(B7:B20)</f>
        <v>11</v>
      </c>
      <c r="C6" s="234">
        <f>SUM(C7:C20)</f>
        <v>11</v>
      </c>
      <c r="D6" s="243">
        <f>IF(AND(B6&lt;&gt;0,C6&lt;&gt;0),C6/B6,"")</f>
        <v>1</v>
      </c>
    </row>
    <row r="7" ht="28" customHeight="1" spans="1:4">
      <c r="A7" s="233" t="s">
        <v>670</v>
      </c>
      <c r="B7" s="244"/>
      <c r="C7" s="245"/>
      <c r="D7" s="243" t="str">
        <f t="shared" ref="D7:D19" si="0">IF(AND(B7&lt;&gt;0,C7&lt;&gt;0),C7/B7,"")</f>
        <v/>
      </c>
    </row>
    <row r="8" ht="28" customHeight="1" spans="1:4">
      <c r="A8" s="233" t="s">
        <v>671</v>
      </c>
      <c r="B8" s="234"/>
      <c r="C8" s="234"/>
      <c r="D8" s="243" t="str">
        <f t="shared" si="0"/>
        <v/>
      </c>
    </row>
    <row r="9" ht="28" customHeight="1" spans="1:4">
      <c r="A9" s="233" t="s">
        <v>672</v>
      </c>
      <c r="B9" s="234"/>
      <c r="C9" s="234"/>
      <c r="D9" s="243" t="str">
        <f t="shared" si="0"/>
        <v/>
      </c>
    </row>
    <row r="10" ht="28" customHeight="1" spans="1:4">
      <c r="A10" s="233" t="s">
        <v>673</v>
      </c>
      <c r="B10" s="234"/>
      <c r="C10" s="234"/>
      <c r="D10" s="243" t="str">
        <f t="shared" si="0"/>
        <v/>
      </c>
    </row>
    <row r="11" ht="28" customHeight="1" spans="1:4">
      <c r="A11" s="233" t="s">
        <v>674</v>
      </c>
      <c r="B11" s="234"/>
      <c r="C11" s="234"/>
      <c r="D11" s="243" t="str">
        <f t="shared" si="0"/>
        <v/>
      </c>
    </row>
    <row r="12" ht="28" customHeight="1" spans="1:4">
      <c r="A12" s="233" t="s">
        <v>675</v>
      </c>
      <c r="B12" s="234"/>
      <c r="C12" s="234"/>
      <c r="D12" s="243" t="str">
        <f t="shared" si="0"/>
        <v/>
      </c>
    </row>
    <row r="13" ht="28" customHeight="1" spans="1:4">
      <c r="A13" s="233" t="s">
        <v>676</v>
      </c>
      <c r="B13" s="234"/>
      <c r="C13" s="234"/>
      <c r="D13" s="243" t="str">
        <f t="shared" si="0"/>
        <v/>
      </c>
    </row>
    <row r="14" ht="28" customHeight="1" spans="1:4">
      <c r="A14" s="233" t="s">
        <v>677</v>
      </c>
      <c r="B14" s="234"/>
      <c r="C14" s="234"/>
      <c r="D14" s="243" t="str">
        <f t="shared" si="0"/>
        <v/>
      </c>
    </row>
    <row r="15" ht="28" customHeight="1" spans="1:4">
      <c r="A15" s="233" t="s">
        <v>678</v>
      </c>
      <c r="B15" s="234"/>
      <c r="C15" s="234"/>
      <c r="D15" s="243" t="str">
        <f t="shared" si="0"/>
        <v/>
      </c>
    </row>
    <row r="16" ht="28" customHeight="1" spans="1:4">
      <c r="A16" s="233" t="s">
        <v>679</v>
      </c>
      <c r="B16" s="234"/>
      <c r="C16" s="234"/>
      <c r="D16" s="243" t="str">
        <f t="shared" si="0"/>
        <v/>
      </c>
    </row>
    <row r="17" ht="28" customHeight="1" spans="1:4">
      <c r="A17" s="233" t="s">
        <v>680</v>
      </c>
      <c r="B17" s="234"/>
      <c r="C17" s="234"/>
      <c r="D17" s="243" t="str">
        <f t="shared" si="0"/>
        <v/>
      </c>
    </row>
    <row r="18" ht="28" customHeight="1" spans="1:4">
      <c r="A18" s="233" t="s">
        <v>681</v>
      </c>
      <c r="B18" s="234"/>
      <c r="C18" s="234"/>
      <c r="D18" s="243" t="str">
        <f t="shared" si="0"/>
        <v/>
      </c>
    </row>
    <row r="19" ht="28" customHeight="1" spans="1:4">
      <c r="A19" s="233" t="s">
        <v>682</v>
      </c>
      <c r="B19" s="234"/>
      <c r="C19" s="234"/>
      <c r="D19" s="243" t="str">
        <f t="shared" si="0"/>
        <v/>
      </c>
    </row>
    <row r="20" ht="28" customHeight="1" spans="1:4">
      <c r="A20" s="233" t="s">
        <v>1015</v>
      </c>
      <c r="B20" s="234">
        <v>11</v>
      </c>
      <c r="C20" s="234">
        <v>11</v>
      </c>
      <c r="D20" s="243">
        <f t="shared" ref="D20:D42" si="1">IF(AND(B20&lt;&gt;0,C20&lt;&gt;0),C20/B20,"")</f>
        <v>1</v>
      </c>
    </row>
    <row r="21" ht="28" customHeight="1" spans="1:4">
      <c r="A21" s="233" t="s">
        <v>1016</v>
      </c>
      <c r="B21" s="234">
        <f>SUM(B22:B25)</f>
        <v>0</v>
      </c>
      <c r="C21" s="234">
        <f>SUM(C22:C25)</f>
        <v>0</v>
      </c>
      <c r="D21" s="243" t="str">
        <f t="shared" si="1"/>
        <v/>
      </c>
    </row>
    <row r="22" ht="28" customHeight="1" spans="1:4">
      <c r="A22" s="233" t="s">
        <v>685</v>
      </c>
      <c r="B22" s="234"/>
      <c r="C22" s="234"/>
      <c r="D22" s="243" t="str">
        <f t="shared" si="1"/>
        <v/>
      </c>
    </row>
    <row r="23" ht="28" customHeight="1" spans="1:4">
      <c r="A23" s="233" t="s">
        <v>1017</v>
      </c>
      <c r="B23" s="234"/>
      <c r="C23" s="234"/>
      <c r="D23" s="243" t="str">
        <f t="shared" si="1"/>
        <v/>
      </c>
    </row>
    <row r="24" ht="28" customHeight="1" spans="1:4">
      <c r="A24" s="233" t="s">
        <v>687</v>
      </c>
      <c r="B24" s="234"/>
      <c r="C24" s="234"/>
      <c r="D24" s="243" t="str">
        <f t="shared" si="1"/>
        <v/>
      </c>
    </row>
    <row r="25" ht="28" customHeight="1" spans="1:4">
      <c r="A25" s="233" t="s">
        <v>688</v>
      </c>
      <c r="B25" s="234"/>
      <c r="C25" s="234"/>
      <c r="D25" s="243" t="str">
        <f t="shared" si="1"/>
        <v/>
      </c>
    </row>
    <row r="26" ht="28" customHeight="1" spans="1:4">
      <c r="A26" s="233" t="s">
        <v>1018</v>
      </c>
      <c r="B26" s="234">
        <f>SUM(B27:B31)</f>
        <v>0</v>
      </c>
      <c r="C26" s="234">
        <f>SUM(C27:C31)</f>
        <v>0</v>
      </c>
      <c r="D26" s="243" t="str">
        <f t="shared" si="1"/>
        <v/>
      </c>
    </row>
    <row r="27" ht="28" customHeight="1" spans="1:4">
      <c r="A27" s="233" t="s">
        <v>690</v>
      </c>
      <c r="B27" s="234"/>
      <c r="C27" s="234"/>
      <c r="D27" s="243" t="str">
        <f t="shared" si="1"/>
        <v/>
      </c>
    </row>
    <row r="28" ht="28" customHeight="1" spans="1:4">
      <c r="A28" s="233" t="s">
        <v>691</v>
      </c>
      <c r="B28" s="234"/>
      <c r="C28" s="234"/>
      <c r="D28" s="243" t="str">
        <f t="shared" si="1"/>
        <v/>
      </c>
    </row>
    <row r="29" ht="28" customHeight="1" spans="1:4">
      <c r="A29" s="233" t="s">
        <v>692</v>
      </c>
      <c r="B29" s="234"/>
      <c r="C29" s="234"/>
      <c r="D29" s="243" t="str">
        <f t="shared" si="1"/>
        <v/>
      </c>
    </row>
    <row r="30" ht="28" customHeight="1" spans="1:4">
      <c r="A30" s="233" t="s">
        <v>693</v>
      </c>
      <c r="B30" s="234"/>
      <c r="C30" s="234"/>
      <c r="D30" s="243" t="str">
        <f t="shared" si="1"/>
        <v/>
      </c>
    </row>
    <row r="31" ht="28" customHeight="1" spans="1:4">
      <c r="A31" s="233" t="s">
        <v>694</v>
      </c>
      <c r="B31" s="234"/>
      <c r="C31" s="234"/>
      <c r="D31" s="243" t="str">
        <f t="shared" si="1"/>
        <v/>
      </c>
    </row>
    <row r="32" ht="28" customHeight="1" spans="1:4">
      <c r="A32" s="233" t="s">
        <v>1019</v>
      </c>
      <c r="B32" s="234">
        <f>SUM(B33:B35)</f>
        <v>0</v>
      </c>
      <c r="C32" s="234">
        <f>SUM(C33:C35)</f>
        <v>0</v>
      </c>
      <c r="D32" s="243" t="str">
        <f t="shared" si="1"/>
        <v/>
      </c>
    </row>
    <row r="33" ht="28" customHeight="1" spans="1:4">
      <c r="A33" s="233" t="s">
        <v>696</v>
      </c>
      <c r="B33" s="234"/>
      <c r="C33" s="234"/>
      <c r="D33" s="243" t="str">
        <f t="shared" si="1"/>
        <v/>
      </c>
    </row>
    <row r="34" ht="28" customHeight="1" spans="1:4">
      <c r="A34" s="233" t="s">
        <v>697</v>
      </c>
      <c r="B34" s="234"/>
      <c r="C34" s="234"/>
      <c r="D34" s="243" t="str">
        <f t="shared" si="1"/>
        <v/>
      </c>
    </row>
    <row r="35" ht="28" customHeight="1" spans="1:4">
      <c r="A35" s="233" t="s">
        <v>698</v>
      </c>
      <c r="B35" s="234"/>
      <c r="C35" s="234"/>
      <c r="D35" s="243" t="str">
        <f t="shared" si="1"/>
        <v/>
      </c>
    </row>
    <row r="36" ht="28" customHeight="1" spans="1:4">
      <c r="A36" s="233" t="s">
        <v>1020</v>
      </c>
      <c r="B36" s="234"/>
      <c r="C36" s="234"/>
      <c r="D36" s="243" t="str">
        <f t="shared" si="1"/>
        <v/>
      </c>
    </row>
    <row r="37" ht="28" customHeight="1" spans="1:4">
      <c r="A37" s="236" t="s">
        <v>700</v>
      </c>
      <c r="B37" s="237">
        <f>SUM(B6,B21,B26,B32,B36)</f>
        <v>11</v>
      </c>
      <c r="C37" s="237">
        <f>SUM(C6,C21,C26,C32,C36)</f>
        <v>11</v>
      </c>
      <c r="D37" s="246">
        <f t="shared" si="1"/>
        <v>1</v>
      </c>
    </row>
    <row r="38" ht="28" customHeight="1" spans="1:4">
      <c r="A38" s="233" t="s">
        <v>701</v>
      </c>
      <c r="B38" s="234">
        <v>9</v>
      </c>
      <c r="C38" s="197"/>
      <c r="D38" s="243" t="str">
        <f t="shared" si="1"/>
        <v/>
      </c>
    </row>
    <row r="39" ht="28" customHeight="1" spans="1:4">
      <c r="A39" s="239" t="s">
        <v>702</v>
      </c>
      <c r="B39" s="234">
        <v>0</v>
      </c>
      <c r="C39" s="197"/>
      <c r="D39" s="243" t="str">
        <f t="shared" si="1"/>
        <v/>
      </c>
    </row>
    <row r="40" ht="28" customHeight="1" spans="1:4">
      <c r="A40" s="233" t="s">
        <v>703</v>
      </c>
      <c r="B40" s="234">
        <v>0</v>
      </c>
      <c r="C40" s="197"/>
      <c r="D40" s="243" t="str">
        <f t="shared" si="1"/>
        <v/>
      </c>
    </row>
    <row r="41" ht="28" customHeight="1" spans="1:4">
      <c r="A41" s="233"/>
      <c r="B41" s="234"/>
      <c r="C41" s="197"/>
      <c r="D41" s="243" t="str">
        <f t="shared" si="1"/>
        <v/>
      </c>
    </row>
    <row r="42" s="213" customFormat="1" ht="28" customHeight="1" spans="1:4">
      <c r="A42" s="240" t="s">
        <v>704</v>
      </c>
      <c r="B42" s="237">
        <f>SUM(B37:B40)</f>
        <v>20</v>
      </c>
      <c r="C42" s="237">
        <f>SUM(C37:C40)</f>
        <v>11</v>
      </c>
      <c r="D42" s="246">
        <f t="shared" si="1"/>
        <v>0.55</v>
      </c>
    </row>
  </sheetData>
  <mergeCells count="6">
    <mergeCell ref="A2:D2"/>
    <mergeCell ref="C3:D3"/>
    <mergeCell ref="A4:A5"/>
    <mergeCell ref="B4:B5"/>
    <mergeCell ref="C4:C5"/>
    <mergeCell ref="D4:D5"/>
  </mergeCells>
  <dataValidations count="1">
    <dataValidation type="textLength" operator="lessThanOrEqual" allowBlank="1" showInputMessage="1" showErrorMessage="1" errorTitle="提示" error="此处最多只能输入 [20] 个字符。" sqref="B4 D4 B5 D5">
      <formula1>20</formula1>
    </dataValidation>
  </dataValidations>
  <printOptions horizontalCentered="1"/>
  <pageMargins left="0.944444444444444" right="0.944444444444444" top="0.393055555555556" bottom="0.393055555555556" header="0.196527777777778" footer="0.196527777777778"/>
  <pageSetup paperSize="9" scale="64" fitToHeight="0" orientation="portrait" useFirstPageNumber="1" horizontalDpi="600"/>
  <headerFooter alignWithMargins="0">
    <oddFooter>&amp;C&amp;15第 &amp;P+53 页，共 &amp;N+59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42"/>
  <sheetViews>
    <sheetView showZeros="0" topLeftCell="A34" workbookViewId="0">
      <selection activeCell="F64" sqref="F64"/>
    </sheetView>
  </sheetViews>
  <sheetFormatPr defaultColWidth="9" defaultRowHeight="15.75" outlineLevelCol="3"/>
  <cols>
    <col min="1" max="1" width="36.625" style="187" customWidth="1"/>
    <col min="2" max="4" width="15.25" style="187" customWidth="1"/>
    <col min="5" max="16378" width="9" style="187"/>
  </cols>
  <sheetData>
    <row r="1" ht="20" customHeight="1" spans="1:1">
      <c r="A1" s="228" t="s">
        <v>1021</v>
      </c>
    </row>
    <row r="2" ht="30" customHeight="1" spans="1:4">
      <c r="A2" s="229" t="s">
        <v>1022</v>
      </c>
      <c r="B2" s="230"/>
      <c r="C2" s="230"/>
      <c r="D2" s="230"/>
    </row>
    <row r="3" ht="20" customHeight="1" spans="1:4">
      <c r="A3" s="231"/>
      <c r="B3" s="231"/>
      <c r="C3" s="232" t="s">
        <v>2</v>
      </c>
      <c r="D3" s="232"/>
    </row>
    <row r="4" ht="22" customHeight="1" spans="1:4">
      <c r="A4" s="190" t="s">
        <v>707</v>
      </c>
      <c r="B4" s="190" t="s">
        <v>6</v>
      </c>
      <c r="C4" s="190" t="s">
        <v>805</v>
      </c>
      <c r="D4" s="190" t="s">
        <v>806</v>
      </c>
    </row>
    <row r="5" ht="22" customHeight="1" spans="1:4">
      <c r="A5" s="192"/>
      <c r="B5" s="192"/>
      <c r="C5" s="192"/>
      <c r="D5" s="192"/>
    </row>
    <row r="6" ht="28" customHeight="1" spans="1:4">
      <c r="A6" s="233" t="s">
        <v>1023</v>
      </c>
      <c r="B6" s="234">
        <f>SUM(B7:B8)</f>
        <v>0</v>
      </c>
      <c r="C6" s="234">
        <f>SUM(C7:C8)</f>
        <v>0</v>
      </c>
      <c r="D6" s="235" t="str">
        <f t="shared" ref="D6:D42" si="0">IF(AND(B6&lt;&gt;0,C6&lt;&gt;0),C6/B6,"")</f>
        <v/>
      </c>
    </row>
    <row r="7" ht="28" customHeight="1" spans="1:4">
      <c r="A7" s="233" t="s">
        <v>709</v>
      </c>
      <c r="B7" s="234"/>
      <c r="C7" s="234"/>
      <c r="D7" s="235" t="str">
        <f t="shared" si="0"/>
        <v/>
      </c>
    </row>
    <row r="8" ht="28" customHeight="1" spans="1:4">
      <c r="A8" s="233" t="s">
        <v>710</v>
      </c>
      <c r="B8" s="234"/>
      <c r="C8" s="234"/>
      <c r="D8" s="235" t="str">
        <f t="shared" si="0"/>
        <v/>
      </c>
    </row>
    <row r="9" ht="28" customHeight="1" spans="1:4">
      <c r="A9" s="233" t="s">
        <v>1024</v>
      </c>
      <c r="B9" s="234">
        <f>SUM(B10,B20,B29,B31,B35)</f>
        <v>20</v>
      </c>
      <c r="C9" s="234">
        <f>SUM(C10,C20,C29,C31,C35)</f>
        <v>11</v>
      </c>
      <c r="D9" s="235">
        <f t="shared" si="0"/>
        <v>0.55</v>
      </c>
    </row>
    <row r="10" ht="28" customHeight="1" spans="1:4">
      <c r="A10" s="233" t="s">
        <v>712</v>
      </c>
      <c r="B10" s="234">
        <f>SUM(B11:B19)</f>
        <v>9</v>
      </c>
      <c r="C10" s="234">
        <f>SUM(C11:C19)</f>
        <v>0</v>
      </c>
      <c r="D10" s="235" t="str">
        <f t="shared" si="0"/>
        <v/>
      </c>
    </row>
    <row r="11" ht="28" customHeight="1" spans="1:4">
      <c r="A11" s="233" t="s">
        <v>713</v>
      </c>
      <c r="B11" s="234"/>
      <c r="C11" s="197"/>
      <c r="D11" s="235" t="str">
        <f t="shared" si="0"/>
        <v/>
      </c>
    </row>
    <row r="12" ht="28" customHeight="1" spans="1:4">
      <c r="A12" s="233" t="s">
        <v>714</v>
      </c>
      <c r="B12" s="234"/>
      <c r="C12" s="197"/>
      <c r="D12" s="235" t="str">
        <f t="shared" si="0"/>
        <v/>
      </c>
    </row>
    <row r="13" ht="28" customHeight="1" spans="1:4">
      <c r="A13" s="233" t="s">
        <v>715</v>
      </c>
      <c r="B13" s="234"/>
      <c r="C13" s="197"/>
      <c r="D13" s="235" t="str">
        <f t="shared" si="0"/>
        <v/>
      </c>
    </row>
    <row r="14" ht="28" customHeight="1" spans="1:4">
      <c r="A14" s="233" t="s">
        <v>716</v>
      </c>
      <c r="B14" s="234"/>
      <c r="C14" s="197"/>
      <c r="D14" s="235" t="str">
        <f t="shared" si="0"/>
        <v/>
      </c>
    </row>
    <row r="15" ht="28" customHeight="1" spans="1:4">
      <c r="A15" s="233" t="s">
        <v>717</v>
      </c>
      <c r="B15" s="234">
        <v>9</v>
      </c>
      <c r="C15" s="197"/>
      <c r="D15" s="235" t="str">
        <f t="shared" si="0"/>
        <v/>
      </c>
    </row>
    <row r="16" ht="28" customHeight="1" spans="1:4">
      <c r="A16" s="233" t="s">
        <v>718</v>
      </c>
      <c r="B16" s="234"/>
      <c r="C16" s="197"/>
      <c r="D16" s="235" t="str">
        <f t="shared" si="0"/>
        <v/>
      </c>
    </row>
    <row r="17" ht="28" customHeight="1" spans="1:4">
      <c r="A17" s="233" t="s">
        <v>719</v>
      </c>
      <c r="B17" s="234"/>
      <c r="C17" s="197"/>
      <c r="D17" s="235" t="str">
        <f t="shared" si="0"/>
        <v/>
      </c>
    </row>
    <row r="18" ht="28" customHeight="1" spans="1:4">
      <c r="A18" s="233" t="s">
        <v>720</v>
      </c>
      <c r="B18" s="234"/>
      <c r="C18" s="197"/>
      <c r="D18" s="235" t="str">
        <f t="shared" si="0"/>
        <v/>
      </c>
    </row>
    <row r="19" ht="28" customHeight="1" spans="1:4">
      <c r="A19" s="233" t="s">
        <v>721</v>
      </c>
      <c r="B19" s="234"/>
      <c r="C19" s="197"/>
      <c r="D19" s="235" t="str">
        <f t="shared" si="0"/>
        <v/>
      </c>
    </row>
    <row r="20" ht="28" customHeight="1" spans="1:4">
      <c r="A20" s="233" t="s">
        <v>1025</v>
      </c>
      <c r="B20" s="234">
        <f>SUM(B21:B28)</f>
        <v>0</v>
      </c>
      <c r="C20" s="234">
        <f>SUM(C21:C28)</f>
        <v>0</v>
      </c>
      <c r="D20" s="235" t="str">
        <f t="shared" si="0"/>
        <v/>
      </c>
    </row>
    <row r="21" ht="28" customHeight="1" spans="1:4">
      <c r="A21" s="233" t="s">
        <v>723</v>
      </c>
      <c r="B21" s="234"/>
      <c r="C21" s="197"/>
      <c r="D21" s="235" t="str">
        <f t="shared" si="0"/>
        <v/>
      </c>
    </row>
    <row r="22" ht="28" customHeight="1" spans="1:4">
      <c r="A22" s="233" t="s">
        <v>724</v>
      </c>
      <c r="B22" s="234"/>
      <c r="C22" s="197"/>
      <c r="D22" s="235" t="str">
        <f t="shared" si="0"/>
        <v/>
      </c>
    </row>
    <row r="23" ht="28" customHeight="1" spans="1:4">
      <c r="A23" s="233" t="s">
        <v>725</v>
      </c>
      <c r="B23" s="234"/>
      <c r="C23" s="197"/>
      <c r="D23" s="235" t="str">
        <f t="shared" si="0"/>
        <v/>
      </c>
    </row>
    <row r="24" ht="28" customHeight="1" spans="1:4">
      <c r="A24" s="233" t="s">
        <v>726</v>
      </c>
      <c r="B24" s="234"/>
      <c r="C24" s="197"/>
      <c r="D24" s="235" t="str">
        <f t="shared" si="0"/>
        <v/>
      </c>
    </row>
    <row r="25" ht="28" customHeight="1" spans="1:4">
      <c r="A25" s="233" t="s">
        <v>727</v>
      </c>
      <c r="B25" s="234"/>
      <c r="C25" s="197"/>
      <c r="D25" s="235" t="str">
        <f t="shared" si="0"/>
        <v/>
      </c>
    </row>
    <row r="26" ht="28" customHeight="1" spans="1:4">
      <c r="A26" s="233" t="s">
        <v>728</v>
      </c>
      <c r="B26" s="234"/>
      <c r="C26" s="197"/>
      <c r="D26" s="235" t="str">
        <f t="shared" si="0"/>
        <v/>
      </c>
    </row>
    <row r="27" ht="28" customHeight="1" spans="1:4">
      <c r="A27" s="233" t="s">
        <v>729</v>
      </c>
      <c r="B27" s="234"/>
      <c r="C27" s="197"/>
      <c r="D27" s="235" t="str">
        <f t="shared" si="0"/>
        <v/>
      </c>
    </row>
    <row r="28" ht="28" customHeight="1" spans="1:4">
      <c r="A28" s="233" t="s">
        <v>730</v>
      </c>
      <c r="B28" s="234"/>
      <c r="C28" s="197"/>
      <c r="D28" s="235" t="str">
        <f t="shared" si="0"/>
        <v/>
      </c>
    </row>
    <row r="29" ht="28" customHeight="1" spans="1:4">
      <c r="A29" s="233" t="s">
        <v>1026</v>
      </c>
      <c r="B29" s="234">
        <f>SUM(A30)</f>
        <v>0</v>
      </c>
      <c r="C29" s="234">
        <f>SUM(B30)</f>
        <v>0</v>
      </c>
      <c r="D29" s="235" t="str">
        <f t="shared" si="0"/>
        <v/>
      </c>
    </row>
    <row r="30" ht="28" customHeight="1" spans="1:4">
      <c r="A30" s="233" t="s">
        <v>732</v>
      </c>
      <c r="B30" s="234"/>
      <c r="C30" s="197"/>
      <c r="D30" s="235" t="str">
        <f t="shared" si="0"/>
        <v/>
      </c>
    </row>
    <row r="31" ht="28" customHeight="1" spans="1:4">
      <c r="A31" s="233" t="s">
        <v>733</v>
      </c>
      <c r="B31" s="234">
        <f>SUM(B32:B34)</f>
        <v>0</v>
      </c>
      <c r="C31" s="234">
        <f>SUM(C32:C34)</f>
        <v>0</v>
      </c>
      <c r="D31" s="235" t="str">
        <f t="shared" si="0"/>
        <v/>
      </c>
    </row>
    <row r="32" ht="28" customHeight="1" spans="1:4">
      <c r="A32" s="233" t="s">
        <v>1027</v>
      </c>
      <c r="B32" s="234"/>
      <c r="C32" s="197"/>
      <c r="D32" s="235" t="str">
        <f t="shared" si="0"/>
        <v/>
      </c>
    </row>
    <row r="33" ht="28" customHeight="1" spans="1:4">
      <c r="A33" s="233" t="s">
        <v>735</v>
      </c>
      <c r="B33" s="234"/>
      <c r="C33" s="197"/>
      <c r="D33" s="235" t="str">
        <f t="shared" si="0"/>
        <v/>
      </c>
    </row>
    <row r="34" ht="28" customHeight="1" spans="1:4">
      <c r="A34" s="233" t="s">
        <v>736</v>
      </c>
      <c r="B34" s="234"/>
      <c r="C34" s="197"/>
      <c r="D34" s="235" t="str">
        <f t="shared" si="0"/>
        <v/>
      </c>
    </row>
    <row r="35" ht="28" customHeight="1" spans="1:4">
      <c r="A35" s="233" t="s">
        <v>1028</v>
      </c>
      <c r="B35" s="234">
        <f>SUM(B36)</f>
        <v>11</v>
      </c>
      <c r="C35" s="234">
        <f>SUM(C36)</f>
        <v>11</v>
      </c>
      <c r="D35" s="235">
        <f t="shared" si="0"/>
        <v>1</v>
      </c>
    </row>
    <row r="36" ht="28" customHeight="1" spans="1:4">
      <c r="A36" s="233" t="s">
        <v>738</v>
      </c>
      <c r="B36" s="234">
        <v>11</v>
      </c>
      <c r="C36" s="197">
        <v>11</v>
      </c>
      <c r="D36" s="235">
        <f t="shared" si="0"/>
        <v>1</v>
      </c>
    </row>
    <row r="37" ht="28" customHeight="1" spans="1:4">
      <c r="A37" s="236" t="s">
        <v>739</v>
      </c>
      <c r="B37" s="237">
        <f>SUM(B6,B9)</f>
        <v>20</v>
      </c>
      <c r="C37" s="237">
        <f>SUM(C6,C9)</f>
        <v>11</v>
      </c>
      <c r="D37" s="238">
        <f t="shared" si="0"/>
        <v>0.55</v>
      </c>
    </row>
    <row r="38" ht="28" customHeight="1" spans="1:4">
      <c r="A38" s="233" t="s">
        <v>740</v>
      </c>
      <c r="B38" s="234">
        <v>0</v>
      </c>
      <c r="C38" s="197"/>
      <c r="D38" s="235" t="str">
        <f t="shared" si="0"/>
        <v/>
      </c>
    </row>
    <row r="39" ht="28" customHeight="1" spans="1:4">
      <c r="A39" s="239" t="s">
        <v>741</v>
      </c>
      <c r="B39" s="234"/>
      <c r="C39" s="197"/>
      <c r="D39" s="235" t="str">
        <f t="shared" si="0"/>
        <v/>
      </c>
    </row>
    <row r="40" ht="28" customHeight="1" spans="1:4">
      <c r="A40" s="233" t="s">
        <v>742</v>
      </c>
      <c r="B40" s="234">
        <v>0</v>
      </c>
      <c r="C40" s="197"/>
      <c r="D40" s="235" t="str">
        <f t="shared" si="0"/>
        <v/>
      </c>
    </row>
    <row r="41" ht="28" customHeight="1" spans="1:4">
      <c r="A41" s="239" t="s">
        <v>743</v>
      </c>
      <c r="B41" s="234"/>
      <c r="C41" s="197"/>
      <c r="D41" s="235" t="str">
        <f t="shared" si="0"/>
        <v/>
      </c>
    </row>
    <row r="42" s="213" customFormat="1" ht="28" customHeight="1" spans="1:4">
      <c r="A42" s="240" t="s">
        <v>744</v>
      </c>
      <c r="B42" s="237">
        <f>SUM(B37:B41)</f>
        <v>20</v>
      </c>
      <c r="C42" s="237">
        <f>SUM(C37:C41)</f>
        <v>11</v>
      </c>
      <c r="D42" s="238">
        <f t="shared" si="0"/>
        <v>0.55</v>
      </c>
    </row>
  </sheetData>
  <mergeCells count="6">
    <mergeCell ref="A2:D2"/>
    <mergeCell ref="C3:D3"/>
    <mergeCell ref="A4:A5"/>
    <mergeCell ref="B4:B5"/>
    <mergeCell ref="C4:C5"/>
    <mergeCell ref="D4:D5"/>
  </mergeCells>
  <dataValidations count="1">
    <dataValidation type="textLength" operator="lessThanOrEqual" allowBlank="1" showInputMessage="1" showErrorMessage="1" errorTitle="提示" error="此处最多只能输入 [20] 个字符。" sqref="B4 D4 B5 D5">
      <formula1>20</formula1>
    </dataValidation>
  </dataValidations>
  <printOptions horizontalCentered="1"/>
  <pageMargins left="0.944444444444444" right="0.944444444444444" top="0.393055555555556" bottom="0.393055555555556" header="0.196527777777778" footer="0.196527777777778"/>
  <pageSetup paperSize="9" scale="64" fitToHeight="0" orientation="portrait" useFirstPageNumber="1" horizontalDpi="600"/>
  <headerFooter alignWithMargins="0">
    <oddFooter>&amp;C&amp;15第 &amp;P+53 页，共 &amp;N+59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F42"/>
  <sheetViews>
    <sheetView showZeros="0" topLeftCell="A31" workbookViewId="0">
      <selection activeCell="I9" sqref="I9"/>
    </sheetView>
  </sheetViews>
  <sheetFormatPr defaultColWidth="9" defaultRowHeight="15.75" outlineLevelCol="5"/>
  <cols>
    <col min="1" max="1" width="36.625" style="187" customWidth="1"/>
    <col min="2" max="3" width="13.875" style="187" customWidth="1"/>
    <col min="4" max="4" width="13.375" style="187" customWidth="1"/>
    <col min="5" max="5" width="9" style="187"/>
    <col min="6" max="6" width="17" style="187" customWidth="1"/>
    <col min="7" max="16384" width="9" style="187"/>
  </cols>
  <sheetData>
    <row r="1" ht="20" customHeight="1" spans="1:1">
      <c r="A1" s="228" t="s">
        <v>1029</v>
      </c>
    </row>
    <row r="2" ht="30" customHeight="1" spans="1:6">
      <c r="A2" s="241" t="s">
        <v>1030</v>
      </c>
      <c r="B2" s="241"/>
      <c r="C2" s="241"/>
      <c r="D2" s="241"/>
      <c r="E2" s="242"/>
      <c r="F2" s="242"/>
    </row>
    <row r="3" ht="20" customHeight="1" spans="1:4">
      <c r="A3" s="231"/>
      <c r="B3" s="231"/>
      <c r="C3" s="232" t="s">
        <v>2</v>
      </c>
      <c r="D3" s="232"/>
    </row>
    <row r="4" ht="22" customHeight="1" spans="1:4">
      <c r="A4" s="190" t="s">
        <v>667</v>
      </c>
      <c r="B4" s="190" t="s">
        <v>6</v>
      </c>
      <c r="C4" s="190" t="s">
        <v>805</v>
      </c>
      <c r="D4" s="190" t="s">
        <v>806</v>
      </c>
    </row>
    <row r="5" ht="22" customHeight="1" spans="1:4">
      <c r="A5" s="192"/>
      <c r="B5" s="192"/>
      <c r="C5" s="192"/>
      <c r="D5" s="192"/>
    </row>
    <row r="6" ht="28" customHeight="1" spans="1:4">
      <c r="A6" s="233" t="s">
        <v>1014</v>
      </c>
      <c r="B6" s="234">
        <f>SUM(B7:B20)</f>
        <v>11</v>
      </c>
      <c r="C6" s="234">
        <f>SUM(C7:C20)</f>
        <v>11</v>
      </c>
      <c r="D6" s="243">
        <f t="shared" ref="D6:D42" si="0">IF(AND(B6&lt;&gt;0,C6&lt;&gt;0),C6/B6,"")</f>
        <v>1</v>
      </c>
    </row>
    <row r="7" ht="28" customHeight="1" spans="1:4">
      <c r="A7" s="233" t="s">
        <v>670</v>
      </c>
      <c r="B7" s="244"/>
      <c r="C7" s="245"/>
      <c r="D7" s="243" t="str">
        <f t="shared" si="0"/>
        <v/>
      </c>
    </row>
    <row r="8" ht="28" customHeight="1" spans="1:4">
      <c r="A8" s="233" t="s">
        <v>671</v>
      </c>
      <c r="B8" s="234"/>
      <c r="C8" s="234"/>
      <c r="D8" s="243" t="str">
        <f t="shared" si="0"/>
        <v/>
      </c>
    </row>
    <row r="9" ht="28" customHeight="1" spans="1:4">
      <c r="A9" s="233" t="s">
        <v>672</v>
      </c>
      <c r="B9" s="234"/>
      <c r="C9" s="234"/>
      <c r="D9" s="243" t="str">
        <f t="shared" si="0"/>
        <v/>
      </c>
    </row>
    <row r="10" ht="28" customHeight="1" spans="1:4">
      <c r="A10" s="233" t="s">
        <v>673</v>
      </c>
      <c r="B10" s="234"/>
      <c r="C10" s="234"/>
      <c r="D10" s="243" t="str">
        <f t="shared" si="0"/>
        <v/>
      </c>
    </row>
    <row r="11" ht="28" customHeight="1" spans="1:4">
      <c r="A11" s="233" t="s">
        <v>674</v>
      </c>
      <c r="B11" s="234"/>
      <c r="C11" s="234"/>
      <c r="D11" s="243" t="str">
        <f t="shared" si="0"/>
        <v/>
      </c>
    </row>
    <row r="12" ht="28" customHeight="1" spans="1:4">
      <c r="A12" s="233" t="s">
        <v>675</v>
      </c>
      <c r="B12" s="234"/>
      <c r="C12" s="234"/>
      <c r="D12" s="243" t="str">
        <f t="shared" si="0"/>
        <v/>
      </c>
    </row>
    <row r="13" ht="28" customHeight="1" spans="1:4">
      <c r="A13" s="233" t="s">
        <v>676</v>
      </c>
      <c r="B13" s="234"/>
      <c r="C13" s="234"/>
      <c r="D13" s="243" t="str">
        <f t="shared" si="0"/>
        <v/>
      </c>
    </row>
    <row r="14" ht="28" customHeight="1" spans="1:4">
      <c r="A14" s="233" t="s">
        <v>677</v>
      </c>
      <c r="B14" s="234"/>
      <c r="C14" s="234"/>
      <c r="D14" s="243" t="str">
        <f t="shared" si="0"/>
        <v/>
      </c>
    </row>
    <row r="15" ht="28" customHeight="1" spans="1:4">
      <c r="A15" s="233" t="s">
        <v>678</v>
      </c>
      <c r="B15" s="234"/>
      <c r="C15" s="234"/>
      <c r="D15" s="243" t="str">
        <f t="shared" si="0"/>
        <v/>
      </c>
    </row>
    <row r="16" ht="28" customHeight="1" spans="1:4">
      <c r="A16" s="233" t="s">
        <v>679</v>
      </c>
      <c r="B16" s="234"/>
      <c r="C16" s="234"/>
      <c r="D16" s="243" t="str">
        <f t="shared" si="0"/>
        <v/>
      </c>
    </row>
    <row r="17" ht="28" customHeight="1" spans="1:4">
      <c r="A17" s="233" t="s">
        <v>680</v>
      </c>
      <c r="B17" s="234"/>
      <c r="C17" s="234"/>
      <c r="D17" s="243" t="str">
        <f t="shared" si="0"/>
        <v/>
      </c>
    </row>
    <row r="18" ht="28" customHeight="1" spans="1:4">
      <c r="A18" s="233" t="s">
        <v>681</v>
      </c>
      <c r="B18" s="234"/>
      <c r="C18" s="234"/>
      <c r="D18" s="243" t="str">
        <f t="shared" si="0"/>
        <v/>
      </c>
    </row>
    <row r="19" ht="28" customHeight="1" spans="1:4">
      <c r="A19" s="233" t="s">
        <v>682</v>
      </c>
      <c r="B19" s="234"/>
      <c r="C19" s="234"/>
      <c r="D19" s="243" t="str">
        <f t="shared" si="0"/>
        <v/>
      </c>
    </row>
    <row r="20" ht="28" customHeight="1" spans="1:4">
      <c r="A20" s="233" t="s">
        <v>1015</v>
      </c>
      <c r="B20" s="234">
        <v>11</v>
      </c>
      <c r="C20" s="234">
        <v>11</v>
      </c>
      <c r="D20" s="243">
        <f t="shared" si="0"/>
        <v>1</v>
      </c>
    </row>
    <row r="21" ht="28" customHeight="1" spans="1:4">
      <c r="A21" s="233" t="s">
        <v>1016</v>
      </c>
      <c r="B21" s="234">
        <f>SUM(B22:B25)</f>
        <v>0</v>
      </c>
      <c r="C21" s="234">
        <f>SUM(C22:C25)</f>
        <v>0</v>
      </c>
      <c r="D21" s="243" t="str">
        <f t="shared" si="0"/>
        <v/>
      </c>
    </row>
    <row r="22" ht="28" customHeight="1" spans="1:4">
      <c r="A22" s="233" t="s">
        <v>685</v>
      </c>
      <c r="B22" s="234"/>
      <c r="C22" s="234"/>
      <c r="D22" s="243" t="str">
        <f t="shared" si="0"/>
        <v/>
      </c>
    </row>
    <row r="23" ht="28" customHeight="1" spans="1:4">
      <c r="A23" s="233" t="s">
        <v>1017</v>
      </c>
      <c r="B23" s="234"/>
      <c r="C23" s="234"/>
      <c r="D23" s="243" t="str">
        <f t="shared" si="0"/>
        <v/>
      </c>
    </row>
    <row r="24" ht="28" customHeight="1" spans="1:4">
      <c r="A24" s="233" t="s">
        <v>687</v>
      </c>
      <c r="B24" s="234"/>
      <c r="C24" s="234"/>
      <c r="D24" s="243" t="str">
        <f t="shared" si="0"/>
        <v/>
      </c>
    </row>
    <row r="25" ht="28" customHeight="1" spans="1:4">
      <c r="A25" s="233" t="s">
        <v>688</v>
      </c>
      <c r="B25" s="234"/>
      <c r="C25" s="234"/>
      <c r="D25" s="243" t="str">
        <f t="shared" si="0"/>
        <v/>
      </c>
    </row>
    <row r="26" ht="28" customHeight="1" spans="1:4">
      <c r="A26" s="233" t="s">
        <v>1018</v>
      </c>
      <c r="B26" s="234">
        <f>SUM(B27:B31)</f>
        <v>0</v>
      </c>
      <c r="C26" s="234">
        <f>SUM(C27:C31)</f>
        <v>0</v>
      </c>
      <c r="D26" s="243" t="str">
        <f t="shared" si="0"/>
        <v/>
      </c>
    </row>
    <row r="27" ht="28" customHeight="1" spans="1:4">
      <c r="A27" s="233" t="s">
        <v>690</v>
      </c>
      <c r="B27" s="234"/>
      <c r="C27" s="234"/>
      <c r="D27" s="243" t="str">
        <f t="shared" si="0"/>
        <v/>
      </c>
    </row>
    <row r="28" ht="28" customHeight="1" spans="1:4">
      <c r="A28" s="233" t="s">
        <v>691</v>
      </c>
      <c r="B28" s="234"/>
      <c r="C28" s="234"/>
      <c r="D28" s="243" t="str">
        <f t="shared" si="0"/>
        <v/>
      </c>
    </row>
    <row r="29" ht="28" customHeight="1" spans="1:4">
      <c r="A29" s="233" t="s">
        <v>692</v>
      </c>
      <c r="B29" s="234"/>
      <c r="C29" s="234"/>
      <c r="D29" s="243" t="str">
        <f t="shared" si="0"/>
        <v/>
      </c>
    </row>
    <row r="30" ht="28" customHeight="1" spans="1:4">
      <c r="A30" s="233" t="s">
        <v>693</v>
      </c>
      <c r="B30" s="234"/>
      <c r="C30" s="234"/>
      <c r="D30" s="243" t="str">
        <f t="shared" si="0"/>
        <v/>
      </c>
    </row>
    <row r="31" ht="28" customHeight="1" spans="1:4">
      <c r="A31" s="233" t="s">
        <v>694</v>
      </c>
      <c r="B31" s="234"/>
      <c r="C31" s="234"/>
      <c r="D31" s="243" t="str">
        <f t="shared" si="0"/>
        <v/>
      </c>
    </row>
    <row r="32" ht="28" customHeight="1" spans="1:4">
      <c r="A32" s="233" t="s">
        <v>1019</v>
      </c>
      <c r="B32" s="234">
        <f>SUM(B33:B35)</f>
        <v>0</v>
      </c>
      <c r="C32" s="234">
        <f>SUM(C33:C35)</f>
        <v>0</v>
      </c>
      <c r="D32" s="243" t="str">
        <f t="shared" si="0"/>
        <v/>
      </c>
    </row>
    <row r="33" ht="28" customHeight="1" spans="1:4">
      <c r="A33" s="233" t="s">
        <v>696</v>
      </c>
      <c r="B33" s="234"/>
      <c r="C33" s="234"/>
      <c r="D33" s="243" t="str">
        <f t="shared" si="0"/>
        <v/>
      </c>
    </row>
    <row r="34" ht="28" customHeight="1" spans="1:4">
      <c r="A34" s="233" t="s">
        <v>697</v>
      </c>
      <c r="B34" s="234"/>
      <c r="C34" s="234"/>
      <c r="D34" s="243" t="str">
        <f t="shared" si="0"/>
        <v/>
      </c>
    </row>
    <row r="35" ht="28" customHeight="1" spans="1:4">
      <c r="A35" s="233" t="s">
        <v>698</v>
      </c>
      <c r="B35" s="234"/>
      <c r="C35" s="234"/>
      <c r="D35" s="243" t="str">
        <f t="shared" si="0"/>
        <v/>
      </c>
    </row>
    <row r="36" ht="28" customHeight="1" spans="1:4">
      <c r="A36" s="233" t="s">
        <v>1020</v>
      </c>
      <c r="B36" s="234"/>
      <c r="C36" s="234"/>
      <c r="D36" s="243" t="str">
        <f t="shared" si="0"/>
        <v/>
      </c>
    </row>
    <row r="37" ht="28" customHeight="1" spans="1:4">
      <c r="A37" s="236" t="s">
        <v>700</v>
      </c>
      <c r="B37" s="237">
        <f>SUM(B6,B21,B26,B32,B36)</f>
        <v>11</v>
      </c>
      <c r="C37" s="237">
        <f>SUM(C6,C21,C26,C32,C36)</f>
        <v>11</v>
      </c>
      <c r="D37" s="246">
        <f t="shared" si="0"/>
        <v>1</v>
      </c>
    </row>
    <row r="38" ht="28" customHeight="1" spans="1:4">
      <c r="A38" s="233" t="s">
        <v>701</v>
      </c>
      <c r="B38" s="234">
        <v>9</v>
      </c>
      <c r="C38" s="197"/>
      <c r="D38" s="243" t="str">
        <f t="shared" si="0"/>
        <v/>
      </c>
    </row>
    <row r="39" ht="28" customHeight="1" spans="1:4">
      <c r="A39" s="239" t="s">
        <v>702</v>
      </c>
      <c r="B39" s="234">
        <v>0</v>
      </c>
      <c r="C39" s="197"/>
      <c r="D39" s="243" t="str">
        <f t="shared" si="0"/>
        <v/>
      </c>
    </row>
    <row r="40" ht="28" customHeight="1" spans="1:4">
      <c r="A40" s="233" t="s">
        <v>703</v>
      </c>
      <c r="B40" s="234">
        <v>0</v>
      </c>
      <c r="C40" s="197"/>
      <c r="D40" s="243" t="str">
        <f t="shared" si="0"/>
        <v/>
      </c>
    </row>
    <row r="41" ht="28" customHeight="1" spans="1:4">
      <c r="A41" s="233"/>
      <c r="B41" s="234"/>
      <c r="C41" s="197"/>
      <c r="D41" s="243" t="str">
        <f t="shared" si="0"/>
        <v/>
      </c>
    </row>
    <row r="42" s="213" customFormat="1" ht="28" customHeight="1" spans="1:4">
      <c r="A42" s="240" t="s">
        <v>704</v>
      </c>
      <c r="B42" s="237">
        <f>SUM(B37:B40)</f>
        <v>20</v>
      </c>
      <c r="C42" s="237">
        <f>SUM(C37:C40)</f>
        <v>11</v>
      </c>
      <c r="D42" s="246">
        <f t="shared" si="0"/>
        <v>0.55</v>
      </c>
    </row>
  </sheetData>
  <mergeCells count="6">
    <mergeCell ref="A2:D2"/>
    <mergeCell ref="C3:D3"/>
    <mergeCell ref="A4:A5"/>
    <mergeCell ref="B4:B5"/>
    <mergeCell ref="C4:C5"/>
    <mergeCell ref="D4:D5"/>
  </mergeCells>
  <dataValidations count="1">
    <dataValidation type="textLength" operator="lessThanOrEqual" allowBlank="1" showInputMessage="1" showErrorMessage="1" errorTitle="提示" error="此处最多只能输入 [20] 个字符。" sqref="B4 D4 B5 D5">
      <formula1>20</formula1>
    </dataValidation>
  </dataValidations>
  <printOptions horizontalCentered="1"/>
  <pageMargins left="0.944444444444444" right="0.944444444444444" top="0.393055555555556" bottom="0.393055555555556" header="0.196527777777778" footer="0.196527777777778"/>
  <pageSetup paperSize="9" scale="64" fitToHeight="0" orientation="portrait" useFirstPageNumber="1" horizontalDpi="600"/>
  <headerFooter alignWithMargins="0">
    <oddFooter>&amp;C&amp;15第 &amp;P+53 页，共 &amp;N+59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42"/>
  <sheetViews>
    <sheetView showZeros="0" topLeftCell="A28" workbookViewId="0">
      <selection activeCell="A2" sqref="A2:D2"/>
    </sheetView>
  </sheetViews>
  <sheetFormatPr defaultColWidth="9" defaultRowHeight="15.75" outlineLevelCol="3"/>
  <cols>
    <col min="1" max="1" width="36.625" style="187" customWidth="1"/>
    <col min="2" max="4" width="15.25" style="187" customWidth="1"/>
    <col min="5" max="16378" width="9" style="187"/>
  </cols>
  <sheetData>
    <row r="1" ht="20" customHeight="1" spans="1:1">
      <c r="A1" s="228" t="s">
        <v>1031</v>
      </c>
    </row>
    <row r="2" ht="30" customHeight="1" spans="1:4">
      <c r="A2" s="229" t="s">
        <v>1032</v>
      </c>
      <c r="B2" s="230"/>
      <c r="C2" s="230"/>
      <c r="D2" s="230"/>
    </row>
    <row r="3" ht="20" customHeight="1" spans="1:4">
      <c r="A3" s="231"/>
      <c r="B3" s="231"/>
      <c r="C3" s="232" t="s">
        <v>2</v>
      </c>
      <c r="D3" s="232"/>
    </row>
    <row r="4" ht="22" customHeight="1" spans="1:4">
      <c r="A4" s="190" t="s">
        <v>707</v>
      </c>
      <c r="B4" s="190" t="s">
        <v>6</v>
      </c>
      <c r="C4" s="190" t="s">
        <v>805</v>
      </c>
      <c r="D4" s="190" t="s">
        <v>806</v>
      </c>
    </row>
    <row r="5" ht="22" customHeight="1" spans="1:4">
      <c r="A5" s="192"/>
      <c r="B5" s="192"/>
      <c r="C5" s="192"/>
      <c r="D5" s="192"/>
    </row>
    <row r="6" ht="28" customHeight="1" spans="1:4">
      <c r="A6" s="233" t="s">
        <v>1023</v>
      </c>
      <c r="B6" s="234">
        <f>SUM(B7:B8)</f>
        <v>0</v>
      </c>
      <c r="C6" s="234">
        <f>SUM(C7:C8)</f>
        <v>0</v>
      </c>
      <c r="D6" s="235" t="str">
        <f t="shared" ref="D6:D42" si="0">IF(AND(B6&lt;&gt;0,C6&lt;&gt;0),C6/B6,"")</f>
        <v/>
      </c>
    </row>
    <row r="7" ht="28" customHeight="1" spans="1:4">
      <c r="A7" s="233" t="s">
        <v>709</v>
      </c>
      <c r="B7" s="234"/>
      <c r="C7" s="234"/>
      <c r="D7" s="235" t="str">
        <f t="shared" si="0"/>
        <v/>
      </c>
    </row>
    <row r="8" ht="28" customHeight="1" spans="1:4">
      <c r="A8" s="233" t="s">
        <v>710</v>
      </c>
      <c r="B8" s="234"/>
      <c r="C8" s="234"/>
      <c r="D8" s="235" t="str">
        <f t="shared" si="0"/>
        <v/>
      </c>
    </row>
    <row r="9" ht="28" customHeight="1" spans="1:4">
      <c r="A9" s="233" t="s">
        <v>1024</v>
      </c>
      <c r="B9" s="234">
        <f>SUM(B10,B20,B29,B31,B35)</f>
        <v>20</v>
      </c>
      <c r="C9" s="234">
        <f>SUM(C10,C20,C29,C31,C35)</f>
        <v>11</v>
      </c>
      <c r="D9" s="235">
        <f t="shared" si="0"/>
        <v>0.55</v>
      </c>
    </row>
    <row r="10" ht="28" customHeight="1" spans="1:4">
      <c r="A10" s="233" t="s">
        <v>712</v>
      </c>
      <c r="B10" s="234">
        <f>SUM(B11:B19)</f>
        <v>9</v>
      </c>
      <c r="C10" s="234">
        <f>SUM(C11:C19)</f>
        <v>0</v>
      </c>
      <c r="D10" s="235" t="str">
        <f t="shared" si="0"/>
        <v/>
      </c>
    </row>
    <row r="11" ht="28" customHeight="1" spans="1:4">
      <c r="A11" s="233" t="s">
        <v>713</v>
      </c>
      <c r="B11" s="234"/>
      <c r="C11" s="197"/>
      <c r="D11" s="235" t="str">
        <f t="shared" si="0"/>
        <v/>
      </c>
    </row>
    <row r="12" ht="28" customHeight="1" spans="1:4">
      <c r="A12" s="233" t="s">
        <v>714</v>
      </c>
      <c r="B12" s="234"/>
      <c r="C12" s="197"/>
      <c r="D12" s="235" t="str">
        <f t="shared" si="0"/>
        <v/>
      </c>
    </row>
    <row r="13" ht="28" customHeight="1" spans="1:4">
      <c r="A13" s="233" t="s">
        <v>715</v>
      </c>
      <c r="B13" s="234"/>
      <c r="C13" s="197"/>
      <c r="D13" s="235" t="str">
        <f t="shared" si="0"/>
        <v/>
      </c>
    </row>
    <row r="14" ht="28" customHeight="1" spans="1:4">
      <c r="A14" s="233" t="s">
        <v>716</v>
      </c>
      <c r="B14" s="234"/>
      <c r="C14" s="197"/>
      <c r="D14" s="235" t="str">
        <f t="shared" si="0"/>
        <v/>
      </c>
    </row>
    <row r="15" ht="28" customHeight="1" spans="1:4">
      <c r="A15" s="233" t="s">
        <v>717</v>
      </c>
      <c r="B15" s="234">
        <v>9</v>
      </c>
      <c r="C15" s="197"/>
      <c r="D15" s="235" t="str">
        <f t="shared" si="0"/>
        <v/>
      </c>
    </row>
    <row r="16" ht="28" customHeight="1" spans="1:4">
      <c r="A16" s="233" t="s">
        <v>718</v>
      </c>
      <c r="B16" s="234"/>
      <c r="C16" s="197"/>
      <c r="D16" s="235" t="str">
        <f t="shared" si="0"/>
        <v/>
      </c>
    </row>
    <row r="17" ht="28" customHeight="1" spans="1:4">
      <c r="A17" s="233" t="s">
        <v>719</v>
      </c>
      <c r="B17" s="234"/>
      <c r="C17" s="197"/>
      <c r="D17" s="235" t="str">
        <f t="shared" si="0"/>
        <v/>
      </c>
    </row>
    <row r="18" ht="28" customHeight="1" spans="1:4">
      <c r="A18" s="233" t="s">
        <v>720</v>
      </c>
      <c r="B18" s="234"/>
      <c r="C18" s="197"/>
      <c r="D18" s="235" t="str">
        <f t="shared" si="0"/>
        <v/>
      </c>
    </row>
    <row r="19" ht="28" customHeight="1" spans="1:4">
      <c r="A19" s="233" t="s">
        <v>721</v>
      </c>
      <c r="B19" s="234"/>
      <c r="C19" s="197"/>
      <c r="D19" s="235" t="str">
        <f t="shared" si="0"/>
        <v/>
      </c>
    </row>
    <row r="20" ht="28" customHeight="1" spans="1:4">
      <c r="A20" s="233" t="s">
        <v>1025</v>
      </c>
      <c r="B20" s="234">
        <f>SUM(B21:B28)</f>
        <v>0</v>
      </c>
      <c r="C20" s="234">
        <f>SUM(C21:C28)</f>
        <v>0</v>
      </c>
      <c r="D20" s="235" t="str">
        <f t="shared" si="0"/>
        <v/>
      </c>
    </row>
    <row r="21" ht="28" customHeight="1" spans="1:4">
      <c r="A21" s="233" t="s">
        <v>723</v>
      </c>
      <c r="B21" s="234"/>
      <c r="C21" s="197"/>
      <c r="D21" s="235" t="str">
        <f t="shared" si="0"/>
        <v/>
      </c>
    </row>
    <row r="22" ht="28" customHeight="1" spans="1:4">
      <c r="A22" s="233" t="s">
        <v>724</v>
      </c>
      <c r="B22" s="234"/>
      <c r="C22" s="197"/>
      <c r="D22" s="235" t="str">
        <f t="shared" si="0"/>
        <v/>
      </c>
    </row>
    <row r="23" ht="28" customHeight="1" spans="1:4">
      <c r="A23" s="233" t="s">
        <v>725</v>
      </c>
      <c r="B23" s="234"/>
      <c r="C23" s="197"/>
      <c r="D23" s="235" t="str">
        <f t="shared" si="0"/>
        <v/>
      </c>
    </row>
    <row r="24" ht="28" customHeight="1" spans="1:4">
      <c r="A24" s="233" t="s">
        <v>726</v>
      </c>
      <c r="B24" s="234"/>
      <c r="C24" s="197"/>
      <c r="D24" s="235" t="str">
        <f t="shared" si="0"/>
        <v/>
      </c>
    </row>
    <row r="25" ht="28" customHeight="1" spans="1:4">
      <c r="A25" s="233" t="s">
        <v>727</v>
      </c>
      <c r="B25" s="234"/>
      <c r="C25" s="197"/>
      <c r="D25" s="235" t="str">
        <f t="shared" si="0"/>
        <v/>
      </c>
    </row>
    <row r="26" ht="28" customHeight="1" spans="1:4">
      <c r="A26" s="233" t="s">
        <v>728</v>
      </c>
      <c r="B26" s="234"/>
      <c r="C26" s="197"/>
      <c r="D26" s="235" t="str">
        <f t="shared" si="0"/>
        <v/>
      </c>
    </row>
    <row r="27" ht="28" customHeight="1" spans="1:4">
      <c r="A27" s="233" t="s">
        <v>729</v>
      </c>
      <c r="B27" s="234"/>
      <c r="C27" s="197"/>
      <c r="D27" s="235" t="str">
        <f t="shared" si="0"/>
        <v/>
      </c>
    </row>
    <row r="28" ht="28" customHeight="1" spans="1:4">
      <c r="A28" s="233" t="s">
        <v>730</v>
      </c>
      <c r="B28" s="234"/>
      <c r="C28" s="197"/>
      <c r="D28" s="235" t="str">
        <f t="shared" si="0"/>
        <v/>
      </c>
    </row>
    <row r="29" ht="28" customHeight="1" spans="1:4">
      <c r="A29" s="233" t="s">
        <v>1026</v>
      </c>
      <c r="B29" s="234">
        <f>SUM(A30)</f>
        <v>0</v>
      </c>
      <c r="C29" s="234">
        <f>SUM(B30)</f>
        <v>0</v>
      </c>
      <c r="D29" s="235" t="str">
        <f t="shared" si="0"/>
        <v/>
      </c>
    </row>
    <row r="30" ht="28" customHeight="1" spans="1:4">
      <c r="A30" s="233" t="s">
        <v>732</v>
      </c>
      <c r="B30" s="234"/>
      <c r="C30" s="197"/>
      <c r="D30" s="235" t="str">
        <f t="shared" si="0"/>
        <v/>
      </c>
    </row>
    <row r="31" ht="28" customHeight="1" spans="1:4">
      <c r="A31" s="233" t="s">
        <v>733</v>
      </c>
      <c r="B31" s="234">
        <f>SUM(B32:B34)</f>
        <v>0</v>
      </c>
      <c r="C31" s="234">
        <f>SUM(C32:C34)</f>
        <v>0</v>
      </c>
      <c r="D31" s="235" t="str">
        <f t="shared" si="0"/>
        <v/>
      </c>
    </row>
    <row r="32" ht="28" customHeight="1" spans="1:4">
      <c r="A32" s="233" t="s">
        <v>1027</v>
      </c>
      <c r="B32" s="234"/>
      <c r="C32" s="197"/>
      <c r="D32" s="235" t="str">
        <f t="shared" si="0"/>
        <v/>
      </c>
    </row>
    <row r="33" ht="28" customHeight="1" spans="1:4">
      <c r="A33" s="233" t="s">
        <v>735</v>
      </c>
      <c r="B33" s="234"/>
      <c r="C33" s="197"/>
      <c r="D33" s="235" t="str">
        <f t="shared" si="0"/>
        <v/>
      </c>
    </row>
    <row r="34" ht="28" customHeight="1" spans="1:4">
      <c r="A34" s="233" t="s">
        <v>736</v>
      </c>
      <c r="B34" s="234"/>
      <c r="C34" s="197"/>
      <c r="D34" s="235" t="str">
        <f t="shared" si="0"/>
        <v/>
      </c>
    </row>
    <row r="35" ht="28" customHeight="1" spans="1:4">
      <c r="A35" s="233" t="s">
        <v>1028</v>
      </c>
      <c r="B35" s="234">
        <f>SUM(B36)</f>
        <v>11</v>
      </c>
      <c r="C35" s="234">
        <f>SUM(C36)</f>
        <v>11</v>
      </c>
      <c r="D35" s="235">
        <f t="shared" si="0"/>
        <v>1</v>
      </c>
    </row>
    <row r="36" ht="28" customHeight="1" spans="1:4">
      <c r="A36" s="233" t="s">
        <v>738</v>
      </c>
      <c r="B36" s="234">
        <v>11</v>
      </c>
      <c r="C36" s="197">
        <v>11</v>
      </c>
      <c r="D36" s="235">
        <f t="shared" si="0"/>
        <v>1</v>
      </c>
    </row>
    <row r="37" ht="28" customHeight="1" spans="1:4">
      <c r="A37" s="236" t="s">
        <v>739</v>
      </c>
      <c r="B37" s="237">
        <f>SUM(B6,B9)</f>
        <v>20</v>
      </c>
      <c r="C37" s="237">
        <f>SUM(C6,C9)</f>
        <v>11</v>
      </c>
      <c r="D37" s="238">
        <f t="shared" si="0"/>
        <v>0.55</v>
      </c>
    </row>
    <row r="38" ht="28" customHeight="1" spans="1:4">
      <c r="A38" s="233" t="s">
        <v>740</v>
      </c>
      <c r="B38" s="234">
        <v>0</v>
      </c>
      <c r="C38" s="197"/>
      <c r="D38" s="235" t="str">
        <f t="shared" si="0"/>
        <v/>
      </c>
    </row>
    <row r="39" ht="28" customHeight="1" spans="1:4">
      <c r="A39" s="239" t="s">
        <v>741</v>
      </c>
      <c r="B39" s="234"/>
      <c r="C39" s="197"/>
      <c r="D39" s="235" t="str">
        <f t="shared" si="0"/>
        <v/>
      </c>
    </row>
    <row r="40" ht="28" customHeight="1" spans="1:4">
      <c r="A40" s="233" t="s">
        <v>742</v>
      </c>
      <c r="B40" s="234">
        <v>0</v>
      </c>
      <c r="C40" s="197"/>
      <c r="D40" s="235" t="str">
        <f t="shared" si="0"/>
        <v/>
      </c>
    </row>
    <row r="41" ht="28" customHeight="1" spans="1:4">
      <c r="A41" s="239" t="s">
        <v>743</v>
      </c>
      <c r="B41" s="234"/>
      <c r="C41" s="197"/>
      <c r="D41" s="235" t="str">
        <f t="shared" si="0"/>
        <v/>
      </c>
    </row>
    <row r="42" s="213" customFormat="1" ht="28" customHeight="1" spans="1:4">
      <c r="A42" s="240" t="s">
        <v>744</v>
      </c>
      <c r="B42" s="237">
        <f>SUM(B37:B41)</f>
        <v>20</v>
      </c>
      <c r="C42" s="237">
        <f>SUM(C37:C41)</f>
        <v>11</v>
      </c>
      <c r="D42" s="238">
        <f t="shared" si="0"/>
        <v>0.55</v>
      </c>
    </row>
  </sheetData>
  <mergeCells count="6">
    <mergeCell ref="A2:D2"/>
    <mergeCell ref="C3:D3"/>
    <mergeCell ref="A4:A5"/>
    <mergeCell ref="B4:B5"/>
    <mergeCell ref="C4:C5"/>
    <mergeCell ref="D4:D5"/>
  </mergeCells>
  <dataValidations count="1">
    <dataValidation type="textLength" operator="lessThanOrEqual" allowBlank="1" showInputMessage="1" showErrorMessage="1" errorTitle="提示" error="此处最多只能输入 [20] 个字符。" sqref="B4 D4 B5 D5">
      <formula1>20</formula1>
    </dataValidation>
  </dataValidations>
  <printOptions horizontalCentered="1"/>
  <pageMargins left="0.944444444444444" right="0.944444444444444" top="0.393055555555556" bottom="0.393055555555556" header="0.196527777777778" footer="0.196527777777778"/>
  <pageSetup paperSize="9" scale="64" fitToHeight="0" orientation="portrait" useFirstPageNumber="1" horizontalDpi="600"/>
  <headerFooter alignWithMargins="0">
    <oddFooter>&amp;C&amp;15第 &amp;P+53 页，共 &amp;N+59 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XFD17"/>
  <sheetViews>
    <sheetView showZeros="0" topLeftCell="A3" workbookViewId="0">
      <selection activeCell="D24" sqref="D24"/>
    </sheetView>
  </sheetViews>
  <sheetFormatPr defaultColWidth="9" defaultRowHeight="14.25"/>
  <cols>
    <col min="1" max="1" width="38" style="211" customWidth="1"/>
    <col min="2" max="2" width="45.5" style="214" customWidth="1"/>
    <col min="3" max="3" width="12.625" style="211"/>
    <col min="4" max="16363" width="9" style="211"/>
    <col min="16364" max="16365" width="35.625" style="211"/>
    <col min="16366" max="16366" width="9" style="211"/>
    <col min="16367" max="16384" width="9" style="167"/>
  </cols>
  <sheetData>
    <row r="1" s="211" customFormat="1" ht="27" customHeight="1" spans="1:16384">
      <c r="A1" s="215" t="s">
        <v>1033</v>
      </c>
      <c r="B1" s="214"/>
      <c r="XEM1" s="167"/>
      <c r="XEN1" s="167"/>
      <c r="XEO1" s="167"/>
      <c r="XEP1" s="167"/>
      <c r="XEQ1" s="167"/>
      <c r="XER1" s="167"/>
      <c r="XES1" s="167"/>
      <c r="XET1" s="167"/>
      <c r="XEU1" s="167"/>
      <c r="XEV1" s="167"/>
      <c r="XEW1" s="167"/>
      <c r="XEX1" s="167"/>
      <c r="XEY1" s="167"/>
      <c r="XEZ1" s="167"/>
      <c r="XFA1" s="167"/>
      <c r="XFB1" s="167"/>
      <c r="XFC1" s="167"/>
      <c r="XFD1" s="167"/>
    </row>
    <row r="2" s="211" customFormat="1" ht="27" spans="1:2">
      <c r="A2" s="216" t="s">
        <v>1034</v>
      </c>
      <c r="B2" s="217"/>
    </row>
    <row r="3" s="211" customFormat="1" ht="18.75" spans="1:2">
      <c r="A3" s="218"/>
      <c r="B3" s="219" t="s">
        <v>2</v>
      </c>
    </row>
    <row r="4" s="212" customFormat="1" ht="18.75" spans="1:2">
      <c r="A4" s="220" t="s">
        <v>902</v>
      </c>
      <c r="B4" s="220" t="s">
        <v>1035</v>
      </c>
    </row>
    <row r="5" s="211" customFormat="1" ht="18.75" spans="1:2">
      <c r="A5" s="225" t="s">
        <v>907</v>
      </c>
      <c r="B5" s="222"/>
    </row>
    <row r="6" s="211" customFormat="1" ht="18.75" spans="1:2">
      <c r="A6" s="225" t="s">
        <v>908</v>
      </c>
      <c r="B6" s="222"/>
    </row>
    <row r="7" s="211" customFormat="1" ht="18.75" spans="1:2">
      <c r="A7" s="225" t="s">
        <v>909</v>
      </c>
      <c r="B7" s="222"/>
    </row>
    <row r="8" s="211" customFormat="1" ht="18.75" spans="1:2">
      <c r="A8" s="225" t="s">
        <v>910</v>
      </c>
      <c r="B8" s="222"/>
    </row>
    <row r="9" s="211" customFormat="1" ht="18.75" spans="1:2">
      <c r="A9" s="225" t="s">
        <v>911</v>
      </c>
      <c r="B9" s="222"/>
    </row>
    <row r="10" s="211" customFormat="1" ht="18.75" spans="1:2">
      <c r="A10" s="225" t="s">
        <v>912</v>
      </c>
      <c r="B10" s="222"/>
    </row>
    <row r="11" s="211" customFormat="1" ht="18.75" spans="1:2">
      <c r="A11" s="225" t="s">
        <v>913</v>
      </c>
      <c r="B11" s="222"/>
    </row>
    <row r="12" s="211" customFormat="1" ht="18.75" spans="1:2">
      <c r="A12" s="225" t="s">
        <v>914</v>
      </c>
      <c r="B12" s="222"/>
    </row>
    <row r="13" s="211" customFormat="1" ht="18.75" spans="1:2">
      <c r="A13" s="225" t="s">
        <v>915</v>
      </c>
      <c r="B13" s="222"/>
    </row>
    <row r="14" s="211" customFormat="1" ht="18.75" spans="1:2">
      <c r="A14" s="225" t="s">
        <v>916</v>
      </c>
      <c r="B14" s="222"/>
    </row>
    <row r="15" s="211" customFormat="1" ht="18.75" spans="1:2">
      <c r="A15" s="225" t="s">
        <v>917</v>
      </c>
      <c r="B15" s="222"/>
    </row>
    <row r="16" s="211" customFormat="1" ht="18.75" spans="1:2">
      <c r="A16" s="226" t="s">
        <v>1036</v>
      </c>
      <c r="B16" s="227"/>
    </row>
    <row r="17" s="211" customFormat="1" spans="1:16384">
      <c r="A17" s="211" t="s">
        <v>899</v>
      </c>
      <c r="B17" s="214"/>
      <c r="XEM17" s="167"/>
      <c r="XEN17" s="167"/>
      <c r="XEO17" s="167"/>
      <c r="XEP17" s="167"/>
      <c r="XEQ17" s="167"/>
      <c r="XER17" s="167"/>
      <c r="XES17" s="167"/>
      <c r="XET17" s="167"/>
      <c r="XEU17" s="167"/>
      <c r="XEV17" s="167"/>
      <c r="XEW17" s="167"/>
      <c r="XEX17" s="167"/>
      <c r="XEY17" s="167"/>
      <c r="XEZ17" s="167"/>
      <c r="XFA17" s="167"/>
      <c r="XFB17" s="167"/>
      <c r="XFC17" s="167"/>
      <c r="XFD17" s="167"/>
    </row>
  </sheetData>
  <mergeCells count="1">
    <mergeCell ref="A2:B2"/>
  </mergeCells>
  <conditionalFormatting sqref="B4:D4">
    <cfRule type="cellIs" dxfId="0" priority="2" stopIfTrue="1" operator="lessThanOrEqual">
      <formula>-1</formula>
    </cfRule>
  </conditionalFormatting>
  <conditionalFormatting sqref="C2:D3">
    <cfRule type="cellIs" dxfId="0" priority="4" stopIfTrue="1" operator="lessThanOrEqual">
      <formula>-1</formula>
    </cfRule>
    <cfRule type="cellIs" dxfId="0" priority="3" stopIfTrue="1" operator="greaterThanOrEqual">
      <formula>10</formula>
    </cfRule>
  </conditionalFormatting>
  <conditionalFormatting sqref="B5:D7">
    <cfRule type="cellIs" dxfId="0" priority="1" stopIfTrue="1" operator="lessThanOrEqual">
      <formula>-1</formula>
    </cfRule>
  </conditionalFormatting>
  <printOptions horizontalCentered="1"/>
  <pageMargins left="0.944444444444444" right="0.944444444444444" top="0.393055555555556" bottom="0.393055555555556" header="0.196527777777778" footer="0.196527777777778"/>
  <pageSetup paperSize="9" scale="64" fitToHeight="0" orientation="portrait" useFirstPageNumber="1" horizontalDpi="600"/>
  <headerFooter alignWithMargins="0">
    <oddFooter>&amp;C&amp;15第 &amp;P+53 页，共 &amp;N+59 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XFD42"/>
  <sheetViews>
    <sheetView showZeros="0" workbookViewId="0">
      <selection activeCell="D6" sqref="D6"/>
    </sheetView>
  </sheetViews>
  <sheetFormatPr defaultColWidth="9" defaultRowHeight="14.25"/>
  <cols>
    <col min="1" max="1" width="46.625" style="211" customWidth="1"/>
    <col min="2" max="2" width="38" style="214" customWidth="1"/>
    <col min="3" max="16371" width="9" style="211"/>
    <col min="16372" max="16373" width="35.625" style="211"/>
    <col min="16374" max="16374" width="9" style="211"/>
    <col min="16375" max="16384" width="9" style="167"/>
  </cols>
  <sheetData>
    <row r="1" s="211" customFormat="1" ht="20" customHeight="1" spans="1:16384">
      <c r="A1" s="215" t="s">
        <v>1037</v>
      </c>
      <c r="B1" s="214"/>
      <c r="XEU1" s="167"/>
      <c r="XEV1" s="167"/>
      <c r="XEW1" s="167"/>
      <c r="XEX1" s="167"/>
      <c r="XEY1" s="167"/>
      <c r="XEZ1" s="167"/>
      <c r="XFA1" s="167"/>
      <c r="XFB1" s="167"/>
      <c r="XFC1" s="167"/>
      <c r="XFD1" s="167"/>
    </row>
    <row r="2" s="211" customFormat="1" ht="27" spans="1:2">
      <c r="A2" s="216" t="s">
        <v>1038</v>
      </c>
      <c r="B2" s="217"/>
    </row>
    <row r="3" s="211" customFormat="1" ht="18.75" spans="1:2">
      <c r="A3" s="218"/>
      <c r="B3" s="219" t="s">
        <v>2</v>
      </c>
    </row>
    <row r="4" s="212" customFormat="1" ht="18.75" spans="1:2">
      <c r="A4" s="220" t="s">
        <v>1039</v>
      </c>
      <c r="B4" s="220" t="s">
        <v>1035</v>
      </c>
    </row>
    <row r="5" s="211" customFormat="1" ht="18.75" spans="1:2">
      <c r="A5" s="221"/>
      <c r="B5" s="222"/>
    </row>
    <row r="6" s="211" customFormat="1" ht="18.75" spans="1:2">
      <c r="A6" s="221"/>
      <c r="B6" s="222"/>
    </row>
    <row r="7" s="211" customFormat="1" ht="18.75" spans="1:2">
      <c r="A7" s="221"/>
      <c r="B7" s="222"/>
    </row>
    <row r="8" s="211" customFormat="1" ht="18.75" spans="1:2">
      <c r="A8" s="221"/>
      <c r="B8" s="222"/>
    </row>
    <row r="9" s="211" customFormat="1" ht="18.75" spans="1:2">
      <c r="A9" s="221"/>
      <c r="B9" s="222"/>
    </row>
    <row r="10" s="211" customFormat="1" ht="18.75" spans="1:2">
      <c r="A10" s="221"/>
      <c r="B10" s="222"/>
    </row>
    <row r="11" s="211" customFormat="1" ht="18.75" spans="1:2">
      <c r="A11" s="223"/>
      <c r="B11" s="222"/>
    </row>
    <row r="12" s="211" customFormat="1" ht="18.75" spans="1:2">
      <c r="A12" s="224"/>
      <c r="B12" s="222"/>
    </row>
    <row r="13" s="211" customFormat="1" ht="18.75" spans="1:2">
      <c r="A13" s="225"/>
      <c r="B13" s="222"/>
    </row>
    <row r="14" s="211" customFormat="1" ht="18.75" spans="1:2">
      <c r="A14" s="225"/>
      <c r="B14" s="222"/>
    </row>
    <row r="15" s="211" customFormat="1" ht="18.75" spans="1:2">
      <c r="A15" s="225"/>
      <c r="B15" s="222"/>
    </row>
    <row r="16" s="211" customFormat="1" ht="18.75" spans="1:2">
      <c r="A16" s="225"/>
      <c r="B16" s="222"/>
    </row>
    <row r="17" s="211" customFormat="1" ht="18.75" spans="1:2">
      <c r="A17" s="225"/>
      <c r="B17" s="222"/>
    </row>
    <row r="18" s="211" customFormat="1" ht="18.75" spans="1:2">
      <c r="A18" s="225"/>
      <c r="B18" s="222"/>
    </row>
    <row r="19" s="211" customFormat="1" ht="18.75" spans="1:2">
      <c r="A19" s="225"/>
      <c r="B19" s="222"/>
    </row>
    <row r="20" s="211" customFormat="1" ht="18.75" spans="1:2">
      <c r="A20" s="226" t="s">
        <v>1036</v>
      </c>
      <c r="B20" s="227"/>
    </row>
    <row r="21" s="211" customFormat="1" spans="1:16377">
      <c r="A21" s="211" t="s">
        <v>1040</v>
      </c>
      <c r="B21" s="214"/>
      <c r="XEU21" s="167"/>
      <c r="XEV21" s="167"/>
      <c r="XEW21" s="167"/>
    </row>
    <row r="22" s="211" customFormat="1" spans="2:16377">
      <c r="B22" s="214"/>
      <c r="XEU22" s="167"/>
      <c r="XEV22" s="167"/>
      <c r="XEW22" s="167"/>
    </row>
    <row r="42" s="213" customFormat="1" ht="15.75" spans="1:16384">
      <c r="A42" s="211"/>
      <c r="B42" s="214"/>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1"/>
      <c r="DW42" s="211"/>
      <c r="DX42" s="211"/>
      <c r="DY42" s="211"/>
      <c r="DZ42" s="211"/>
      <c r="EA42" s="211"/>
      <c r="EB42" s="211"/>
      <c r="EC42" s="211"/>
      <c r="ED42" s="211"/>
      <c r="EE42" s="211"/>
      <c r="EF42" s="211"/>
      <c r="EG42" s="211"/>
      <c r="EH42" s="211"/>
      <c r="EI42" s="211"/>
      <c r="EJ42" s="211"/>
      <c r="EK42" s="211"/>
      <c r="EL42" s="211"/>
      <c r="EM42" s="211"/>
      <c r="EN42" s="211"/>
      <c r="EO42" s="211"/>
      <c r="EP42" s="211"/>
      <c r="EQ42" s="211"/>
      <c r="ER42" s="211"/>
      <c r="ES42" s="211"/>
      <c r="ET42" s="211"/>
      <c r="EU42" s="211"/>
      <c r="EV42" s="211"/>
      <c r="EW42" s="211"/>
      <c r="EX42" s="211"/>
      <c r="EY42" s="211"/>
      <c r="EZ42" s="211"/>
      <c r="FA42" s="211"/>
      <c r="FB42" s="211"/>
      <c r="FC42" s="211"/>
      <c r="FD42" s="211"/>
      <c r="FE42" s="211"/>
      <c r="FF42" s="211"/>
      <c r="FG42" s="211"/>
      <c r="FH42" s="211"/>
      <c r="FI42" s="211"/>
      <c r="FJ42" s="211"/>
      <c r="FK42" s="211"/>
      <c r="FL42" s="211"/>
      <c r="FM42" s="211"/>
      <c r="FN42" s="211"/>
      <c r="FO42" s="211"/>
      <c r="FP42" s="211"/>
      <c r="FQ42" s="211"/>
      <c r="FR42" s="211"/>
      <c r="FS42" s="211"/>
      <c r="FT42" s="211"/>
      <c r="FU42" s="211"/>
      <c r="FV42" s="211"/>
      <c r="FW42" s="211"/>
      <c r="FX42" s="211"/>
      <c r="FY42" s="211"/>
      <c r="FZ42" s="211"/>
      <c r="GA42" s="211"/>
      <c r="GB42" s="211"/>
      <c r="GC42" s="211"/>
      <c r="GD42" s="211"/>
      <c r="GE42" s="211"/>
      <c r="GF42" s="211"/>
      <c r="GG42" s="211"/>
      <c r="GH42" s="211"/>
      <c r="GI42" s="211"/>
      <c r="GJ42" s="211"/>
      <c r="GK42" s="211"/>
      <c r="GL42" s="211"/>
      <c r="GM42" s="211"/>
      <c r="GN42" s="211"/>
      <c r="GO42" s="211"/>
      <c r="GP42" s="211"/>
      <c r="GQ42" s="211"/>
      <c r="GR42" s="211"/>
      <c r="GS42" s="211"/>
      <c r="GT42" s="211"/>
      <c r="GU42" s="211"/>
      <c r="GV42" s="211"/>
      <c r="GW42" s="211"/>
      <c r="GX42" s="211"/>
      <c r="GY42" s="211"/>
      <c r="GZ42" s="211"/>
      <c r="HA42" s="211"/>
      <c r="HB42" s="211"/>
      <c r="HC42" s="211"/>
      <c r="HD42" s="211"/>
      <c r="HE42" s="211"/>
      <c r="HF42" s="211"/>
      <c r="HG42" s="211"/>
      <c r="HH42" s="211"/>
      <c r="HI42" s="211"/>
      <c r="HJ42" s="211"/>
      <c r="HK42" s="211"/>
      <c r="HL42" s="211"/>
      <c r="HM42" s="211"/>
      <c r="HN42" s="211"/>
      <c r="HO42" s="211"/>
      <c r="HP42" s="211"/>
      <c r="HQ42" s="211"/>
      <c r="HR42" s="211"/>
      <c r="HS42" s="211"/>
      <c r="HT42" s="211"/>
      <c r="HU42" s="211"/>
      <c r="HV42" s="211"/>
      <c r="HW42" s="211"/>
      <c r="HX42" s="211"/>
      <c r="HY42" s="211"/>
      <c r="HZ42" s="211"/>
      <c r="IA42" s="211"/>
      <c r="IB42" s="211"/>
      <c r="IC42" s="211"/>
      <c r="ID42" s="211"/>
      <c r="IE42" s="211"/>
      <c r="IF42" s="211"/>
      <c r="IG42" s="211"/>
      <c r="IH42" s="211"/>
      <c r="II42" s="211"/>
      <c r="IJ42" s="211"/>
      <c r="IK42" s="211"/>
      <c r="IL42" s="211"/>
      <c r="IM42" s="211"/>
      <c r="IN42" s="211"/>
      <c r="IO42" s="211"/>
      <c r="IP42" s="211"/>
      <c r="IQ42" s="211"/>
      <c r="IR42" s="211"/>
      <c r="IS42" s="211"/>
      <c r="IT42" s="211"/>
      <c r="IU42" s="211"/>
      <c r="IV42" s="211"/>
      <c r="IW42" s="211"/>
      <c r="IX42" s="211"/>
      <c r="IY42" s="211"/>
      <c r="IZ42" s="211"/>
      <c r="JA42" s="211"/>
      <c r="JB42" s="211"/>
      <c r="JC42" s="211"/>
      <c r="JD42" s="211"/>
      <c r="JE42" s="211"/>
      <c r="JF42" s="211"/>
      <c r="JG42" s="211"/>
      <c r="JH42" s="211"/>
      <c r="JI42" s="211"/>
      <c r="JJ42" s="211"/>
      <c r="JK42" s="211"/>
      <c r="JL42" s="211"/>
      <c r="JM42" s="211"/>
      <c r="JN42" s="211"/>
      <c r="JO42" s="211"/>
      <c r="JP42" s="211"/>
      <c r="JQ42" s="211"/>
      <c r="JR42" s="211"/>
      <c r="JS42" s="211"/>
      <c r="JT42" s="211"/>
      <c r="JU42" s="211"/>
      <c r="JV42" s="211"/>
      <c r="JW42" s="211"/>
      <c r="JX42" s="211"/>
      <c r="JY42" s="211"/>
      <c r="JZ42" s="211"/>
      <c r="KA42" s="211"/>
      <c r="KB42" s="211"/>
      <c r="KC42" s="211"/>
      <c r="KD42" s="211"/>
      <c r="KE42" s="211"/>
      <c r="KF42" s="211"/>
      <c r="KG42" s="211"/>
      <c r="KH42" s="211"/>
      <c r="KI42" s="211"/>
      <c r="KJ42" s="211"/>
      <c r="KK42" s="211"/>
      <c r="KL42" s="211"/>
      <c r="KM42" s="211"/>
      <c r="KN42" s="211"/>
      <c r="KO42" s="211"/>
      <c r="KP42" s="211"/>
      <c r="KQ42" s="211"/>
      <c r="KR42" s="211"/>
      <c r="KS42" s="211"/>
      <c r="KT42" s="211"/>
      <c r="KU42" s="211"/>
      <c r="KV42" s="211"/>
      <c r="KW42" s="211"/>
      <c r="KX42" s="211"/>
      <c r="KY42" s="211"/>
      <c r="KZ42" s="211"/>
      <c r="LA42" s="211"/>
      <c r="LB42" s="211"/>
      <c r="LC42" s="211"/>
      <c r="LD42" s="211"/>
      <c r="LE42" s="211"/>
      <c r="LF42" s="211"/>
      <c r="LG42" s="211"/>
      <c r="LH42" s="211"/>
      <c r="LI42" s="211"/>
      <c r="LJ42" s="211"/>
      <c r="LK42" s="211"/>
      <c r="LL42" s="211"/>
      <c r="LM42" s="211"/>
      <c r="LN42" s="211"/>
      <c r="LO42" s="211"/>
      <c r="LP42" s="211"/>
      <c r="LQ42" s="211"/>
      <c r="LR42" s="211"/>
      <c r="LS42" s="211"/>
      <c r="LT42" s="211"/>
      <c r="LU42" s="211"/>
      <c r="LV42" s="211"/>
      <c r="LW42" s="211"/>
      <c r="LX42" s="211"/>
      <c r="LY42" s="211"/>
      <c r="LZ42" s="211"/>
      <c r="MA42" s="211"/>
      <c r="MB42" s="211"/>
      <c r="MC42" s="211"/>
      <c r="MD42" s="211"/>
      <c r="ME42" s="211"/>
      <c r="MF42" s="211"/>
      <c r="MG42" s="211"/>
      <c r="MH42" s="211"/>
      <c r="MI42" s="211"/>
      <c r="MJ42" s="211"/>
      <c r="MK42" s="211"/>
      <c r="ML42" s="211"/>
      <c r="MM42" s="211"/>
      <c r="MN42" s="211"/>
      <c r="MO42" s="211"/>
      <c r="MP42" s="211"/>
      <c r="MQ42" s="211"/>
      <c r="MR42" s="211"/>
      <c r="MS42" s="211"/>
      <c r="MT42" s="211"/>
      <c r="MU42" s="211"/>
      <c r="MV42" s="211"/>
      <c r="MW42" s="211"/>
      <c r="MX42" s="211"/>
      <c r="MY42" s="211"/>
      <c r="MZ42" s="211"/>
      <c r="NA42" s="211"/>
      <c r="NB42" s="211"/>
      <c r="NC42" s="211"/>
      <c r="ND42" s="211"/>
      <c r="NE42" s="211"/>
      <c r="NF42" s="211"/>
      <c r="NG42" s="211"/>
      <c r="NH42" s="211"/>
      <c r="NI42" s="211"/>
      <c r="NJ42" s="211"/>
      <c r="NK42" s="211"/>
      <c r="NL42" s="211"/>
      <c r="NM42" s="211"/>
      <c r="NN42" s="211"/>
      <c r="NO42" s="211"/>
      <c r="NP42" s="211"/>
      <c r="NQ42" s="211"/>
      <c r="NR42" s="211"/>
      <c r="NS42" s="211"/>
      <c r="NT42" s="211"/>
      <c r="NU42" s="211"/>
      <c r="NV42" s="211"/>
      <c r="NW42" s="211"/>
      <c r="NX42" s="211"/>
      <c r="NY42" s="211"/>
      <c r="NZ42" s="211"/>
      <c r="OA42" s="211"/>
      <c r="OB42" s="211"/>
      <c r="OC42" s="211"/>
      <c r="OD42" s="211"/>
      <c r="OE42" s="211"/>
      <c r="OF42" s="211"/>
      <c r="OG42" s="211"/>
      <c r="OH42" s="211"/>
      <c r="OI42" s="211"/>
      <c r="OJ42" s="211"/>
      <c r="OK42" s="211"/>
      <c r="OL42" s="211"/>
      <c r="OM42" s="211"/>
      <c r="ON42" s="211"/>
      <c r="OO42" s="211"/>
      <c r="OP42" s="211"/>
      <c r="OQ42" s="211"/>
      <c r="OR42" s="211"/>
      <c r="OS42" s="211"/>
      <c r="OT42" s="211"/>
      <c r="OU42" s="211"/>
      <c r="OV42" s="211"/>
      <c r="OW42" s="211"/>
      <c r="OX42" s="211"/>
      <c r="OY42" s="211"/>
      <c r="OZ42" s="211"/>
      <c r="PA42" s="211"/>
      <c r="PB42" s="211"/>
      <c r="PC42" s="211"/>
      <c r="PD42" s="211"/>
      <c r="PE42" s="211"/>
      <c r="PF42" s="211"/>
      <c r="PG42" s="211"/>
      <c r="PH42" s="211"/>
      <c r="PI42" s="211"/>
      <c r="PJ42" s="211"/>
      <c r="PK42" s="211"/>
      <c r="PL42" s="211"/>
      <c r="PM42" s="211"/>
      <c r="PN42" s="211"/>
      <c r="PO42" s="211"/>
      <c r="PP42" s="211"/>
      <c r="PQ42" s="211"/>
      <c r="PR42" s="211"/>
      <c r="PS42" s="211"/>
      <c r="PT42" s="211"/>
      <c r="PU42" s="211"/>
      <c r="PV42" s="211"/>
      <c r="PW42" s="211"/>
      <c r="PX42" s="211"/>
      <c r="PY42" s="211"/>
      <c r="PZ42" s="211"/>
      <c r="QA42" s="211"/>
      <c r="QB42" s="211"/>
      <c r="QC42" s="211"/>
      <c r="QD42" s="211"/>
      <c r="QE42" s="211"/>
      <c r="QF42" s="211"/>
      <c r="QG42" s="211"/>
      <c r="QH42" s="211"/>
      <c r="QI42" s="211"/>
      <c r="QJ42" s="211"/>
      <c r="QK42" s="211"/>
      <c r="QL42" s="211"/>
      <c r="QM42" s="211"/>
      <c r="QN42" s="211"/>
      <c r="QO42" s="211"/>
      <c r="QP42" s="211"/>
      <c r="QQ42" s="211"/>
      <c r="QR42" s="211"/>
      <c r="QS42" s="211"/>
      <c r="QT42" s="211"/>
      <c r="QU42" s="211"/>
      <c r="QV42" s="211"/>
      <c r="QW42" s="211"/>
      <c r="QX42" s="211"/>
      <c r="QY42" s="211"/>
      <c r="QZ42" s="211"/>
      <c r="RA42" s="211"/>
      <c r="RB42" s="211"/>
      <c r="RC42" s="211"/>
      <c r="RD42" s="211"/>
      <c r="RE42" s="211"/>
      <c r="RF42" s="211"/>
      <c r="RG42" s="211"/>
      <c r="RH42" s="211"/>
      <c r="RI42" s="211"/>
      <c r="RJ42" s="211"/>
      <c r="RK42" s="211"/>
      <c r="RL42" s="211"/>
      <c r="RM42" s="211"/>
      <c r="RN42" s="211"/>
      <c r="RO42" s="211"/>
      <c r="RP42" s="211"/>
      <c r="RQ42" s="211"/>
      <c r="RR42" s="211"/>
      <c r="RS42" s="211"/>
      <c r="RT42" s="211"/>
      <c r="RU42" s="211"/>
      <c r="RV42" s="211"/>
      <c r="RW42" s="211"/>
      <c r="RX42" s="211"/>
      <c r="RY42" s="211"/>
      <c r="RZ42" s="211"/>
      <c r="SA42" s="211"/>
      <c r="SB42" s="211"/>
      <c r="SC42" s="211"/>
      <c r="SD42" s="211"/>
      <c r="SE42" s="211"/>
      <c r="SF42" s="211"/>
      <c r="SG42" s="211"/>
      <c r="SH42" s="211"/>
      <c r="SI42" s="211"/>
      <c r="SJ42" s="211"/>
      <c r="SK42" s="211"/>
      <c r="SL42" s="211"/>
      <c r="SM42" s="211"/>
      <c r="SN42" s="211"/>
      <c r="SO42" s="211"/>
      <c r="SP42" s="211"/>
      <c r="SQ42" s="211"/>
      <c r="SR42" s="211"/>
      <c r="SS42" s="211"/>
      <c r="ST42" s="211"/>
      <c r="SU42" s="211"/>
      <c r="SV42" s="211"/>
      <c r="SW42" s="211"/>
      <c r="SX42" s="211"/>
      <c r="SY42" s="211"/>
      <c r="SZ42" s="211"/>
      <c r="TA42" s="211"/>
      <c r="TB42" s="211"/>
      <c r="TC42" s="211"/>
      <c r="TD42" s="211"/>
      <c r="TE42" s="211"/>
      <c r="TF42" s="211"/>
      <c r="TG42" s="211"/>
      <c r="TH42" s="211"/>
      <c r="TI42" s="211"/>
      <c r="TJ42" s="211"/>
      <c r="TK42" s="211"/>
      <c r="TL42" s="211"/>
      <c r="TM42" s="211"/>
      <c r="TN42" s="211"/>
      <c r="TO42" s="211"/>
      <c r="TP42" s="211"/>
      <c r="TQ42" s="211"/>
      <c r="TR42" s="211"/>
      <c r="TS42" s="211"/>
      <c r="TT42" s="211"/>
      <c r="TU42" s="211"/>
      <c r="TV42" s="211"/>
      <c r="TW42" s="211"/>
      <c r="TX42" s="211"/>
      <c r="TY42" s="211"/>
      <c r="TZ42" s="211"/>
      <c r="UA42" s="211"/>
      <c r="UB42" s="211"/>
      <c r="UC42" s="211"/>
      <c r="UD42" s="211"/>
      <c r="UE42" s="211"/>
      <c r="UF42" s="211"/>
      <c r="UG42" s="211"/>
      <c r="UH42" s="211"/>
      <c r="UI42" s="211"/>
      <c r="UJ42" s="211"/>
      <c r="UK42" s="211"/>
      <c r="UL42" s="211"/>
      <c r="UM42" s="211"/>
      <c r="UN42" s="211"/>
      <c r="UO42" s="211"/>
      <c r="UP42" s="211"/>
      <c r="UQ42" s="211"/>
      <c r="UR42" s="211"/>
      <c r="US42" s="211"/>
      <c r="UT42" s="211"/>
      <c r="UU42" s="211"/>
      <c r="UV42" s="211"/>
      <c r="UW42" s="211"/>
      <c r="UX42" s="211"/>
      <c r="UY42" s="211"/>
      <c r="UZ42" s="211"/>
      <c r="VA42" s="211"/>
      <c r="VB42" s="211"/>
      <c r="VC42" s="211"/>
      <c r="VD42" s="211"/>
      <c r="VE42" s="211"/>
      <c r="VF42" s="211"/>
      <c r="VG42" s="211"/>
      <c r="VH42" s="211"/>
      <c r="VI42" s="211"/>
      <c r="VJ42" s="211"/>
      <c r="VK42" s="211"/>
      <c r="VL42" s="211"/>
      <c r="VM42" s="211"/>
      <c r="VN42" s="211"/>
      <c r="VO42" s="211"/>
      <c r="VP42" s="211"/>
      <c r="VQ42" s="211"/>
      <c r="VR42" s="211"/>
      <c r="VS42" s="211"/>
      <c r="VT42" s="211"/>
      <c r="VU42" s="211"/>
      <c r="VV42" s="211"/>
      <c r="VW42" s="211"/>
      <c r="VX42" s="211"/>
      <c r="VY42" s="211"/>
      <c r="VZ42" s="211"/>
      <c r="WA42" s="211"/>
      <c r="WB42" s="211"/>
      <c r="WC42" s="211"/>
      <c r="WD42" s="211"/>
      <c r="WE42" s="211"/>
      <c r="WF42" s="211"/>
      <c r="WG42" s="211"/>
      <c r="WH42" s="211"/>
      <c r="WI42" s="211"/>
      <c r="WJ42" s="211"/>
      <c r="WK42" s="211"/>
      <c r="WL42" s="211"/>
      <c r="WM42" s="211"/>
      <c r="WN42" s="211"/>
      <c r="WO42" s="211"/>
      <c r="WP42" s="211"/>
      <c r="WQ42" s="211"/>
      <c r="WR42" s="211"/>
      <c r="WS42" s="211"/>
      <c r="WT42" s="211"/>
      <c r="WU42" s="211"/>
      <c r="WV42" s="211"/>
      <c r="WW42" s="211"/>
      <c r="WX42" s="211"/>
      <c r="WY42" s="211"/>
      <c r="WZ42" s="211"/>
      <c r="XA42" s="211"/>
      <c r="XB42" s="211"/>
      <c r="XC42" s="211"/>
      <c r="XD42" s="211"/>
      <c r="XE42" s="211"/>
      <c r="XF42" s="211"/>
      <c r="XG42" s="211"/>
      <c r="XH42" s="211"/>
      <c r="XI42" s="211"/>
      <c r="XJ42" s="211"/>
      <c r="XK42" s="211"/>
      <c r="XL42" s="211"/>
      <c r="XM42" s="211"/>
      <c r="XN42" s="211"/>
      <c r="XO42" s="211"/>
      <c r="XP42" s="211"/>
      <c r="XQ42" s="211"/>
      <c r="XR42" s="211"/>
      <c r="XS42" s="211"/>
      <c r="XT42" s="211"/>
      <c r="XU42" s="211"/>
      <c r="XV42" s="211"/>
      <c r="XW42" s="211"/>
      <c r="XX42" s="211"/>
      <c r="XY42" s="211"/>
      <c r="XZ42" s="211"/>
      <c r="YA42" s="211"/>
      <c r="YB42" s="211"/>
      <c r="YC42" s="211"/>
      <c r="YD42" s="211"/>
      <c r="YE42" s="211"/>
      <c r="YF42" s="211"/>
      <c r="YG42" s="211"/>
      <c r="YH42" s="211"/>
      <c r="YI42" s="211"/>
      <c r="YJ42" s="211"/>
      <c r="YK42" s="211"/>
      <c r="YL42" s="211"/>
      <c r="YM42" s="211"/>
      <c r="YN42" s="211"/>
      <c r="YO42" s="211"/>
      <c r="YP42" s="211"/>
      <c r="YQ42" s="211"/>
      <c r="YR42" s="211"/>
      <c r="YS42" s="211"/>
      <c r="YT42" s="211"/>
      <c r="YU42" s="211"/>
      <c r="YV42" s="211"/>
      <c r="YW42" s="211"/>
      <c r="YX42" s="211"/>
      <c r="YY42" s="211"/>
      <c r="YZ42" s="211"/>
      <c r="ZA42" s="211"/>
      <c r="ZB42" s="211"/>
      <c r="ZC42" s="211"/>
      <c r="ZD42" s="211"/>
      <c r="ZE42" s="211"/>
      <c r="ZF42" s="211"/>
      <c r="ZG42" s="211"/>
      <c r="ZH42" s="211"/>
      <c r="ZI42" s="211"/>
      <c r="ZJ42" s="211"/>
      <c r="ZK42" s="211"/>
      <c r="ZL42" s="211"/>
      <c r="ZM42" s="211"/>
      <c r="ZN42" s="211"/>
      <c r="ZO42" s="211"/>
      <c r="ZP42" s="211"/>
      <c r="ZQ42" s="211"/>
      <c r="ZR42" s="211"/>
      <c r="ZS42" s="211"/>
      <c r="ZT42" s="211"/>
      <c r="ZU42" s="211"/>
      <c r="ZV42" s="211"/>
      <c r="ZW42" s="211"/>
      <c r="ZX42" s="211"/>
      <c r="ZY42" s="211"/>
      <c r="ZZ42" s="211"/>
      <c r="AAA42" s="211"/>
      <c r="AAB42" s="211"/>
      <c r="AAC42" s="211"/>
      <c r="AAD42" s="211"/>
      <c r="AAE42" s="211"/>
      <c r="AAF42" s="211"/>
      <c r="AAG42" s="211"/>
      <c r="AAH42" s="211"/>
      <c r="AAI42" s="211"/>
      <c r="AAJ42" s="211"/>
      <c r="AAK42" s="211"/>
      <c r="AAL42" s="211"/>
      <c r="AAM42" s="211"/>
      <c r="AAN42" s="211"/>
      <c r="AAO42" s="211"/>
      <c r="AAP42" s="211"/>
      <c r="AAQ42" s="211"/>
      <c r="AAR42" s="211"/>
      <c r="AAS42" s="211"/>
      <c r="AAT42" s="211"/>
      <c r="AAU42" s="211"/>
      <c r="AAV42" s="211"/>
      <c r="AAW42" s="211"/>
      <c r="AAX42" s="211"/>
      <c r="AAY42" s="211"/>
      <c r="AAZ42" s="211"/>
      <c r="ABA42" s="211"/>
      <c r="ABB42" s="211"/>
      <c r="ABC42" s="211"/>
      <c r="ABD42" s="211"/>
      <c r="ABE42" s="211"/>
      <c r="ABF42" s="211"/>
      <c r="ABG42" s="211"/>
      <c r="ABH42" s="211"/>
      <c r="ABI42" s="211"/>
      <c r="ABJ42" s="211"/>
      <c r="ABK42" s="211"/>
      <c r="ABL42" s="211"/>
      <c r="ABM42" s="211"/>
      <c r="ABN42" s="211"/>
      <c r="ABO42" s="211"/>
      <c r="ABP42" s="211"/>
      <c r="ABQ42" s="211"/>
      <c r="ABR42" s="211"/>
      <c r="ABS42" s="211"/>
      <c r="ABT42" s="211"/>
      <c r="ABU42" s="211"/>
      <c r="ABV42" s="211"/>
      <c r="ABW42" s="211"/>
      <c r="ABX42" s="211"/>
      <c r="ABY42" s="211"/>
      <c r="ABZ42" s="211"/>
      <c r="ACA42" s="211"/>
      <c r="ACB42" s="211"/>
      <c r="ACC42" s="211"/>
      <c r="ACD42" s="211"/>
      <c r="ACE42" s="211"/>
      <c r="ACF42" s="211"/>
      <c r="ACG42" s="211"/>
      <c r="ACH42" s="211"/>
      <c r="ACI42" s="211"/>
      <c r="ACJ42" s="211"/>
      <c r="ACK42" s="211"/>
      <c r="ACL42" s="211"/>
      <c r="ACM42" s="211"/>
      <c r="ACN42" s="211"/>
      <c r="ACO42" s="211"/>
      <c r="ACP42" s="211"/>
      <c r="ACQ42" s="211"/>
      <c r="ACR42" s="211"/>
      <c r="ACS42" s="211"/>
      <c r="ACT42" s="211"/>
      <c r="ACU42" s="211"/>
      <c r="ACV42" s="211"/>
      <c r="ACW42" s="211"/>
      <c r="ACX42" s="211"/>
      <c r="ACY42" s="211"/>
      <c r="ACZ42" s="211"/>
      <c r="ADA42" s="211"/>
      <c r="ADB42" s="211"/>
      <c r="ADC42" s="211"/>
      <c r="ADD42" s="211"/>
      <c r="ADE42" s="211"/>
      <c r="ADF42" s="211"/>
      <c r="ADG42" s="211"/>
      <c r="ADH42" s="211"/>
      <c r="ADI42" s="211"/>
      <c r="ADJ42" s="211"/>
      <c r="ADK42" s="211"/>
      <c r="ADL42" s="211"/>
      <c r="ADM42" s="211"/>
      <c r="ADN42" s="211"/>
      <c r="ADO42" s="211"/>
      <c r="ADP42" s="211"/>
      <c r="ADQ42" s="211"/>
      <c r="ADR42" s="211"/>
      <c r="ADS42" s="211"/>
      <c r="ADT42" s="211"/>
      <c r="ADU42" s="211"/>
      <c r="ADV42" s="211"/>
      <c r="ADW42" s="211"/>
      <c r="ADX42" s="211"/>
      <c r="ADY42" s="211"/>
      <c r="ADZ42" s="211"/>
      <c r="AEA42" s="211"/>
      <c r="AEB42" s="211"/>
      <c r="AEC42" s="211"/>
      <c r="AED42" s="211"/>
      <c r="AEE42" s="211"/>
      <c r="AEF42" s="211"/>
      <c r="AEG42" s="211"/>
      <c r="AEH42" s="211"/>
      <c r="AEI42" s="211"/>
      <c r="AEJ42" s="211"/>
      <c r="AEK42" s="211"/>
      <c r="AEL42" s="211"/>
      <c r="AEM42" s="211"/>
      <c r="AEN42" s="211"/>
      <c r="AEO42" s="211"/>
      <c r="AEP42" s="211"/>
      <c r="AEQ42" s="211"/>
      <c r="AER42" s="211"/>
      <c r="AES42" s="211"/>
      <c r="AET42" s="211"/>
      <c r="AEU42" s="211"/>
      <c r="AEV42" s="211"/>
      <c r="AEW42" s="211"/>
      <c r="AEX42" s="211"/>
      <c r="AEY42" s="211"/>
      <c r="AEZ42" s="211"/>
      <c r="AFA42" s="211"/>
      <c r="AFB42" s="211"/>
      <c r="AFC42" s="211"/>
      <c r="AFD42" s="211"/>
      <c r="AFE42" s="211"/>
      <c r="AFF42" s="211"/>
      <c r="AFG42" s="211"/>
      <c r="AFH42" s="211"/>
      <c r="AFI42" s="211"/>
      <c r="AFJ42" s="211"/>
      <c r="AFK42" s="211"/>
      <c r="AFL42" s="211"/>
      <c r="AFM42" s="211"/>
      <c r="AFN42" s="211"/>
      <c r="AFO42" s="211"/>
      <c r="AFP42" s="211"/>
      <c r="AFQ42" s="211"/>
      <c r="AFR42" s="211"/>
      <c r="AFS42" s="211"/>
      <c r="AFT42" s="211"/>
      <c r="AFU42" s="211"/>
      <c r="AFV42" s="211"/>
      <c r="AFW42" s="211"/>
      <c r="AFX42" s="211"/>
      <c r="AFY42" s="211"/>
      <c r="AFZ42" s="211"/>
      <c r="AGA42" s="211"/>
      <c r="AGB42" s="211"/>
      <c r="AGC42" s="211"/>
      <c r="AGD42" s="211"/>
      <c r="AGE42" s="211"/>
      <c r="AGF42" s="211"/>
      <c r="AGG42" s="211"/>
      <c r="AGH42" s="211"/>
      <c r="AGI42" s="211"/>
      <c r="AGJ42" s="211"/>
      <c r="AGK42" s="211"/>
      <c r="AGL42" s="211"/>
      <c r="AGM42" s="211"/>
      <c r="AGN42" s="211"/>
      <c r="AGO42" s="211"/>
      <c r="AGP42" s="211"/>
      <c r="AGQ42" s="211"/>
      <c r="AGR42" s="211"/>
      <c r="AGS42" s="211"/>
      <c r="AGT42" s="211"/>
      <c r="AGU42" s="211"/>
      <c r="AGV42" s="211"/>
      <c r="AGW42" s="211"/>
      <c r="AGX42" s="211"/>
      <c r="AGY42" s="211"/>
      <c r="AGZ42" s="211"/>
      <c r="AHA42" s="211"/>
      <c r="AHB42" s="211"/>
      <c r="AHC42" s="211"/>
      <c r="AHD42" s="211"/>
      <c r="AHE42" s="211"/>
      <c r="AHF42" s="211"/>
      <c r="AHG42" s="211"/>
      <c r="AHH42" s="211"/>
      <c r="AHI42" s="211"/>
      <c r="AHJ42" s="211"/>
      <c r="AHK42" s="211"/>
      <c r="AHL42" s="211"/>
      <c r="AHM42" s="211"/>
      <c r="AHN42" s="211"/>
      <c r="AHO42" s="211"/>
      <c r="AHP42" s="211"/>
      <c r="AHQ42" s="211"/>
      <c r="AHR42" s="211"/>
      <c r="AHS42" s="211"/>
      <c r="AHT42" s="211"/>
      <c r="AHU42" s="211"/>
      <c r="AHV42" s="211"/>
      <c r="AHW42" s="211"/>
      <c r="AHX42" s="211"/>
      <c r="AHY42" s="211"/>
      <c r="AHZ42" s="211"/>
      <c r="AIA42" s="211"/>
      <c r="AIB42" s="211"/>
      <c r="AIC42" s="211"/>
      <c r="AID42" s="211"/>
      <c r="AIE42" s="211"/>
      <c r="AIF42" s="211"/>
      <c r="AIG42" s="211"/>
      <c r="AIH42" s="211"/>
      <c r="AII42" s="211"/>
      <c r="AIJ42" s="211"/>
      <c r="AIK42" s="211"/>
      <c r="AIL42" s="211"/>
      <c r="AIM42" s="211"/>
      <c r="AIN42" s="211"/>
      <c r="AIO42" s="211"/>
      <c r="AIP42" s="211"/>
      <c r="AIQ42" s="211"/>
      <c r="AIR42" s="211"/>
      <c r="AIS42" s="211"/>
      <c r="AIT42" s="211"/>
      <c r="AIU42" s="211"/>
      <c r="AIV42" s="211"/>
      <c r="AIW42" s="211"/>
      <c r="AIX42" s="211"/>
      <c r="AIY42" s="211"/>
      <c r="AIZ42" s="211"/>
      <c r="AJA42" s="211"/>
      <c r="AJB42" s="211"/>
      <c r="AJC42" s="211"/>
      <c r="AJD42" s="211"/>
      <c r="AJE42" s="211"/>
      <c r="AJF42" s="211"/>
      <c r="AJG42" s="211"/>
      <c r="AJH42" s="211"/>
      <c r="AJI42" s="211"/>
      <c r="AJJ42" s="211"/>
      <c r="AJK42" s="211"/>
      <c r="AJL42" s="211"/>
      <c r="AJM42" s="211"/>
      <c r="AJN42" s="211"/>
      <c r="AJO42" s="211"/>
      <c r="AJP42" s="211"/>
      <c r="AJQ42" s="211"/>
      <c r="AJR42" s="211"/>
      <c r="AJS42" s="211"/>
      <c r="AJT42" s="211"/>
      <c r="AJU42" s="211"/>
      <c r="AJV42" s="211"/>
      <c r="AJW42" s="211"/>
      <c r="AJX42" s="211"/>
      <c r="AJY42" s="211"/>
      <c r="AJZ42" s="211"/>
      <c r="AKA42" s="211"/>
      <c r="AKB42" s="211"/>
      <c r="AKC42" s="211"/>
      <c r="AKD42" s="211"/>
      <c r="AKE42" s="211"/>
      <c r="AKF42" s="211"/>
      <c r="AKG42" s="211"/>
      <c r="AKH42" s="211"/>
      <c r="AKI42" s="211"/>
      <c r="AKJ42" s="211"/>
      <c r="AKK42" s="211"/>
      <c r="AKL42" s="211"/>
      <c r="AKM42" s="211"/>
      <c r="AKN42" s="211"/>
      <c r="AKO42" s="211"/>
      <c r="AKP42" s="211"/>
      <c r="AKQ42" s="211"/>
      <c r="AKR42" s="211"/>
      <c r="AKS42" s="211"/>
      <c r="AKT42" s="211"/>
      <c r="AKU42" s="211"/>
      <c r="AKV42" s="211"/>
      <c r="AKW42" s="211"/>
      <c r="AKX42" s="211"/>
      <c r="AKY42" s="211"/>
      <c r="AKZ42" s="211"/>
      <c r="ALA42" s="211"/>
      <c r="ALB42" s="211"/>
      <c r="ALC42" s="211"/>
      <c r="ALD42" s="211"/>
      <c r="ALE42" s="211"/>
      <c r="ALF42" s="211"/>
      <c r="ALG42" s="211"/>
      <c r="ALH42" s="211"/>
      <c r="ALI42" s="211"/>
      <c r="ALJ42" s="211"/>
      <c r="ALK42" s="211"/>
      <c r="ALL42" s="211"/>
      <c r="ALM42" s="211"/>
      <c r="ALN42" s="211"/>
      <c r="ALO42" s="211"/>
      <c r="ALP42" s="211"/>
      <c r="ALQ42" s="211"/>
      <c r="ALR42" s="211"/>
      <c r="ALS42" s="211"/>
      <c r="ALT42" s="211"/>
      <c r="ALU42" s="211"/>
      <c r="ALV42" s="211"/>
      <c r="ALW42" s="211"/>
      <c r="ALX42" s="211"/>
      <c r="ALY42" s="211"/>
      <c r="ALZ42" s="211"/>
      <c r="AMA42" s="211"/>
      <c r="AMB42" s="211"/>
      <c r="AMC42" s="211"/>
      <c r="AMD42" s="211"/>
      <c r="AME42" s="211"/>
      <c r="AMF42" s="211"/>
      <c r="AMG42" s="211"/>
      <c r="AMH42" s="211"/>
      <c r="AMI42" s="211"/>
      <c r="AMJ42" s="211"/>
      <c r="AMK42" s="211"/>
      <c r="AML42" s="211"/>
      <c r="AMM42" s="211"/>
      <c r="AMN42" s="211"/>
      <c r="AMO42" s="211"/>
      <c r="AMP42" s="211"/>
      <c r="AMQ42" s="211"/>
      <c r="AMR42" s="211"/>
      <c r="AMS42" s="211"/>
      <c r="AMT42" s="211"/>
      <c r="AMU42" s="211"/>
      <c r="AMV42" s="211"/>
      <c r="AMW42" s="211"/>
      <c r="AMX42" s="211"/>
      <c r="AMY42" s="211"/>
      <c r="AMZ42" s="211"/>
      <c r="ANA42" s="211"/>
      <c r="ANB42" s="211"/>
      <c r="ANC42" s="211"/>
      <c r="AND42" s="211"/>
      <c r="ANE42" s="211"/>
      <c r="ANF42" s="211"/>
      <c r="ANG42" s="211"/>
      <c r="ANH42" s="211"/>
      <c r="ANI42" s="211"/>
      <c r="ANJ42" s="211"/>
      <c r="ANK42" s="211"/>
      <c r="ANL42" s="211"/>
      <c r="ANM42" s="211"/>
      <c r="ANN42" s="211"/>
      <c r="ANO42" s="211"/>
      <c r="ANP42" s="211"/>
      <c r="ANQ42" s="211"/>
      <c r="ANR42" s="211"/>
      <c r="ANS42" s="211"/>
      <c r="ANT42" s="211"/>
      <c r="ANU42" s="211"/>
      <c r="ANV42" s="211"/>
      <c r="ANW42" s="211"/>
      <c r="ANX42" s="211"/>
      <c r="ANY42" s="211"/>
      <c r="ANZ42" s="211"/>
      <c r="AOA42" s="211"/>
      <c r="AOB42" s="211"/>
      <c r="AOC42" s="211"/>
      <c r="AOD42" s="211"/>
      <c r="AOE42" s="211"/>
      <c r="AOF42" s="211"/>
      <c r="AOG42" s="211"/>
      <c r="AOH42" s="211"/>
      <c r="AOI42" s="211"/>
      <c r="AOJ42" s="211"/>
      <c r="AOK42" s="211"/>
      <c r="AOL42" s="211"/>
      <c r="AOM42" s="211"/>
      <c r="AON42" s="211"/>
      <c r="AOO42" s="211"/>
      <c r="AOP42" s="211"/>
      <c r="AOQ42" s="211"/>
      <c r="AOR42" s="211"/>
      <c r="AOS42" s="211"/>
      <c r="AOT42" s="211"/>
      <c r="AOU42" s="211"/>
      <c r="AOV42" s="211"/>
      <c r="AOW42" s="211"/>
      <c r="AOX42" s="211"/>
      <c r="AOY42" s="211"/>
      <c r="AOZ42" s="211"/>
      <c r="APA42" s="211"/>
      <c r="APB42" s="211"/>
      <c r="APC42" s="211"/>
      <c r="APD42" s="211"/>
      <c r="APE42" s="211"/>
      <c r="APF42" s="211"/>
      <c r="APG42" s="211"/>
      <c r="APH42" s="211"/>
      <c r="API42" s="211"/>
      <c r="APJ42" s="211"/>
      <c r="APK42" s="211"/>
      <c r="APL42" s="211"/>
      <c r="APM42" s="211"/>
      <c r="APN42" s="211"/>
      <c r="APO42" s="211"/>
      <c r="APP42" s="211"/>
      <c r="APQ42" s="211"/>
      <c r="APR42" s="211"/>
      <c r="APS42" s="211"/>
      <c r="APT42" s="211"/>
      <c r="APU42" s="211"/>
      <c r="APV42" s="211"/>
      <c r="APW42" s="211"/>
      <c r="APX42" s="211"/>
      <c r="APY42" s="211"/>
      <c r="APZ42" s="211"/>
      <c r="AQA42" s="211"/>
      <c r="AQB42" s="211"/>
      <c r="AQC42" s="211"/>
      <c r="AQD42" s="211"/>
      <c r="AQE42" s="211"/>
      <c r="AQF42" s="211"/>
      <c r="AQG42" s="211"/>
      <c r="AQH42" s="211"/>
      <c r="AQI42" s="211"/>
      <c r="AQJ42" s="211"/>
      <c r="AQK42" s="211"/>
      <c r="AQL42" s="211"/>
      <c r="AQM42" s="211"/>
      <c r="AQN42" s="211"/>
      <c r="AQO42" s="211"/>
      <c r="AQP42" s="211"/>
      <c r="AQQ42" s="211"/>
      <c r="AQR42" s="211"/>
      <c r="AQS42" s="211"/>
      <c r="AQT42" s="211"/>
      <c r="AQU42" s="211"/>
      <c r="AQV42" s="211"/>
      <c r="AQW42" s="211"/>
      <c r="AQX42" s="211"/>
      <c r="AQY42" s="211"/>
      <c r="AQZ42" s="211"/>
      <c r="ARA42" s="211"/>
      <c r="ARB42" s="211"/>
      <c r="ARC42" s="211"/>
      <c r="ARD42" s="211"/>
      <c r="ARE42" s="211"/>
      <c r="ARF42" s="211"/>
      <c r="ARG42" s="211"/>
      <c r="ARH42" s="211"/>
      <c r="ARI42" s="211"/>
      <c r="ARJ42" s="211"/>
      <c r="ARK42" s="211"/>
      <c r="ARL42" s="211"/>
      <c r="ARM42" s="211"/>
      <c r="ARN42" s="211"/>
      <c r="ARO42" s="211"/>
      <c r="ARP42" s="211"/>
      <c r="ARQ42" s="211"/>
      <c r="ARR42" s="211"/>
      <c r="ARS42" s="211"/>
      <c r="ART42" s="211"/>
      <c r="ARU42" s="211"/>
      <c r="ARV42" s="211"/>
      <c r="ARW42" s="211"/>
      <c r="ARX42" s="211"/>
      <c r="ARY42" s="211"/>
      <c r="ARZ42" s="211"/>
      <c r="ASA42" s="211"/>
      <c r="ASB42" s="211"/>
      <c r="ASC42" s="211"/>
      <c r="ASD42" s="211"/>
      <c r="ASE42" s="211"/>
      <c r="ASF42" s="211"/>
      <c r="ASG42" s="211"/>
      <c r="ASH42" s="211"/>
      <c r="ASI42" s="211"/>
      <c r="ASJ42" s="211"/>
      <c r="ASK42" s="211"/>
      <c r="ASL42" s="211"/>
      <c r="ASM42" s="211"/>
      <c r="ASN42" s="211"/>
      <c r="ASO42" s="211"/>
      <c r="ASP42" s="211"/>
      <c r="ASQ42" s="211"/>
      <c r="ASR42" s="211"/>
      <c r="ASS42" s="211"/>
      <c r="AST42" s="211"/>
      <c r="ASU42" s="211"/>
      <c r="ASV42" s="211"/>
      <c r="ASW42" s="211"/>
      <c r="ASX42" s="211"/>
      <c r="ASY42" s="211"/>
      <c r="ASZ42" s="211"/>
      <c r="ATA42" s="211"/>
      <c r="ATB42" s="211"/>
      <c r="ATC42" s="211"/>
      <c r="ATD42" s="211"/>
      <c r="ATE42" s="211"/>
      <c r="ATF42" s="211"/>
      <c r="ATG42" s="211"/>
      <c r="ATH42" s="211"/>
      <c r="ATI42" s="211"/>
      <c r="ATJ42" s="211"/>
      <c r="ATK42" s="211"/>
      <c r="ATL42" s="211"/>
      <c r="ATM42" s="211"/>
      <c r="ATN42" s="211"/>
      <c r="ATO42" s="211"/>
      <c r="ATP42" s="211"/>
      <c r="ATQ42" s="211"/>
      <c r="ATR42" s="211"/>
      <c r="ATS42" s="211"/>
      <c r="ATT42" s="211"/>
      <c r="ATU42" s="211"/>
      <c r="ATV42" s="211"/>
      <c r="ATW42" s="211"/>
      <c r="ATX42" s="211"/>
      <c r="ATY42" s="211"/>
      <c r="ATZ42" s="211"/>
      <c r="AUA42" s="211"/>
      <c r="AUB42" s="211"/>
      <c r="AUC42" s="211"/>
      <c r="AUD42" s="211"/>
      <c r="AUE42" s="211"/>
      <c r="AUF42" s="211"/>
      <c r="AUG42" s="211"/>
      <c r="AUH42" s="211"/>
      <c r="AUI42" s="211"/>
      <c r="AUJ42" s="211"/>
      <c r="AUK42" s="211"/>
      <c r="AUL42" s="211"/>
      <c r="AUM42" s="211"/>
      <c r="AUN42" s="211"/>
      <c r="AUO42" s="211"/>
      <c r="AUP42" s="211"/>
      <c r="AUQ42" s="211"/>
      <c r="AUR42" s="211"/>
      <c r="AUS42" s="211"/>
      <c r="AUT42" s="211"/>
      <c r="AUU42" s="211"/>
      <c r="AUV42" s="211"/>
      <c r="AUW42" s="211"/>
      <c r="AUX42" s="211"/>
      <c r="AUY42" s="211"/>
      <c r="AUZ42" s="211"/>
      <c r="AVA42" s="211"/>
      <c r="AVB42" s="211"/>
      <c r="AVC42" s="211"/>
      <c r="AVD42" s="211"/>
      <c r="AVE42" s="211"/>
      <c r="AVF42" s="211"/>
      <c r="AVG42" s="211"/>
      <c r="AVH42" s="211"/>
      <c r="AVI42" s="211"/>
      <c r="AVJ42" s="211"/>
      <c r="AVK42" s="211"/>
      <c r="AVL42" s="211"/>
      <c r="AVM42" s="211"/>
      <c r="AVN42" s="211"/>
      <c r="AVO42" s="211"/>
      <c r="AVP42" s="211"/>
      <c r="AVQ42" s="211"/>
      <c r="AVR42" s="211"/>
      <c r="AVS42" s="211"/>
      <c r="AVT42" s="211"/>
      <c r="AVU42" s="211"/>
      <c r="AVV42" s="211"/>
      <c r="AVW42" s="211"/>
      <c r="AVX42" s="211"/>
      <c r="AVY42" s="211"/>
      <c r="AVZ42" s="211"/>
      <c r="AWA42" s="211"/>
      <c r="AWB42" s="211"/>
      <c r="AWC42" s="211"/>
      <c r="AWD42" s="211"/>
      <c r="AWE42" s="211"/>
      <c r="AWF42" s="211"/>
      <c r="AWG42" s="211"/>
      <c r="AWH42" s="211"/>
      <c r="AWI42" s="211"/>
      <c r="AWJ42" s="211"/>
      <c r="AWK42" s="211"/>
      <c r="AWL42" s="211"/>
      <c r="AWM42" s="211"/>
      <c r="AWN42" s="211"/>
      <c r="AWO42" s="211"/>
      <c r="AWP42" s="211"/>
      <c r="AWQ42" s="211"/>
      <c r="AWR42" s="211"/>
      <c r="AWS42" s="211"/>
      <c r="AWT42" s="211"/>
      <c r="AWU42" s="211"/>
      <c r="AWV42" s="211"/>
      <c r="AWW42" s="211"/>
      <c r="AWX42" s="211"/>
      <c r="AWY42" s="211"/>
      <c r="AWZ42" s="211"/>
      <c r="AXA42" s="211"/>
      <c r="AXB42" s="211"/>
      <c r="AXC42" s="211"/>
      <c r="AXD42" s="211"/>
      <c r="AXE42" s="211"/>
      <c r="AXF42" s="211"/>
      <c r="AXG42" s="211"/>
      <c r="AXH42" s="211"/>
      <c r="AXI42" s="211"/>
      <c r="AXJ42" s="211"/>
      <c r="AXK42" s="211"/>
      <c r="AXL42" s="211"/>
      <c r="AXM42" s="211"/>
      <c r="AXN42" s="211"/>
      <c r="AXO42" s="211"/>
      <c r="AXP42" s="211"/>
      <c r="AXQ42" s="211"/>
      <c r="AXR42" s="211"/>
      <c r="AXS42" s="211"/>
      <c r="AXT42" s="211"/>
      <c r="AXU42" s="211"/>
      <c r="AXV42" s="211"/>
      <c r="AXW42" s="211"/>
      <c r="AXX42" s="211"/>
      <c r="AXY42" s="211"/>
      <c r="AXZ42" s="211"/>
      <c r="AYA42" s="211"/>
      <c r="AYB42" s="211"/>
      <c r="AYC42" s="211"/>
      <c r="AYD42" s="211"/>
      <c r="AYE42" s="211"/>
      <c r="AYF42" s="211"/>
      <c r="AYG42" s="211"/>
      <c r="AYH42" s="211"/>
      <c r="AYI42" s="211"/>
      <c r="AYJ42" s="211"/>
      <c r="AYK42" s="211"/>
      <c r="AYL42" s="211"/>
      <c r="AYM42" s="211"/>
      <c r="AYN42" s="211"/>
      <c r="AYO42" s="211"/>
      <c r="AYP42" s="211"/>
      <c r="AYQ42" s="211"/>
      <c r="AYR42" s="211"/>
      <c r="AYS42" s="211"/>
      <c r="AYT42" s="211"/>
      <c r="AYU42" s="211"/>
      <c r="AYV42" s="211"/>
      <c r="AYW42" s="211"/>
      <c r="AYX42" s="211"/>
      <c r="AYY42" s="211"/>
      <c r="AYZ42" s="211"/>
      <c r="AZA42" s="211"/>
      <c r="AZB42" s="211"/>
      <c r="AZC42" s="211"/>
      <c r="AZD42" s="211"/>
      <c r="AZE42" s="211"/>
      <c r="AZF42" s="211"/>
      <c r="AZG42" s="211"/>
      <c r="AZH42" s="211"/>
      <c r="AZI42" s="211"/>
      <c r="AZJ42" s="211"/>
      <c r="AZK42" s="211"/>
      <c r="AZL42" s="211"/>
      <c r="AZM42" s="211"/>
      <c r="AZN42" s="211"/>
      <c r="AZO42" s="211"/>
      <c r="AZP42" s="211"/>
      <c r="AZQ42" s="211"/>
      <c r="AZR42" s="211"/>
      <c r="AZS42" s="211"/>
      <c r="AZT42" s="211"/>
      <c r="AZU42" s="211"/>
      <c r="AZV42" s="211"/>
      <c r="AZW42" s="211"/>
      <c r="AZX42" s="211"/>
      <c r="AZY42" s="211"/>
      <c r="AZZ42" s="211"/>
      <c r="BAA42" s="211"/>
      <c r="BAB42" s="211"/>
      <c r="BAC42" s="211"/>
      <c r="BAD42" s="211"/>
      <c r="BAE42" s="211"/>
      <c r="BAF42" s="211"/>
      <c r="BAG42" s="211"/>
      <c r="BAH42" s="211"/>
      <c r="BAI42" s="211"/>
      <c r="BAJ42" s="211"/>
      <c r="BAK42" s="211"/>
      <c r="BAL42" s="211"/>
      <c r="BAM42" s="211"/>
      <c r="BAN42" s="211"/>
      <c r="BAO42" s="211"/>
      <c r="BAP42" s="211"/>
      <c r="BAQ42" s="211"/>
      <c r="BAR42" s="211"/>
      <c r="BAS42" s="211"/>
      <c r="BAT42" s="211"/>
      <c r="BAU42" s="211"/>
      <c r="BAV42" s="211"/>
      <c r="BAW42" s="211"/>
      <c r="BAX42" s="211"/>
      <c r="BAY42" s="211"/>
      <c r="BAZ42" s="211"/>
      <c r="BBA42" s="211"/>
      <c r="BBB42" s="211"/>
      <c r="BBC42" s="211"/>
      <c r="BBD42" s="211"/>
      <c r="BBE42" s="211"/>
      <c r="BBF42" s="211"/>
      <c r="BBG42" s="211"/>
      <c r="BBH42" s="211"/>
      <c r="BBI42" s="211"/>
      <c r="BBJ42" s="211"/>
      <c r="BBK42" s="211"/>
      <c r="BBL42" s="211"/>
      <c r="BBM42" s="211"/>
      <c r="BBN42" s="211"/>
      <c r="BBO42" s="211"/>
      <c r="BBP42" s="211"/>
      <c r="BBQ42" s="211"/>
      <c r="BBR42" s="211"/>
      <c r="BBS42" s="211"/>
      <c r="BBT42" s="211"/>
      <c r="BBU42" s="211"/>
      <c r="BBV42" s="211"/>
      <c r="BBW42" s="211"/>
      <c r="BBX42" s="211"/>
      <c r="BBY42" s="211"/>
      <c r="BBZ42" s="211"/>
      <c r="BCA42" s="211"/>
      <c r="BCB42" s="211"/>
      <c r="BCC42" s="211"/>
      <c r="BCD42" s="211"/>
      <c r="BCE42" s="211"/>
      <c r="BCF42" s="211"/>
      <c r="BCG42" s="211"/>
      <c r="BCH42" s="211"/>
      <c r="BCI42" s="211"/>
      <c r="BCJ42" s="211"/>
      <c r="BCK42" s="211"/>
      <c r="BCL42" s="211"/>
      <c r="BCM42" s="211"/>
      <c r="BCN42" s="211"/>
      <c r="BCO42" s="211"/>
      <c r="BCP42" s="211"/>
      <c r="BCQ42" s="211"/>
      <c r="BCR42" s="211"/>
      <c r="BCS42" s="211"/>
      <c r="BCT42" s="211"/>
      <c r="BCU42" s="211"/>
      <c r="BCV42" s="211"/>
      <c r="BCW42" s="211"/>
      <c r="BCX42" s="211"/>
      <c r="BCY42" s="211"/>
      <c r="BCZ42" s="211"/>
      <c r="BDA42" s="211"/>
      <c r="BDB42" s="211"/>
      <c r="BDC42" s="211"/>
      <c r="BDD42" s="211"/>
      <c r="BDE42" s="211"/>
      <c r="BDF42" s="211"/>
      <c r="BDG42" s="211"/>
      <c r="BDH42" s="211"/>
      <c r="BDI42" s="211"/>
      <c r="BDJ42" s="211"/>
      <c r="BDK42" s="211"/>
      <c r="BDL42" s="211"/>
      <c r="BDM42" s="211"/>
      <c r="BDN42" s="211"/>
      <c r="BDO42" s="211"/>
      <c r="BDP42" s="211"/>
      <c r="BDQ42" s="211"/>
      <c r="BDR42" s="211"/>
      <c r="BDS42" s="211"/>
      <c r="BDT42" s="211"/>
      <c r="BDU42" s="211"/>
      <c r="BDV42" s="211"/>
      <c r="BDW42" s="211"/>
      <c r="BDX42" s="211"/>
      <c r="BDY42" s="211"/>
      <c r="BDZ42" s="211"/>
      <c r="BEA42" s="211"/>
      <c r="BEB42" s="211"/>
      <c r="BEC42" s="211"/>
      <c r="BED42" s="211"/>
      <c r="BEE42" s="211"/>
      <c r="BEF42" s="211"/>
      <c r="BEG42" s="211"/>
      <c r="BEH42" s="211"/>
      <c r="BEI42" s="211"/>
      <c r="BEJ42" s="211"/>
      <c r="BEK42" s="211"/>
      <c r="BEL42" s="211"/>
      <c r="BEM42" s="211"/>
      <c r="BEN42" s="211"/>
      <c r="BEO42" s="211"/>
      <c r="BEP42" s="211"/>
      <c r="BEQ42" s="211"/>
      <c r="BER42" s="211"/>
      <c r="BES42" s="211"/>
      <c r="BET42" s="211"/>
      <c r="BEU42" s="211"/>
      <c r="BEV42" s="211"/>
      <c r="BEW42" s="211"/>
      <c r="BEX42" s="211"/>
      <c r="BEY42" s="211"/>
      <c r="BEZ42" s="211"/>
      <c r="BFA42" s="211"/>
      <c r="BFB42" s="211"/>
      <c r="BFC42" s="211"/>
      <c r="BFD42" s="211"/>
      <c r="BFE42" s="211"/>
      <c r="BFF42" s="211"/>
      <c r="BFG42" s="211"/>
      <c r="BFH42" s="211"/>
      <c r="BFI42" s="211"/>
      <c r="BFJ42" s="211"/>
      <c r="BFK42" s="211"/>
      <c r="BFL42" s="211"/>
      <c r="BFM42" s="211"/>
      <c r="BFN42" s="211"/>
      <c r="BFO42" s="211"/>
      <c r="BFP42" s="211"/>
      <c r="BFQ42" s="211"/>
      <c r="BFR42" s="211"/>
      <c r="BFS42" s="211"/>
      <c r="BFT42" s="211"/>
      <c r="BFU42" s="211"/>
      <c r="BFV42" s="211"/>
      <c r="BFW42" s="211"/>
      <c r="BFX42" s="211"/>
      <c r="BFY42" s="211"/>
      <c r="BFZ42" s="211"/>
      <c r="BGA42" s="211"/>
      <c r="BGB42" s="211"/>
      <c r="BGC42" s="211"/>
      <c r="BGD42" s="211"/>
      <c r="BGE42" s="211"/>
      <c r="BGF42" s="211"/>
      <c r="BGG42" s="211"/>
      <c r="BGH42" s="211"/>
      <c r="BGI42" s="211"/>
      <c r="BGJ42" s="211"/>
      <c r="BGK42" s="211"/>
      <c r="BGL42" s="211"/>
      <c r="BGM42" s="211"/>
      <c r="BGN42" s="211"/>
      <c r="BGO42" s="211"/>
      <c r="BGP42" s="211"/>
      <c r="BGQ42" s="211"/>
      <c r="BGR42" s="211"/>
      <c r="BGS42" s="211"/>
      <c r="BGT42" s="211"/>
      <c r="BGU42" s="211"/>
      <c r="BGV42" s="211"/>
      <c r="BGW42" s="211"/>
      <c r="BGX42" s="211"/>
      <c r="BGY42" s="211"/>
      <c r="BGZ42" s="211"/>
      <c r="BHA42" s="211"/>
      <c r="BHB42" s="211"/>
      <c r="BHC42" s="211"/>
      <c r="BHD42" s="211"/>
      <c r="BHE42" s="211"/>
      <c r="BHF42" s="211"/>
      <c r="BHG42" s="211"/>
      <c r="BHH42" s="211"/>
      <c r="BHI42" s="211"/>
      <c r="BHJ42" s="211"/>
      <c r="BHK42" s="211"/>
      <c r="BHL42" s="211"/>
      <c r="BHM42" s="211"/>
      <c r="BHN42" s="211"/>
      <c r="BHO42" s="211"/>
      <c r="BHP42" s="211"/>
      <c r="BHQ42" s="211"/>
      <c r="BHR42" s="211"/>
      <c r="BHS42" s="211"/>
      <c r="BHT42" s="211"/>
      <c r="BHU42" s="211"/>
      <c r="BHV42" s="211"/>
      <c r="BHW42" s="211"/>
      <c r="BHX42" s="211"/>
      <c r="BHY42" s="211"/>
      <c r="BHZ42" s="211"/>
      <c r="BIA42" s="211"/>
      <c r="BIB42" s="211"/>
      <c r="BIC42" s="211"/>
      <c r="BID42" s="211"/>
      <c r="BIE42" s="211"/>
      <c r="BIF42" s="211"/>
      <c r="BIG42" s="211"/>
      <c r="BIH42" s="211"/>
      <c r="BII42" s="211"/>
      <c r="BIJ42" s="211"/>
      <c r="BIK42" s="211"/>
      <c r="BIL42" s="211"/>
      <c r="BIM42" s="211"/>
      <c r="BIN42" s="211"/>
      <c r="BIO42" s="211"/>
      <c r="BIP42" s="211"/>
      <c r="BIQ42" s="211"/>
      <c r="BIR42" s="211"/>
      <c r="BIS42" s="211"/>
      <c r="BIT42" s="211"/>
      <c r="BIU42" s="211"/>
      <c r="BIV42" s="211"/>
      <c r="BIW42" s="211"/>
      <c r="BIX42" s="211"/>
      <c r="BIY42" s="211"/>
      <c r="BIZ42" s="211"/>
      <c r="BJA42" s="211"/>
      <c r="BJB42" s="211"/>
      <c r="BJC42" s="211"/>
      <c r="BJD42" s="211"/>
      <c r="BJE42" s="211"/>
      <c r="BJF42" s="211"/>
      <c r="BJG42" s="211"/>
      <c r="BJH42" s="211"/>
      <c r="BJI42" s="211"/>
      <c r="BJJ42" s="211"/>
      <c r="BJK42" s="211"/>
      <c r="BJL42" s="211"/>
      <c r="BJM42" s="211"/>
      <c r="BJN42" s="211"/>
      <c r="BJO42" s="211"/>
      <c r="BJP42" s="211"/>
      <c r="BJQ42" s="211"/>
      <c r="BJR42" s="211"/>
      <c r="BJS42" s="211"/>
      <c r="BJT42" s="211"/>
      <c r="BJU42" s="211"/>
      <c r="BJV42" s="211"/>
      <c r="BJW42" s="211"/>
      <c r="BJX42" s="211"/>
      <c r="BJY42" s="211"/>
      <c r="BJZ42" s="211"/>
      <c r="BKA42" s="211"/>
      <c r="BKB42" s="211"/>
      <c r="BKC42" s="211"/>
      <c r="BKD42" s="211"/>
      <c r="BKE42" s="211"/>
      <c r="BKF42" s="211"/>
      <c r="BKG42" s="211"/>
      <c r="BKH42" s="211"/>
      <c r="BKI42" s="211"/>
      <c r="BKJ42" s="211"/>
      <c r="BKK42" s="211"/>
      <c r="BKL42" s="211"/>
      <c r="BKM42" s="211"/>
      <c r="BKN42" s="211"/>
      <c r="BKO42" s="211"/>
      <c r="BKP42" s="211"/>
      <c r="BKQ42" s="211"/>
      <c r="BKR42" s="211"/>
      <c r="BKS42" s="211"/>
      <c r="BKT42" s="211"/>
      <c r="BKU42" s="211"/>
      <c r="BKV42" s="211"/>
      <c r="BKW42" s="211"/>
      <c r="BKX42" s="211"/>
      <c r="BKY42" s="211"/>
      <c r="BKZ42" s="211"/>
      <c r="BLA42" s="211"/>
      <c r="BLB42" s="211"/>
      <c r="BLC42" s="211"/>
      <c r="BLD42" s="211"/>
      <c r="BLE42" s="211"/>
      <c r="BLF42" s="211"/>
      <c r="BLG42" s="211"/>
      <c r="BLH42" s="211"/>
      <c r="BLI42" s="211"/>
      <c r="BLJ42" s="211"/>
      <c r="BLK42" s="211"/>
      <c r="BLL42" s="211"/>
      <c r="BLM42" s="211"/>
      <c r="BLN42" s="211"/>
      <c r="BLO42" s="211"/>
      <c r="BLP42" s="211"/>
      <c r="BLQ42" s="211"/>
      <c r="BLR42" s="211"/>
      <c r="BLS42" s="211"/>
      <c r="BLT42" s="211"/>
      <c r="BLU42" s="211"/>
      <c r="BLV42" s="211"/>
      <c r="BLW42" s="211"/>
      <c r="BLX42" s="211"/>
      <c r="BLY42" s="211"/>
      <c r="BLZ42" s="211"/>
      <c r="BMA42" s="211"/>
      <c r="BMB42" s="211"/>
      <c r="BMC42" s="211"/>
      <c r="BMD42" s="211"/>
      <c r="BME42" s="211"/>
      <c r="BMF42" s="211"/>
      <c r="BMG42" s="211"/>
      <c r="BMH42" s="211"/>
      <c r="BMI42" s="211"/>
      <c r="BMJ42" s="211"/>
      <c r="BMK42" s="211"/>
      <c r="BML42" s="211"/>
      <c r="BMM42" s="211"/>
      <c r="BMN42" s="211"/>
      <c r="BMO42" s="211"/>
      <c r="BMP42" s="211"/>
      <c r="BMQ42" s="211"/>
      <c r="BMR42" s="211"/>
      <c r="BMS42" s="211"/>
      <c r="BMT42" s="211"/>
      <c r="BMU42" s="211"/>
      <c r="BMV42" s="211"/>
      <c r="BMW42" s="211"/>
      <c r="BMX42" s="211"/>
      <c r="BMY42" s="211"/>
      <c r="BMZ42" s="211"/>
      <c r="BNA42" s="211"/>
      <c r="BNB42" s="211"/>
      <c r="BNC42" s="211"/>
      <c r="BND42" s="211"/>
      <c r="BNE42" s="211"/>
      <c r="BNF42" s="211"/>
      <c r="BNG42" s="211"/>
      <c r="BNH42" s="211"/>
      <c r="BNI42" s="211"/>
      <c r="BNJ42" s="211"/>
      <c r="BNK42" s="211"/>
      <c r="BNL42" s="211"/>
      <c r="BNM42" s="211"/>
      <c r="BNN42" s="211"/>
      <c r="BNO42" s="211"/>
      <c r="BNP42" s="211"/>
      <c r="BNQ42" s="211"/>
      <c r="BNR42" s="211"/>
      <c r="BNS42" s="211"/>
      <c r="BNT42" s="211"/>
      <c r="BNU42" s="211"/>
      <c r="BNV42" s="211"/>
      <c r="BNW42" s="211"/>
      <c r="BNX42" s="211"/>
      <c r="BNY42" s="211"/>
      <c r="BNZ42" s="211"/>
      <c r="BOA42" s="211"/>
      <c r="BOB42" s="211"/>
      <c r="BOC42" s="211"/>
      <c r="BOD42" s="211"/>
      <c r="BOE42" s="211"/>
      <c r="BOF42" s="211"/>
      <c r="BOG42" s="211"/>
      <c r="BOH42" s="211"/>
      <c r="BOI42" s="211"/>
      <c r="BOJ42" s="211"/>
      <c r="BOK42" s="211"/>
      <c r="BOL42" s="211"/>
      <c r="BOM42" s="211"/>
      <c r="BON42" s="211"/>
      <c r="BOO42" s="211"/>
      <c r="BOP42" s="211"/>
      <c r="BOQ42" s="211"/>
      <c r="BOR42" s="211"/>
      <c r="BOS42" s="211"/>
      <c r="BOT42" s="211"/>
      <c r="BOU42" s="211"/>
      <c r="BOV42" s="211"/>
      <c r="BOW42" s="211"/>
      <c r="BOX42" s="211"/>
      <c r="BOY42" s="211"/>
      <c r="BOZ42" s="211"/>
      <c r="BPA42" s="211"/>
      <c r="BPB42" s="211"/>
      <c r="BPC42" s="211"/>
      <c r="BPD42" s="211"/>
      <c r="BPE42" s="211"/>
      <c r="BPF42" s="211"/>
      <c r="BPG42" s="211"/>
      <c r="BPH42" s="211"/>
      <c r="BPI42" s="211"/>
      <c r="BPJ42" s="211"/>
      <c r="BPK42" s="211"/>
      <c r="BPL42" s="211"/>
      <c r="BPM42" s="211"/>
      <c r="BPN42" s="211"/>
      <c r="BPO42" s="211"/>
      <c r="BPP42" s="211"/>
      <c r="BPQ42" s="211"/>
      <c r="BPR42" s="211"/>
      <c r="BPS42" s="211"/>
      <c r="BPT42" s="211"/>
      <c r="BPU42" s="211"/>
      <c r="BPV42" s="211"/>
      <c r="BPW42" s="211"/>
      <c r="BPX42" s="211"/>
      <c r="BPY42" s="211"/>
      <c r="BPZ42" s="211"/>
      <c r="BQA42" s="211"/>
      <c r="BQB42" s="211"/>
      <c r="BQC42" s="211"/>
      <c r="BQD42" s="211"/>
      <c r="BQE42" s="211"/>
      <c r="BQF42" s="211"/>
      <c r="BQG42" s="211"/>
      <c r="BQH42" s="211"/>
      <c r="BQI42" s="211"/>
      <c r="BQJ42" s="211"/>
      <c r="BQK42" s="211"/>
      <c r="BQL42" s="211"/>
      <c r="BQM42" s="211"/>
      <c r="BQN42" s="211"/>
      <c r="BQO42" s="211"/>
      <c r="BQP42" s="211"/>
      <c r="BQQ42" s="211"/>
      <c r="BQR42" s="211"/>
      <c r="BQS42" s="211"/>
      <c r="BQT42" s="211"/>
      <c r="BQU42" s="211"/>
      <c r="BQV42" s="211"/>
      <c r="BQW42" s="211"/>
      <c r="BQX42" s="211"/>
      <c r="BQY42" s="211"/>
      <c r="BQZ42" s="211"/>
      <c r="BRA42" s="211"/>
      <c r="BRB42" s="211"/>
      <c r="BRC42" s="211"/>
      <c r="BRD42" s="211"/>
      <c r="BRE42" s="211"/>
      <c r="BRF42" s="211"/>
      <c r="BRG42" s="211"/>
      <c r="BRH42" s="211"/>
      <c r="BRI42" s="211"/>
      <c r="BRJ42" s="211"/>
      <c r="BRK42" s="211"/>
      <c r="BRL42" s="211"/>
      <c r="BRM42" s="211"/>
      <c r="BRN42" s="211"/>
      <c r="BRO42" s="211"/>
      <c r="BRP42" s="211"/>
      <c r="BRQ42" s="211"/>
      <c r="BRR42" s="211"/>
      <c r="BRS42" s="211"/>
      <c r="BRT42" s="211"/>
      <c r="BRU42" s="211"/>
      <c r="BRV42" s="211"/>
      <c r="BRW42" s="211"/>
      <c r="BRX42" s="211"/>
      <c r="BRY42" s="211"/>
      <c r="BRZ42" s="211"/>
      <c r="BSA42" s="211"/>
      <c r="BSB42" s="211"/>
      <c r="BSC42" s="211"/>
      <c r="BSD42" s="211"/>
      <c r="BSE42" s="211"/>
      <c r="BSF42" s="211"/>
      <c r="BSG42" s="211"/>
      <c r="BSH42" s="211"/>
      <c r="BSI42" s="211"/>
      <c r="BSJ42" s="211"/>
      <c r="BSK42" s="211"/>
      <c r="BSL42" s="211"/>
      <c r="BSM42" s="211"/>
      <c r="BSN42" s="211"/>
      <c r="BSO42" s="211"/>
      <c r="BSP42" s="211"/>
      <c r="BSQ42" s="211"/>
      <c r="BSR42" s="211"/>
      <c r="BSS42" s="211"/>
      <c r="BST42" s="211"/>
      <c r="BSU42" s="211"/>
      <c r="BSV42" s="211"/>
      <c r="BSW42" s="211"/>
      <c r="BSX42" s="211"/>
      <c r="BSY42" s="211"/>
      <c r="BSZ42" s="211"/>
      <c r="BTA42" s="211"/>
      <c r="BTB42" s="211"/>
      <c r="BTC42" s="211"/>
      <c r="BTD42" s="211"/>
      <c r="BTE42" s="211"/>
      <c r="BTF42" s="211"/>
      <c r="BTG42" s="211"/>
      <c r="BTH42" s="211"/>
      <c r="BTI42" s="211"/>
      <c r="BTJ42" s="211"/>
      <c r="BTK42" s="211"/>
      <c r="BTL42" s="211"/>
      <c r="BTM42" s="211"/>
      <c r="BTN42" s="211"/>
      <c r="BTO42" s="211"/>
      <c r="BTP42" s="211"/>
      <c r="BTQ42" s="211"/>
      <c r="BTR42" s="211"/>
      <c r="BTS42" s="211"/>
      <c r="BTT42" s="211"/>
      <c r="BTU42" s="211"/>
      <c r="BTV42" s="211"/>
      <c r="BTW42" s="211"/>
      <c r="BTX42" s="211"/>
      <c r="BTY42" s="211"/>
      <c r="BTZ42" s="211"/>
      <c r="BUA42" s="211"/>
      <c r="BUB42" s="211"/>
      <c r="BUC42" s="211"/>
      <c r="BUD42" s="211"/>
      <c r="BUE42" s="211"/>
      <c r="BUF42" s="211"/>
      <c r="BUG42" s="211"/>
      <c r="BUH42" s="211"/>
      <c r="BUI42" s="211"/>
      <c r="BUJ42" s="211"/>
      <c r="BUK42" s="211"/>
      <c r="BUL42" s="211"/>
      <c r="BUM42" s="211"/>
      <c r="BUN42" s="211"/>
      <c r="BUO42" s="211"/>
      <c r="BUP42" s="211"/>
      <c r="BUQ42" s="211"/>
      <c r="BUR42" s="211"/>
      <c r="BUS42" s="211"/>
      <c r="BUT42" s="211"/>
      <c r="BUU42" s="211"/>
      <c r="BUV42" s="211"/>
      <c r="BUW42" s="211"/>
      <c r="BUX42" s="211"/>
      <c r="BUY42" s="211"/>
      <c r="BUZ42" s="211"/>
      <c r="BVA42" s="211"/>
      <c r="BVB42" s="211"/>
      <c r="BVC42" s="211"/>
      <c r="BVD42" s="211"/>
      <c r="BVE42" s="211"/>
      <c r="BVF42" s="211"/>
      <c r="BVG42" s="211"/>
      <c r="BVH42" s="211"/>
      <c r="BVI42" s="211"/>
      <c r="BVJ42" s="211"/>
      <c r="BVK42" s="211"/>
      <c r="BVL42" s="211"/>
      <c r="BVM42" s="211"/>
      <c r="BVN42" s="211"/>
      <c r="BVO42" s="211"/>
      <c r="BVP42" s="211"/>
      <c r="BVQ42" s="211"/>
      <c r="BVR42" s="211"/>
      <c r="BVS42" s="211"/>
      <c r="BVT42" s="211"/>
      <c r="BVU42" s="211"/>
      <c r="BVV42" s="211"/>
      <c r="BVW42" s="211"/>
      <c r="BVX42" s="211"/>
      <c r="BVY42" s="211"/>
      <c r="BVZ42" s="211"/>
      <c r="BWA42" s="211"/>
      <c r="BWB42" s="211"/>
      <c r="BWC42" s="211"/>
      <c r="BWD42" s="211"/>
      <c r="BWE42" s="211"/>
      <c r="BWF42" s="211"/>
      <c r="BWG42" s="211"/>
      <c r="BWH42" s="211"/>
      <c r="BWI42" s="211"/>
      <c r="BWJ42" s="211"/>
      <c r="BWK42" s="211"/>
      <c r="BWL42" s="211"/>
      <c r="BWM42" s="211"/>
      <c r="BWN42" s="211"/>
      <c r="BWO42" s="211"/>
      <c r="BWP42" s="211"/>
      <c r="BWQ42" s="211"/>
      <c r="BWR42" s="211"/>
      <c r="BWS42" s="211"/>
      <c r="BWT42" s="211"/>
      <c r="BWU42" s="211"/>
      <c r="BWV42" s="211"/>
      <c r="BWW42" s="211"/>
      <c r="BWX42" s="211"/>
      <c r="BWY42" s="211"/>
      <c r="BWZ42" s="211"/>
      <c r="BXA42" s="211"/>
      <c r="BXB42" s="211"/>
      <c r="BXC42" s="211"/>
      <c r="BXD42" s="211"/>
      <c r="BXE42" s="211"/>
      <c r="BXF42" s="211"/>
      <c r="BXG42" s="211"/>
      <c r="BXH42" s="211"/>
      <c r="BXI42" s="211"/>
      <c r="BXJ42" s="211"/>
      <c r="BXK42" s="211"/>
      <c r="BXL42" s="211"/>
      <c r="BXM42" s="211"/>
      <c r="BXN42" s="211"/>
      <c r="BXO42" s="211"/>
      <c r="BXP42" s="211"/>
      <c r="BXQ42" s="211"/>
      <c r="BXR42" s="211"/>
      <c r="BXS42" s="211"/>
      <c r="BXT42" s="211"/>
      <c r="BXU42" s="211"/>
      <c r="BXV42" s="211"/>
      <c r="BXW42" s="211"/>
      <c r="BXX42" s="211"/>
      <c r="BXY42" s="211"/>
      <c r="BXZ42" s="211"/>
      <c r="BYA42" s="211"/>
      <c r="BYB42" s="211"/>
      <c r="BYC42" s="211"/>
      <c r="BYD42" s="211"/>
      <c r="BYE42" s="211"/>
      <c r="BYF42" s="211"/>
      <c r="BYG42" s="211"/>
      <c r="BYH42" s="211"/>
      <c r="BYI42" s="211"/>
      <c r="BYJ42" s="211"/>
      <c r="BYK42" s="211"/>
      <c r="BYL42" s="211"/>
      <c r="BYM42" s="211"/>
      <c r="BYN42" s="211"/>
      <c r="BYO42" s="211"/>
      <c r="BYP42" s="211"/>
      <c r="BYQ42" s="211"/>
      <c r="BYR42" s="211"/>
      <c r="BYS42" s="211"/>
      <c r="BYT42" s="211"/>
      <c r="BYU42" s="211"/>
      <c r="BYV42" s="211"/>
      <c r="BYW42" s="211"/>
      <c r="BYX42" s="211"/>
      <c r="BYY42" s="211"/>
      <c r="BYZ42" s="211"/>
      <c r="BZA42" s="211"/>
      <c r="BZB42" s="211"/>
      <c r="BZC42" s="211"/>
      <c r="BZD42" s="211"/>
      <c r="BZE42" s="211"/>
      <c r="BZF42" s="211"/>
      <c r="BZG42" s="211"/>
      <c r="BZH42" s="211"/>
      <c r="BZI42" s="211"/>
      <c r="BZJ42" s="211"/>
      <c r="BZK42" s="211"/>
      <c r="BZL42" s="211"/>
      <c r="BZM42" s="211"/>
      <c r="BZN42" s="211"/>
      <c r="BZO42" s="211"/>
      <c r="BZP42" s="211"/>
      <c r="BZQ42" s="211"/>
      <c r="BZR42" s="211"/>
      <c r="BZS42" s="211"/>
      <c r="BZT42" s="211"/>
      <c r="BZU42" s="211"/>
      <c r="BZV42" s="211"/>
      <c r="BZW42" s="211"/>
      <c r="BZX42" s="211"/>
      <c r="BZY42" s="211"/>
      <c r="BZZ42" s="211"/>
      <c r="CAA42" s="211"/>
      <c r="CAB42" s="211"/>
      <c r="CAC42" s="211"/>
      <c r="CAD42" s="211"/>
      <c r="CAE42" s="211"/>
      <c r="CAF42" s="211"/>
      <c r="CAG42" s="211"/>
      <c r="CAH42" s="211"/>
      <c r="CAI42" s="211"/>
      <c r="CAJ42" s="211"/>
      <c r="CAK42" s="211"/>
      <c r="CAL42" s="211"/>
      <c r="CAM42" s="211"/>
      <c r="CAN42" s="211"/>
      <c r="CAO42" s="211"/>
      <c r="CAP42" s="211"/>
      <c r="CAQ42" s="211"/>
      <c r="CAR42" s="211"/>
      <c r="CAS42" s="211"/>
      <c r="CAT42" s="211"/>
      <c r="CAU42" s="211"/>
      <c r="CAV42" s="211"/>
      <c r="CAW42" s="211"/>
      <c r="CAX42" s="211"/>
      <c r="CAY42" s="211"/>
      <c r="CAZ42" s="211"/>
      <c r="CBA42" s="211"/>
      <c r="CBB42" s="211"/>
      <c r="CBC42" s="211"/>
      <c r="CBD42" s="211"/>
      <c r="CBE42" s="211"/>
      <c r="CBF42" s="211"/>
      <c r="CBG42" s="211"/>
      <c r="CBH42" s="211"/>
      <c r="CBI42" s="211"/>
      <c r="CBJ42" s="211"/>
      <c r="CBK42" s="211"/>
      <c r="CBL42" s="211"/>
      <c r="CBM42" s="211"/>
      <c r="CBN42" s="211"/>
      <c r="CBO42" s="211"/>
      <c r="CBP42" s="211"/>
      <c r="CBQ42" s="211"/>
      <c r="CBR42" s="211"/>
      <c r="CBS42" s="211"/>
      <c r="CBT42" s="211"/>
      <c r="CBU42" s="211"/>
      <c r="CBV42" s="211"/>
      <c r="CBW42" s="211"/>
      <c r="CBX42" s="211"/>
      <c r="CBY42" s="211"/>
      <c r="CBZ42" s="211"/>
      <c r="CCA42" s="211"/>
      <c r="CCB42" s="211"/>
      <c r="CCC42" s="211"/>
      <c r="CCD42" s="211"/>
      <c r="CCE42" s="211"/>
      <c r="CCF42" s="211"/>
      <c r="CCG42" s="211"/>
      <c r="CCH42" s="211"/>
      <c r="CCI42" s="211"/>
      <c r="CCJ42" s="211"/>
      <c r="CCK42" s="211"/>
      <c r="CCL42" s="211"/>
      <c r="CCM42" s="211"/>
      <c r="CCN42" s="211"/>
      <c r="CCO42" s="211"/>
      <c r="CCP42" s="211"/>
      <c r="CCQ42" s="211"/>
      <c r="CCR42" s="211"/>
      <c r="CCS42" s="211"/>
      <c r="CCT42" s="211"/>
      <c r="CCU42" s="211"/>
      <c r="CCV42" s="211"/>
      <c r="CCW42" s="211"/>
      <c r="CCX42" s="211"/>
      <c r="CCY42" s="211"/>
      <c r="CCZ42" s="211"/>
      <c r="CDA42" s="211"/>
      <c r="CDB42" s="211"/>
      <c r="CDC42" s="211"/>
      <c r="CDD42" s="211"/>
      <c r="CDE42" s="211"/>
      <c r="CDF42" s="211"/>
      <c r="CDG42" s="211"/>
      <c r="CDH42" s="211"/>
      <c r="CDI42" s="211"/>
      <c r="CDJ42" s="211"/>
      <c r="CDK42" s="211"/>
      <c r="CDL42" s="211"/>
      <c r="CDM42" s="211"/>
      <c r="CDN42" s="211"/>
      <c r="CDO42" s="211"/>
      <c r="CDP42" s="211"/>
      <c r="CDQ42" s="211"/>
      <c r="CDR42" s="211"/>
      <c r="CDS42" s="211"/>
      <c r="CDT42" s="211"/>
      <c r="CDU42" s="211"/>
      <c r="CDV42" s="211"/>
      <c r="CDW42" s="211"/>
      <c r="CDX42" s="211"/>
      <c r="CDY42" s="211"/>
      <c r="CDZ42" s="211"/>
      <c r="CEA42" s="211"/>
      <c r="CEB42" s="211"/>
      <c r="CEC42" s="211"/>
      <c r="CED42" s="211"/>
      <c r="CEE42" s="211"/>
      <c r="CEF42" s="211"/>
      <c r="CEG42" s="211"/>
      <c r="CEH42" s="211"/>
      <c r="CEI42" s="211"/>
      <c r="CEJ42" s="211"/>
      <c r="CEK42" s="211"/>
      <c r="CEL42" s="211"/>
      <c r="CEM42" s="211"/>
      <c r="CEN42" s="211"/>
      <c r="CEO42" s="211"/>
      <c r="CEP42" s="211"/>
      <c r="CEQ42" s="211"/>
      <c r="CER42" s="211"/>
      <c r="CES42" s="211"/>
      <c r="CET42" s="211"/>
      <c r="CEU42" s="211"/>
      <c r="CEV42" s="211"/>
      <c r="CEW42" s="211"/>
      <c r="CEX42" s="211"/>
      <c r="CEY42" s="211"/>
      <c r="CEZ42" s="211"/>
      <c r="CFA42" s="211"/>
      <c r="CFB42" s="211"/>
      <c r="CFC42" s="211"/>
      <c r="CFD42" s="211"/>
      <c r="CFE42" s="211"/>
      <c r="CFF42" s="211"/>
      <c r="CFG42" s="211"/>
      <c r="CFH42" s="211"/>
      <c r="CFI42" s="211"/>
      <c r="CFJ42" s="211"/>
      <c r="CFK42" s="211"/>
      <c r="CFL42" s="211"/>
      <c r="CFM42" s="211"/>
      <c r="CFN42" s="211"/>
      <c r="CFO42" s="211"/>
      <c r="CFP42" s="211"/>
      <c r="CFQ42" s="211"/>
      <c r="CFR42" s="211"/>
      <c r="CFS42" s="211"/>
      <c r="CFT42" s="211"/>
      <c r="CFU42" s="211"/>
      <c r="CFV42" s="211"/>
      <c r="CFW42" s="211"/>
      <c r="CFX42" s="211"/>
      <c r="CFY42" s="211"/>
      <c r="CFZ42" s="211"/>
      <c r="CGA42" s="211"/>
      <c r="CGB42" s="211"/>
      <c r="CGC42" s="211"/>
      <c r="CGD42" s="211"/>
      <c r="CGE42" s="211"/>
      <c r="CGF42" s="211"/>
      <c r="CGG42" s="211"/>
      <c r="CGH42" s="211"/>
      <c r="CGI42" s="211"/>
      <c r="CGJ42" s="211"/>
      <c r="CGK42" s="211"/>
      <c r="CGL42" s="211"/>
      <c r="CGM42" s="211"/>
      <c r="CGN42" s="211"/>
      <c r="CGO42" s="211"/>
      <c r="CGP42" s="211"/>
      <c r="CGQ42" s="211"/>
      <c r="CGR42" s="211"/>
      <c r="CGS42" s="211"/>
      <c r="CGT42" s="211"/>
      <c r="CGU42" s="211"/>
      <c r="CGV42" s="211"/>
      <c r="CGW42" s="211"/>
      <c r="CGX42" s="211"/>
      <c r="CGY42" s="211"/>
      <c r="CGZ42" s="211"/>
      <c r="CHA42" s="211"/>
      <c r="CHB42" s="211"/>
      <c r="CHC42" s="211"/>
      <c r="CHD42" s="211"/>
      <c r="CHE42" s="211"/>
      <c r="CHF42" s="211"/>
      <c r="CHG42" s="211"/>
      <c r="CHH42" s="211"/>
      <c r="CHI42" s="211"/>
      <c r="CHJ42" s="211"/>
      <c r="CHK42" s="211"/>
      <c r="CHL42" s="211"/>
      <c r="CHM42" s="211"/>
      <c r="CHN42" s="211"/>
      <c r="CHO42" s="211"/>
      <c r="CHP42" s="211"/>
      <c r="CHQ42" s="211"/>
      <c r="CHR42" s="211"/>
      <c r="CHS42" s="211"/>
      <c r="CHT42" s="211"/>
      <c r="CHU42" s="211"/>
      <c r="CHV42" s="211"/>
      <c r="CHW42" s="211"/>
      <c r="CHX42" s="211"/>
      <c r="CHY42" s="211"/>
      <c r="CHZ42" s="211"/>
      <c r="CIA42" s="211"/>
      <c r="CIB42" s="211"/>
      <c r="CIC42" s="211"/>
      <c r="CID42" s="211"/>
      <c r="CIE42" s="211"/>
      <c r="CIF42" s="211"/>
      <c r="CIG42" s="211"/>
      <c r="CIH42" s="211"/>
      <c r="CII42" s="211"/>
      <c r="CIJ42" s="211"/>
      <c r="CIK42" s="211"/>
      <c r="CIL42" s="211"/>
      <c r="CIM42" s="211"/>
      <c r="CIN42" s="211"/>
      <c r="CIO42" s="211"/>
      <c r="CIP42" s="211"/>
      <c r="CIQ42" s="211"/>
      <c r="CIR42" s="211"/>
      <c r="CIS42" s="211"/>
      <c r="CIT42" s="211"/>
      <c r="CIU42" s="211"/>
      <c r="CIV42" s="211"/>
      <c r="CIW42" s="211"/>
      <c r="CIX42" s="211"/>
      <c r="CIY42" s="211"/>
      <c r="CIZ42" s="211"/>
      <c r="CJA42" s="211"/>
      <c r="CJB42" s="211"/>
      <c r="CJC42" s="211"/>
      <c r="CJD42" s="211"/>
      <c r="CJE42" s="211"/>
      <c r="CJF42" s="211"/>
      <c r="CJG42" s="211"/>
      <c r="CJH42" s="211"/>
      <c r="CJI42" s="211"/>
      <c r="CJJ42" s="211"/>
      <c r="CJK42" s="211"/>
      <c r="CJL42" s="211"/>
      <c r="CJM42" s="211"/>
      <c r="CJN42" s="211"/>
      <c r="CJO42" s="211"/>
      <c r="CJP42" s="211"/>
      <c r="CJQ42" s="211"/>
      <c r="CJR42" s="211"/>
      <c r="CJS42" s="211"/>
      <c r="CJT42" s="211"/>
      <c r="CJU42" s="211"/>
      <c r="CJV42" s="211"/>
      <c r="CJW42" s="211"/>
      <c r="CJX42" s="211"/>
      <c r="CJY42" s="211"/>
      <c r="CJZ42" s="211"/>
      <c r="CKA42" s="211"/>
      <c r="CKB42" s="211"/>
      <c r="CKC42" s="211"/>
      <c r="CKD42" s="211"/>
      <c r="CKE42" s="211"/>
      <c r="CKF42" s="211"/>
      <c r="CKG42" s="211"/>
      <c r="CKH42" s="211"/>
      <c r="CKI42" s="211"/>
      <c r="CKJ42" s="211"/>
      <c r="CKK42" s="211"/>
      <c r="CKL42" s="211"/>
      <c r="CKM42" s="211"/>
      <c r="CKN42" s="211"/>
      <c r="CKO42" s="211"/>
      <c r="CKP42" s="211"/>
      <c r="CKQ42" s="211"/>
      <c r="CKR42" s="211"/>
      <c r="CKS42" s="211"/>
      <c r="CKT42" s="211"/>
      <c r="CKU42" s="211"/>
      <c r="CKV42" s="211"/>
      <c r="CKW42" s="211"/>
      <c r="CKX42" s="211"/>
      <c r="CKY42" s="211"/>
      <c r="CKZ42" s="211"/>
      <c r="CLA42" s="211"/>
      <c r="CLB42" s="211"/>
      <c r="CLC42" s="211"/>
      <c r="CLD42" s="211"/>
      <c r="CLE42" s="211"/>
      <c r="CLF42" s="211"/>
      <c r="CLG42" s="211"/>
      <c r="CLH42" s="211"/>
      <c r="CLI42" s="211"/>
      <c r="CLJ42" s="211"/>
      <c r="CLK42" s="211"/>
      <c r="CLL42" s="211"/>
      <c r="CLM42" s="211"/>
      <c r="CLN42" s="211"/>
      <c r="CLO42" s="211"/>
      <c r="CLP42" s="211"/>
      <c r="CLQ42" s="211"/>
      <c r="CLR42" s="211"/>
      <c r="CLS42" s="211"/>
      <c r="CLT42" s="211"/>
      <c r="CLU42" s="211"/>
      <c r="CLV42" s="211"/>
      <c r="CLW42" s="211"/>
      <c r="CLX42" s="211"/>
      <c r="CLY42" s="211"/>
      <c r="CLZ42" s="211"/>
      <c r="CMA42" s="211"/>
      <c r="CMB42" s="211"/>
      <c r="CMC42" s="211"/>
      <c r="CMD42" s="211"/>
      <c r="CME42" s="211"/>
      <c r="CMF42" s="211"/>
      <c r="CMG42" s="211"/>
      <c r="CMH42" s="211"/>
      <c r="CMI42" s="211"/>
      <c r="CMJ42" s="211"/>
      <c r="CMK42" s="211"/>
      <c r="CML42" s="211"/>
      <c r="CMM42" s="211"/>
      <c r="CMN42" s="211"/>
      <c r="CMO42" s="211"/>
      <c r="CMP42" s="211"/>
      <c r="CMQ42" s="211"/>
      <c r="CMR42" s="211"/>
      <c r="CMS42" s="211"/>
      <c r="CMT42" s="211"/>
      <c r="CMU42" s="211"/>
      <c r="CMV42" s="211"/>
      <c r="CMW42" s="211"/>
      <c r="CMX42" s="211"/>
      <c r="CMY42" s="211"/>
      <c r="CMZ42" s="211"/>
      <c r="CNA42" s="211"/>
      <c r="CNB42" s="211"/>
      <c r="CNC42" s="211"/>
      <c r="CND42" s="211"/>
      <c r="CNE42" s="211"/>
      <c r="CNF42" s="211"/>
      <c r="CNG42" s="211"/>
      <c r="CNH42" s="211"/>
      <c r="CNI42" s="211"/>
      <c r="CNJ42" s="211"/>
      <c r="CNK42" s="211"/>
      <c r="CNL42" s="211"/>
      <c r="CNM42" s="211"/>
      <c r="CNN42" s="211"/>
      <c r="CNO42" s="211"/>
      <c r="CNP42" s="211"/>
      <c r="CNQ42" s="211"/>
      <c r="CNR42" s="211"/>
      <c r="CNS42" s="211"/>
      <c r="CNT42" s="211"/>
      <c r="CNU42" s="211"/>
      <c r="CNV42" s="211"/>
      <c r="CNW42" s="211"/>
      <c r="CNX42" s="211"/>
      <c r="CNY42" s="211"/>
      <c r="CNZ42" s="211"/>
      <c r="COA42" s="211"/>
      <c r="COB42" s="211"/>
      <c r="COC42" s="211"/>
      <c r="COD42" s="211"/>
      <c r="COE42" s="211"/>
      <c r="COF42" s="211"/>
      <c r="COG42" s="211"/>
      <c r="COH42" s="211"/>
      <c r="COI42" s="211"/>
      <c r="COJ42" s="211"/>
      <c r="COK42" s="211"/>
      <c r="COL42" s="211"/>
      <c r="COM42" s="211"/>
      <c r="CON42" s="211"/>
      <c r="COO42" s="211"/>
      <c r="COP42" s="211"/>
      <c r="COQ42" s="211"/>
      <c r="COR42" s="211"/>
      <c r="COS42" s="211"/>
      <c r="COT42" s="211"/>
      <c r="COU42" s="211"/>
      <c r="COV42" s="211"/>
      <c r="COW42" s="211"/>
      <c r="COX42" s="211"/>
      <c r="COY42" s="211"/>
      <c r="COZ42" s="211"/>
      <c r="CPA42" s="211"/>
      <c r="CPB42" s="211"/>
      <c r="CPC42" s="211"/>
      <c r="CPD42" s="211"/>
      <c r="CPE42" s="211"/>
      <c r="CPF42" s="211"/>
      <c r="CPG42" s="211"/>
      <c r="CPH42" s="211"/>
      <c r="CPI42" s="211"/>
      <c r="CPJ42" s="211"/>
      <c r="CPK42" s="211"/>
      <c r="CPL42" s="211"/>
      <c r="CPM42" s="211"/>
      <c r="CPN42" s="211"/>
      <c r="CPO42" s="211"/>
      <c r="CPP42" s="211"/>
      <c r="CPQ42" s="211"/>
      <c r="CPR42" s="211"/>
      <c r="CPS42" s="211"/>
      <c r="CPT42" s="211"/>
      <c r="CPU42" s="211"/>
      <c r="CPV42" s="211"/>
      <c r="CPW42" s="211"/>
      <c r="CPX42" s="211"/>
      <c r="CPY42" s="211"/>
      <c r="CPZ42" s="211"/>
      <c r="CQA42" s="211"/>
      <c r="CQB42" s="211"/>
      <c r="CQC42" s="211"/>
      <c r="CQD42" s="211"/>
      <c r="CQE42" s="211"/>
      <c r="CQF42" s="211"/>
      <c r="CQG42" s="211"/>
      <c r="CQH42" s="211"/>
      <c r="CQI42" s="211"/>
      <c r="CQJ42" s="211"/>
      <c r="CQK42" s="211"/>
      <c r="CQL42" s="211"/>
      <c r="CQM42" s="211"/>
      <c r="CQN42" s="211"/>
      <c r="CQO42" s="211"/>
      <c r="CQP42" s="211"/>
      <c r="CQQ42" s="211"/>
      <c r="CQR42" s="211"/>
      <c r="CQS42" s="211"/>
      <c r="CQT42" s="211"/>
      <c r="CQU42" s="211"/>
      <c r="CQV42" s="211"/>
      <c r="CQW42" s="211"/>
      <c r="CQX42" s="211"/>
      <c r="CQY42" s="211"/>
      <c r="CQZ42" s="211"/>
      <c r="CRA42" s="211"/>
      <c r="CRB42" s="211"/>
      <c r="CRC42" s="211"/>
      <c r="CRD42" s="211"/>
      <c r="CRE42" s="211"/>
      <c r="CRF42" s="211"/>
      <c r="CRG42" s="211"/>
      <c r="CRH42" s="211"/>
      <c r="CRI42" s="211"/>
      <c r="CRJ42" s="211"/>
      <c r="CRK42" s="211"/>
      <c r="CRL42" s="211"/>
      <c r="CRM42" s="211"/>
      <c r="CRN42" s="211"/>
      <c r="CRO42" s="211"/>
      <c r="CRP42" s="211"/>
      <c r="CRQ42" s="211"/>
      <c r="CRR42" s="211"/>
      <c r="CRS42" s="211"/>
      <c r="CRT42" s="211"/>
      <c r="CRU42" s="211"/>
      <c r="CRV42" s="211"/>
      <c r="CRW42" s="211"/>
      <c r="CRX42" s="211"/>
      <c r="CRY42" s="211"/>
      <c r="CRZ42" s="211"/>
      <c r="CSA42" s="211"/>
      <c r="CSB42" s="211"/>
      <c r="CSC42" s="211"/>
      <c r="CSD42" s="211"/>
      <c r="CSE42" s="211"/>
      <c r="CSF42" s="211"/>
      <c r="CSG42" s="211"/>
      <c r="CSH42" s="211"/>
      <c r="CSI42" s="211"/>
      <c r="CSJ42" s="211"/>
      <c r="CSK42" s="211"/>
      <c r="CSL42" s="211"/>
      <c r="CSM42" s="211"/>
      <c r="CSN42" s="211"/>
      <c r="CSO42" s="211"/>
      <c r="CSP42" s="211"/>
      <c r="CSQ42" s="211"/>
      <c r="CSR42" s="211"/>
      <c r="CSS42" s="211"/>
      <c r="CST42" s="211"/>
      <c r="CSU42" s="211"/>
      <c r="CSV42" s="211"/>
      <c r="CSW42" s="211"/>
      <c r="CSX42" s="211"/>
      <c r="CSY42" s="211"/>
      <c r="CSZ42" s="211"/>
      <c r="CTA42" s="211"/>
      <c r="CTB42" s="211"/>
      <c r="CTC42" s="211"/>
      <c r="CTD42" s="211"/>
      <c r="CTE42" s="211"/>
      <c r="CTF42" s="211"/>
      <c r="CTG42" s="211"/>
      <c r="CTH42" s="211"/>
      <c r="CTI42" s="211"/>
      <c r="CTJ42" s="211"/>
      <c r="CTK42" s="211"/>
      <c r="CTL42" s="211"/>
      <c r="CTM42" s="211"/>
      <c r="CTN42" s="211"/>
      <c r="CTO42" s="211"/>
      <c r="CTP42" s="211"/>
      <c r="CTQ42" s="211"/>
      <c r="CTR42" s="211"/>
      <c r="CTS42" s="211"/>
      <c r="CTT42" s="211"/>
      <c r="CTU42" s="211"/>
      <c r="CTV42" s="211"/>
      <c r="CTW42" s="211"/>
      <c r="CTX42" s="211"/>
      <c r="CTY42" s="211"/>
      <c r="CTZ42" s="211"/>
      <c r="CUA42" s="211"/>
      <c r="CUB42" s="211"/>
      <c r="CUC42" s="211"/>
      <c r="CUD42" s="211"/>
      <c r="CUE42" s="211"/>
      <c r="CUF42" s="211"/>
      <c r="CUG42" s="211"/>
      <c r="CUH42" s="211"/>
      <c r="CUI42" s="211"/>
      <c r="CUJ42" s="211"/>
      <c r="CUK42" s="211"/>
      <c r="CUL42" s="211"/>
      <c r="CUM42" s="211"/>
      <c r="CUN42" s="211"/>
      <c r="CUO42" s="211"/>
      <c r="CUP42" s="211"/>
      <c r="CUQ42" s="211"/>
      <c r="CUR42" s="211"/>
      <c r="CUS42" s="211"/>
      <c r="CUT42" s="211"/>
      <c r="CUU42" s="211"/>
      <c r="CUV42" s="211"/>
      <c r="CUW42" s="211"/>
      <c r="CUX42" s="211"/>
      <c r="CUY42" s="211"/>
      <c r="CUZ42" s="211"/>
      <c r="CVA42" s="211"/>
      <c r="CVB42" s="211"/>
      <c r="CVC42" s="211"/>
      <c r="CVD42" s="211"/>
      <c r="CVE42" s="211"/>
      <c r="CVF42" s="211"/>
      <c r="CVG42" s="211"/>
      <c r="CVH42" s="211"/>
      <c r="CVI42" s="211"/>
      <c r="CVJ42" s="211"/>
      <c r="CVK42" s="211"/>
      <c r="CVL42" s="211"/>
      <c r="CVM42" s="211"/>
      <c r="CVN42" s="211"/>
      <c r="CVO42" s="211"/>
      <c r="CVP42" s="211"/>
      <c r="CVQ42" s="211"/>
      <c r="CVR42" s="211"/>
      <c r="CVS42" s="211"/>
      <c r="CVT42" s="211"/>
      <c r="CVU42" s="211"/>
      <c r="CVV42" s="211"/>
      <c r="CVW42" s="211"/>
      <c r="CVX42" s="211"/>
      <c r="CVY42" s="211"/>
      <c r="CVZ42" s="211"/>
      <c r="CWA42" s="211"/>
      <c r="CWB42" s="211"/>
      <c r="CWC42" s="211"/>
      <c r="CWD42" s="211"/>
      <c r="CWE42" s="211"/>
      <c r="CWF42" s="211"/>
      <c r="CWG42" s="211"/>
      <c r="CWH42" s="211"/>
      <c r="CWI42" s="211"/>
      <c r="CWJ42" s="211"/>
      <c r="CWK42" s="211"/>
      <c r="CWL42" s="211"/>
      <c r="CWM42" s="211"/>
      <c r="CWN42" s="211"/>
      <c r="CWO42" s="211"/>
      <c r="CWP42" s="211"/>
      <c r="CWQ42" s="211"/>
      <c r="CWR42" s="211"/>
      <c r="CWS42" s="211"/>
      <c r="CWT42" s="211"/>
      <c r="CWU42" s="211"/>
      <c r="CWV42" s="211"/>
      <c r="CWW42" s="211"/>
      <c r="CWX42" s="211"/>
      <c r="CWY42" s="211"/>
      <c r="CWZ42" s="211"/>
      <c r="CXA42" s="211"/>
      <c r="CXB42" s="211"/>
      <c r="CXC42" s="211"/>
      <c r="CXD42" s="211"/>
      <c r="CXE42" s="211"/>
      <c r="CXF42" s="211"/>
      <c r="CXG42" s="211"/>
      <c r="CXH42" s="211"/>
      <c r="CXI42" s="211"/>
      <c r="CXJ42" s="211"/>
      <c r="CXK42" s="211"/>
      <c r="CXL42" s="211"/>
      <c r="CXM42" s="211"/>
      <c r="CXN42" s="211"/>
      <c r="CXO42" s="211"/>
      <c r="CXP42" s="211"/>
      <c r="CXQ42" s="211"/>
      <c r="CXR42" s="211"/>
      <c r="CXS42" s="211"/>
      <c r="CXT42" s="211"/>
      <c r="CXU42" s="211"/>
      <c r="CXV42" s="211"/>
      <c r="CXW42" s="211"/>
      <c r="CXX42" s="211"/>
      <c r="CXY42" s="211"/>
      <c r="CXZ42" s="211"/>
      <c r="CYA42" s="211"/>
      <c r="CYB42" s="211"/>
      <c r="CYC42" s="211"/>
      <c r="CYD42" s="211"/>
      <c r="CYE42" s="211"/>
      <c r="CYF42" s="211"/>
      <c r="CYG42" s="211"/>
      <c r="CYH42" s="211"/>
      <c r="CYI42" s="211"/>
      <c r="CYJ42" s="211"/>
      <c r="CYK42" s="211"/>
      <c r="CYL42" s="211"/>
      <c r="CYM42" s="211"/>
      <c r="CYN42" s="211"/>
      <c r="CYO42" s="211"/>
      <c r="CYP42" s="211"/>
      <c r="CYQ42" s="211"/>
      <c r="CYR42" s="211"/>
      <c r="CYS42" s="211"/>
      <c r="CYT42" s="211"/>
      <c r="CYU42" s="211"/>
      <c r="CYV42" s="211"/>
      <c r="CYW42" s="211"/>
      <c r="CYX42" s="211"/>
      <c r="CYY42" s="211"/>
      <c r="CYZ42" s="211"/>
      <c r="CZA42" s="211"/>
      <c r="CZB42" s="211"/>
      <c r="CZC42" s="211"/>
      <c r="CZD42" s="211"/>
      <c r="CZE42" s="211"/>
      <c r="CZF42" s="211"/>
      <c r="CZG42" s="211"/>
      <c r="CZH42" s="211"/>
      <c r="CZI42" s="211"/>
      <c r="CZJ42" s="211"/>
      <c r="CZK42" s="211"/>
      <c r="CZL42" s="211"/>
      <c r="CZM42" s="211"/>
      <c r="CZN42" s="211"/>
      <c r="CZO42" s="211"/>
      <c r="CZP42" s="211"/>
      <c r="CZQ42" s="211"/>
      <c r="CZR42" s="211"/>
      <c r="CZS42" s="211"/>
      <c r="CZT42" s="211"/>
      <c r="CZU42" s="211"/>
      <c r="CZV42" s="211"/>
      <c r="CZW42" s="211"/>
      <c r="CZX42" s="211"/>
      <c r="CZY42" s="211"/>
      <c r="CZZ42" s="211"/>
      <c r="DAA42" s="211"/>
      <c r="DAB42" s="211"/>
      <c r="DAC42" s="211"/>
      <c r="DAD42" s="211"/>
      <c r="DAE42" s="211"/>
      <c r="DAF42" s="211"/>
      <c r="DAG42" s="211"/>
      <c r="DAH42" s="211"/>
      <c r="DAI42" s="211"/>
      <c r="DAJ42" s="211"/>
      <c r="DAK42" s="211"/>
      <c r="DAL42" s="211"/>
      <c r="DAM42" s="211"/>
      <c r="DAN42" s="211"/>
      <c r="DAO42" s="211"/>
      <c r="DAP42" s="211"/>
      <c r="DAQ42" s="211"/>
      <c r="DAR42" s="211"/>
      <c r="DAS42" s="211"/>
      <c r="DAT42" s="211"/>
      <c r="DAU42" s="211"/>
      <c r="DAV42" s="211"/>
      <c r="DAW42" s="211"/>
      <c r="DAX42" s="211"/>
      <c r="DAY42" s="211"/>
      <c r="DAZ42" s="211"/>
      <c r="DBA42" s="211"/>
      <c r="DBB42" s="211"/>
      <c r="DBC42" s="211"/>
      <c r="DBD42" s="211"/>
      <c r="DBE42" s="211"/>
      <c r="DBF42" s="211"/>
      <c r="DBG42" s="211"/>
      <c r="DBH42" s="211"/>
      <c r="DBI42" s="211"/>
      <c r="DBJ42" s="211"/>
      <c r="DBK42" s="211"/>
      <c r="DBL42" s="211"/>
      <c r="DBM42" s="211"/>
      <c r="DBN42" s="211"/>
      <c r="DBO42" s="211"/>
      <c r="DBP42" s="211"/>
      <c r="DBQ42" s="211"/>
      <c r="DBR42" s="211"/>
      <c r="DBS42" s="211"/>
      <c r="DBT42" s="211"/>
      <c r="DBU42" s="211"/>
      <c r="DBV42" s="211"/>
      <c r="DBW42" s="211"/>
      <c r="DBX42" s="211"/>
      <c r="DBY42" s="211"/>
      <c r="DBZ42" s="211"/>
      <c r="DCA42" s="211"/>
      <c r="DCB42" s="211"/>
      <c r="DCC42" s="211"/>
      <c r="DCD42" s="211"/>
      <c r="DCE42" s="211"/>
      <c r="DCF42" s="211"/>
      <c r="DCG42" s="211"/>
      <c r="DCH42" s="211"/>
      <c r="DCI42" s="211"/>
      <c r="DCJ42" s="211"/>
      <c r="DCK42" s="211"/>
      <c r="DCL42" s="211"/>
      <c r="DCM42" s="211"/>
      <c r="DCN42" s="211"/>
      <c r="DCO42" s="211"/>
      <c r="DCP42" s="211"/>
      <c r="DCQ42" s="211"/>
      <c r="DCR42" s="211"/>
      <c r="DCS42" s="211"/>
      <c r="DCT42" s="211"/>
      <c r="DCU42" s="211"/>
      <c r="DCV42" s="211"/>
      <c r="DCW42" s="211"/>
      <c r="DCX42" s="211"/>
      <c r="DCY42" s="211"/>
      <c r="DCZ42" s="211"/>
      <c r="DDA42" s="211"/>
      <c r="DDB42" s="211"/>
      <c r="DDC42" s="211"/>
      <c r="DDD42" s="211"/>
      <c r="DDE42" s="211"/>
      <c r="DDF42" s="211"/>
      <c r="DDG42" s="211"/>
      <c r="DDH42" s="211"/>
      <c r="DDI42" s="211"/>
      <c r="DDJ42" s="211"/>
      <c r="DDK42" s="211"/>
      <c r="DDL42" s="211"/>
      <c r="DDM42" s="211"/>
      <c r="DDN42" s="211"/>
      <c r="DDO42" s="211"/>
      <c r="DDP42" s="211"/>
      <c r="DDQ42" s="211"/>
      <c r="DDR42" s="211"/>
      <c r="DDS42" s="211"/>
      <c r="DDT42" s="211"/>
      <c r="DDU42" s="211"/>
      <c r="DDV42" s="211"/>
      <c r="DDW42" s="211"/>
      <c r="DDX42" s="211"/>
      <c r="DDY42" s="211"/>
      <c r="DDZ42" s="211"/>
      <c r="DEA42" s="211"/>
      <c r="DEB42" s="211"/>
      <c r="DEC42" s="211"/>
      <c r="DED42" s="211"/>
      <c r="DEE42" s="211"/>
      <c r="DEF42" s="211"/>
      <c r="DEG42" s="211"/>
      <c r="DEH42" s="211"/>
      <c r="DEI42" s="211"/>
      <c r="DEJ42" s="211"/>
      <c r="DEK42" s="211"/>
      <c r="DEL42" s="211"/>
      <c r="DEM42" s="211"/>
      <c r="DEN42" s="211"/>
      <c r="DEO42" s="211"/>
      <c r="DEP42" s="211"/>
      <c r="DEQ42" s="211"/>
      <c r="DER42" s="211"/>
      <c r="DES42" s="211"/>
      <c r="DET42" s="211"/>
      <c r="DEU42" s="211"/>
      <c r="DEV42" s="211"/>
      <c r="DEW42" s="211"/>
      <c r="DEX42" s="211"/>
      <c r="DEY42" s="211"/>
      <c r="DEZ42" s="211"/>
      <c r="DFA42" s="211"/>
      <c r="DFB42" s="211"/>
      <c r="DFC42" s="211"/>
      <c r="DFD42" s="211"/>
      <c r="DFE42" s="211"/>
      <c r="DFF42" s="211"/>
      <c r="DFG42" s="211"/>
      <c r="DFH42" s="211"/>
      <c r="DFI42" s="211"/>
      <c r="DFJ42" s="211"/>
      <c r="DFK42" s="211"/>
      <c r="DFL42" s="211"/>
      <c r="DFM42" s="211"/>
      <c r="DFN42" s="211"/>
      <c r="DFO42" s="211"/>
      <c r="DFP42" s="211"/>
      <c r="DFQ42" s="211"/>
      <c r="DFR42" s="211"/>
      <c r="DFS42" s="211"/>
      <c r="DFT42" s="211"/>
      <c r="DFU42" s="211"/>
      <c r="DFV42" s="211"/>
      <c r="DFW42" s="211"/>
      <c r="DFX42" s="211"/>
      <c r="DFY42" s="211"/>
      <c r="DFZ42" s="211"/>
      <c r="DGA42" s="211"/>
      <c r="DGB42" s="211"/>
      <c r="DGC42" s="211"/>
      <c r="DGD42" s="211"/>
      <c r="DGE42" s="211"/>
      <c r="DGF42" s="211"/>
      <c r="DGG42" s="211"/>
      <c r="DGH42" s="211"/>
      <c r="DGI42" s="211"/>
      <c r="DGJ42" s="211"/>
      <c r="DGK42" s="211"/>
      <c r="DGL42" s="211"/>
      <c r="DGM42" s="211"/>
      <c r="DGN42" s="211"/>
      <c r="DGO42" s="211"/>
      <c r="DGP42" s="211"/>
      <c r="DGQ42" s="211"/>
      <c r="DGR42" s="211"/>
      <c r="DGS42" s="211"/>
      <c r="DGT42" s="211"/>
      <c r="DGU42" s="211"/>
      <c r="DGV42" s="211"/>
      <c r="DGW42" s="211"/>
      <c r="DGX42" s="211"/>
      <c r="DGY42" s="211"/>
      <c r="DGZ42" s="211"/>
      <c r="DHA42" s="211"/>
      <c r="DHB42" s="211"/>
      <c r="DHC42" s="211"/>
      <c r="DHD42" s="211"/>
      <c r="DHE42" s="211"/>
      <c r="DHF42" s="211"/>
      <c r="DHG42" s="211"/>
      <c r="DHH42" s="211"/>
      <c r="DHI42" s="211"/>
      <c r="DHJ42" s="211"/>
      <c r="DHK42" s="211"/>
      <c r="DHL42" s="211"/>
      <c r="DHM42" s="211"/>
      <c r="DHN42" s="211"/>
      <c r="DHO42" s="211"/>
      <c r="DHP42" s="211"/>
      <c r="DHQ42" s="211"/>
      <c r="DHR42" s="211"/>
      <c r="DHS42" s="211"/>
      <c r="DHT42" s="211"/>
      <c r="DHU42" s="211"/>
      <c r="DHV42" s="211"/>
      <c r="DHW42" s="211"/>
      <c r="DHX42" s="211"/>
      <c r="DHY42" s="211"/>
      <c r="DHZ42" s="211"/>
      <c r="DIA42" s="211"/>
      <c r="DIB42" s="211"/>
      <c r="DIC42" s="211"/>
      <c r="DID42" s="211"/>
      <c r="DIE42" s="211"/>
      <c r="DIF42" s="211"/>
      <c r="DIG42" s="211"/>
      <c r="DIH42" s="211"/>
      <c r="DII42" s="211"/>
      <c r="DIJ42" s="211"/>
      <c r="DIK42" s="211"/>
      <c r="DIL42" s="211"/>
      <c r="DIM42" s="211"/>
      <c r="DIN42" s="211"/>
      <c r="DIO42" s="211"/>
      <c r="DIP42" s="211"/>
      <c r="DIQ42" s="211"/>
      <c r="DIR42" s="211"/>
      <c r="DIS42" s="211"/>
      <c r="DIT42" s="211"/>
      <c r="DIU42" s="211"/>
      <c r="DIV42" s="211"/>
      <c r="DIW42" s="211"/>
      <c r="DIX42" s="211"/>
      <c r="DIY42" s="211"/>
      <c r="DIZ42" s="211"/>
      <c r="DJA42" s="211"/>
      <c r="DJB42" s="211"/>
      <c r="DJC42" s="211"/>
      <c r="DJD42" s="211"/>
      <c r="DJE42" s="211"/>
      <c r="DJF42" s="211"/>
      <c r="DJG42" s="211"/>
      <c r="DJH42" s="211"/>
      <c r="DJI42" s="211"/>
      <c r="DJJ42" s="211"/>
      <c r="DJK42" s="211"/>
      <c r="DJL42" s="211"/>
      <c r="DJM42" s="211"/>
      <c r="DJN42" s="211"/>
      <c r="DJO42" s="211"/>
      <c r="DJP42" s="211"/>
      <c r="DJQ42" s="211"/>
      <c r="DJR42" s="211"/>
      <c r="DJS42" s="211"/>
      <c r="DJT42" s="211"/>
      <c r="DJU42" s="211"/>
      <c r="DJV42" s="211"/>
      <c r="DJW42" s="211"/>
      <c r="DJX42" s="211"/>
      <c r="DJY42" s="211"/>
      <c r="DJZ42" s="211"/>
      <c r="DKA42" s="211"/>
      <c r="DKB42" s="211"/>
      <c r="DKC42" s="211"/>
      <c r="DKD42" s="211"/>
      <c r="DKE42" s="211"/>
      <c r="DKF42" s="211"/>
      <c r="DKG42" s="211"/>
      <c r="DKH42" s="211"/>
      <c r="DKI42" s="211"/>
      <c r="DKJ42" s="211"/>
      <c r="DKK42" s="211"/>
      <c r="DKL42" s="211"/>
      <c r="DKM42" s="211"/>
      <c r="DKN42" s="211"/>
      <c r="DKO42" s="211"/>
      <c r="DKP42" s="211"/>
      <c r="DKQ42" s="211"/>
      <c r="DKR42" s="211"/>
      <c r="DKS42" s="211"/>
      <c r="DKT42" s="211"/>
      <c r="DKU42" s="211"/>
      <c r="DKV42" s="211"/>
      <c r="DKW42" s="211"/>
      <c r="DKX42" s="211"/>
      <c r="DKY42" s="211"/>
      <c r="DKZ42" s="211"/>
      <c r="DLA42" s="211"/>
      <c r="DLB42" s="211"/>
      <c r="DLC42" s="211"/>
      <c r="DLD42" s="211"/>
      <c r="DLE42" s="211"/>
      <c r="DLF42" s="211"/>
      <c r="DLG42" s="211"/>
      <c r="DLH42" s="211"/>
      <c r="DLI42" s="211"/>
      <c r="DLJ42" s="211"/>
      <c r="DLK42" s="211"/>
      <c r="DLL42" s="211"/>
      <c r="DLM42" s="211"/>
      <c r="DLN42" s="211"/>
      <c r="DLO42" s="211"/>
      <c r="DLP42" s="211"/>
      <c r="DLQ42" s="211"/>
      <c r="DLR42" s="211"/>
      <c r="DLS42" s="211"/>
      <c r="DLT42" s="211"/>
      <c r="DLU42" s="211"/>
      <c r="DLV42" s="211"/>
      <c r="DLW42" s="211"/>
      <c r="DLX42" s="211"/>
      <c r="DLY42" s="211"/>
      <c r="DLZ42" s="211"/>
      <c r="DMA42" s="211"/>
      <c r="DMB42" s="211"/>
      <c r="DMC42" s="211"/>
      <c r="DMD42" s="211"/>
      <c r="DME42" s="211"/>
      <c r="DMF42" s="211"/>
      <c r="DMG42" s="211"/>
      <c r="DMH42" s="211"/>
      <c r="DMI42" s="211"/>
      <c r="DMJ42" s="211"/>
      <c r="DMK42" s="211"/>
      <c r="DML42" s="211"/>
      <c r="DMM42" s="211"/>
      <c r="DMN42" s="211"/>
      <c r="DMO42" s="211"/>
      <c r="DMP42" s="211"/>
      <c r="DMQ42" s="211"/>
      <c r="DMR42" s="211"/>
      <c r="DMS42" s="211"/>
      <c r="DMT42" s="211"/>
      <c r="DMU42" s="211"/>
      <c r="DMV42" s="211"/>
      <c r="DMW42" s="211"/>
      <c r="DMX42" s="211"/>
      <c r="DMY42" s="211"/>
      <c r="DMZ42" s="211"/>
      <c r="DNA42" s="211"/>
      <c r="DNB42" s="211"/>
      <c r="DNC42" s="211"/>
      <c r="DND42" s="211"/>
      <c r="DNE42" s="211"/>
      <c r="DNF42" s="211"/>
      <c r="DNG42" s="211"/>
      <c r="DNH42" s="211"/>
      <c r="DNI42" s="211"/>
      <c r="DNJ42" s="211"/>
      <c r="DNK42" s="211"/>
      <c r="DNL42" s="211"/>
      <c r="DNM42" s="211"/>
      <c r="DNN42" s="211"/>
      <c r="DNO42" s="211"/>
      <c r="DNP42" s="211"/>
      <c r="DNQ42" s="211"/>
      <c r="DNR42" s="211"/>
      <c r="DNS42" s="211"/>
      <c r="DNT42" s="211"/>
      <c r="DNU42" s="211"/>
      <c r="DNV42" s="211"/>
      <c r="DNW42" s="211"/>
      <c r="DNX42" s="211"/>
      <c r="DNY42" s="211"/>
      <c r="DNZ42" s="211"/>
      <c r="DOA42" s="211"/>
      <c r="DOB42" s="211"/>
      <c r="DOC42" s="211"/>
      <c r="DOD42" s="211"/>
      <c r="DOE42" s="211"/>
      <c r="DOF42" s="211"/>
      <c r="DOG42" s="211"/>
      <c r="DOH42" s="211"/>
      <c r="DOI42" s="211"/>
      <c r="DOJ42" s="211"/>
      <c r="DOK42" s="211"/>
      <c r="DOL42" s="211"/>
      <c r="DOM42" s="211"/>
      <c r="DON42" s="211"/>
      <c r="DOO42" s="211"/>
      <c r="DOP42" s="211"/>
      <c r="DOQ42" s="211"/>
      <c r="DOR42" s="211"/>
      <c r="DOS42" s="211"/>
      <c r="DOT42" s="211"/>
      <c r="DOU42" s="211"/>
      <c r="DOV42" s="211"/>
      <c r="DOW42" s="211"/>
      <c r="DOX42" s="211"/>
      <c r="DOY42" s="211"/>
      <c r="DOZ42" s="211"/>
      <c r="DPA42" s="211"/>
      <c r="DPB42" s="211"/>
      <c r="DPC42" s="211"/>
      <c r="DPD42" s="211"/>
      <c r="DPE42" s="211"/>
      <c r="DPF42" s="211"/>
      <c r="DPG42" s="211"/>
      <c r="DPH42" s="211"/>
      <c r="DPI42" s="211"/>
      <c r="DPJ42" s="211"/>
      <c r="DPK42" s="211"/>
      <c r="DPL42" s="211"/>
      <c r="DPM42" s="211"/>
      <c r="DPN42" s="211"/>
      <c r="DPO42" s="211"/>
      <c r="DPP42" s="211"/>
      <c r="DPQ42" s="211"/>
      <c r="DPR42" s="211"/>
      <c r="DPS42" s="211"/>
      <c r="DPT42" s="211"/>
      <c r="DPU42" s="211"/>
      <c r="DPV42" s="211"/>
      <c r="DPW42" s="211"/>
      <c r="DPX42" s="211"/>
      <c r="DPY42" s="211"/>
      <c r="DPZ42" s="211"/>
      <c r="DQA42" s="211"/>
      <c r="DQB42" s="211"/>
      <c r="DQC42" s="211"/>
      <c r="DQD42" s="211"/>
      <c r="DQE42" s="211"/>
      <c r="DQF42" s="211"/>
      <c r="DQG42" s="211"/>
      <c r="DQH42" s="211"/>
      <c r="DQI42" s="211"/>
      <c r="DQJ42" s="211"/>
      <c r="DQK42" s="211"/>
      <c r="DQL42" s="211"/>
      <c r="DQM42" s="211"/>
      <c r="DQN42" s="211"/>
      <c r="DQO42" s="211"/>
      <c r="DQP42" s="211"/>
      <c r="DQQ42" s="211"/>
      <c r="DQR42" s="211"/>
      <c r="DQS42" s="211"/>
      <c r="DQT42" s="211"/>
      <c r="DQU42" s="211"/>
      <c r="DQV42" s="211"/>
      <c r="DQW42" s="211"/>
      <c r="DQX42" s="211"/>
      <c r="DQY42" s="211"/>
      <c r="DQZ42" s="211"/>
      <c r="DRA42" s="211"/>
      <c r="DRB42" s="211"/>
      <c r="DRC42" s="211"/>
      <c r="DRD42" s="211"/>
      <c r="DRE42" s="211"/>
      <c r="DRF42" s="211"/>
      <c r="DRG42" s="211"/>
      <c r="DRH42" s="211"/>
      <c r="DRI42" s="211"/>
      <c r="DRJ42" s="211"/>
      <c r="DRK42" s="211"/>
      <c r="DRL42" s="211"/>
      <c r="DRM42" s="211"/>
      <c r="DRN42" s="211"/>
      <c r="DRO42" s="211"/>
      <c r="DRP42" s="211"/>
      <c r="DRQ42" s="211"/>
      <c r="DRR42" s="211"/>
      <c r="DRS42" s="211"/>
      <c r="DRT42" s="211"/>
      <c r="DRU42" s="211"/>
      <c r="DRV42" s="211"/>
      <c r="DRW42" s="211"/>
      <c r="DRX42" s="211"/>
      <c r="DRY42" s="211"/>
      <c r="DRZ42" s="211"/>
      <c r="DSA42" s="211"/>
      <c r="DSB42" s="211"/>
      <c r="DSC42" s="211"/>
      <c r="DSD42" s="211"/>
      <c r="DSE42" s="211"/>
      <c r="DSF42" s="211"/>
      <c r="DSG42" s="211"/>
      <c r="DSH42" s="211"/>
      <c r="DSI42" s="211"/>
      <c r="DSJ42" s="211"/>
      <c r="DSK42" s="211"/>
      <c r="DSL42" s="211"/>
      <c r="DSM42" s="211"/>
      <c r="DSN42" s="211"/>
      <c r="DSO42" s="211"/>
      <c r="DSP42" s="211"/>
      <c r="DSQ42" s="211"/>
      <c r="DSR42" s="211"/>
      <c r="DSS42" s="211"/>
      <c r="DST42" s="211"/>
      <c r="DSU42" s="211"/>
      <c r="DSV42" s="211"/>
      <c r="DSW42" s="211"/>
      <c r="DSX42" s="211"/>
      <c r="DSY42" s="211"/>
      <c r="DSZ42" s="211"/>
      <c r="DTA42" s="211"/>
      <c r="DTB42" s="211"/>
      <c r="DTC42" s="211"/>
      <c r="DTD42" s="211"/>
      <c r="DTE42" s="211"/>
      <c r="DTF42" s="211"/>
      <c r="DTG42" s="211"/>
      <c r="DTH42" s="211"/>
      <c r="DTI42" s="211"/>
      <c r="DTJ42" s="211"/>
      <c r="DTK42" s="211"/>
      <c r="DTL42" s="211"/>
      <c r="DTM42" s="211"/>
      <c r="DTN42" s="211"/>
      <c r="DTO42" s="211"/>
      <c r="DTP42" s="211"/>
      <c r="DTQ42" s="211"/>
      <c r="DTR42" s="211"/>
      <c r="DTS42" s="211"/>
      <c r="DTT42" s="211"/>
      <c r="DTU42" s="211"/>
      <c r="DTV42" s="211"/>
      <c r="DTW42" s="211"/>
      <c r="DTX42" s="211"/>
      <c r="DTY42" s="211"/>
      <c r="DTZ42" s="211"/>
      <c r="DUA42" s="211"/>
      <c r="DUB42" s="211"/>
      <c r="DUC42" s="211"/>
      <c r="DUD42" s="211"/>
      <c r="DUE42" s="211"/>
      <c r="DUF42" s="211"/>
      <c r="DUG42" s="211"/>
      <c r="DUH42" s="211"/>
      <c r="DUI42" s="211"/>
      <c r="DUJ42" s="211"/>
      <c r="DUK42" s="211"/>
      <c r="DUL42" s="211"/>
      <c r="DUM42" s="211"/>
      <c r="DUN42" s="211"/>
      <c r="DUO42" s="211"/>
      <c r="DUP42" s="211"/>
      <c r="DUQ42" s="211"/>
      <c r="DUR42" s="211"/>
      <c r="DUS42" s="211"/>
      <c r="DUT42" s="211"/>
      <c r="DUU42" s="211"/>
      <c r="DUV42" s="211"/>
      <c r="DUW42" s="211"/>
      <c r="DUX42" s="211"/>
      <c r="DUY42" s="211"/>
      <c r="DUZ42" s="211"/>
      <c r="DVA42" s="211"/>
      <c r="DVB42" s="211"/>
      <c r="DVC42" s="211"/>
      <c r="DVD42" s="211"/>
      <c r="DVE42" s="211"/>
      <c r="DVF42" s="211"/>
      <c r="DVG42" s="211"/>
      <c r="DVH42" s="211"/>
      <c r="DVI42" s="211"/>
      <c r="DVJ42" s="211"/>
      <c r="DVK42" s="211"/>
      <c r="DVL42" s="211"/>
      <c r="DVM42" s="211"/>
      <c r="DVN42" s="211"/>
      <c r="DVO42" s="211"/>
      <c r="DVP42" s="211"/>
      <c r="DVQ42" s="211"/>
      <c r="DVR42" s="211"/>
      <c r="DVS42" s="211"/>
      <c r="DVT42" s="211"/>
      <c r="DVU42" s="211"/>
      <c r="DVV42" s="211"/>
      <c r="DVW42" s="211"/>
      <c r="DVX42" s="211"/>
      <c r="DVY42" s="211"/>
      <c r="DVZ42" s="211"/>
      <c r="DWA42" s="211"/>
      <c r="DWB42" s="211"/>
      <c r="DWC42" s="211"/>
      <c r="DWD42" s="211"/>
      <c r="DWE42" s="211"/>
      <c r="DWF42" s="211"/>
      <c r="DWG42" s="211"/>
      <c r="DWH42" s="211"/>
      <c r="DWI42" s="211"/>
      <c r="DWJ42" s="211"/>
      <c r="DWK42" s="211"/>
      <c r="DWL42" s="211"/>
      <c r="DWM42" s="211"/>
      <c r="DWN42" s="211"/>
      <c r="DWO42" s="211"/>
      <c r="DWP42" s="211"/>
      <c r="DWQ42" s="211"/>
      <c r="DWR42" s="211"/>
      <c r="DWS42" s="211"/>
      <c r="DWT42" s="211"/>
      <c r="DWU42" s="211"/>
      <c r="DWV42" s="211"/>
      <c r="DWW42" s="211"/>
      <c r="DWX42" s="211"/>
      <c r="DWY42" s="211"/>
      <c r="DWZ42" s="211"/>
      <c r="DXA42" s="211"/>
      <c r="DXB42" s="211"/>
      <c r="DXC42" s="211"/>
      <c r="DXD42" s="211"/>
      <c r="DXE42" s="211"/>
      <c r="DXF42" s="211"/>
      <c r="DXG42" s="211"/>
      <c r="DXH42" s="211"/>
      <c r="DXI42" s="211"/>
      <c r="DXJ42" s="211"/>
      <c r="DXK42" s="211"/>
      <c r="DXL42" s="211"/>
      <c r="DXM42" s="211"/>
      <c r="DXN42" s="211"/>
      <c r="DXO42" s="211"/>
      <c r="DXP42" s="211"/>
      <c r="DXQ42" s="211"/>
      <c r="DXR42" s="211"/>
      <c r="DXS42" s="211"/>
      <c r="DXT42" s="211"/>
      <c r="DXU42" s="211"/>
      <c r="DXV42" s="211"/>
      <c r="DXW42" s="211"/>
      <c r="DXX42" s="211"/>
      <c r="DXY42" s="211"/>
      <c r="DXZ42" s="211"/>
      <c r="DYA42" s="211"/>
      <c r="DYB42" s="211"/>
      <c r="DYC42" s="211"/>
      <c r="DYD42" s="211"/>
      <c r="DYE42" s="211"/>
      <c r="DYF42" s="211"/>
      <c r="DYG42" s="211"/>
      <c r="DYH42" s="211"/>
      <c r="DYI42" s="211"/>
      <c r="DYJ42" s="211"/>
      <c r="DYK42" s="211"/>
      <c r="DYL42" s="211"/>
      <c r="DYM42" s="211"/>
      <c r="DYN42" s="211"/>
      <c r="DYO42" s="211"/>
      <c r="DYP42" s="211"/>
      <c r="DYQ42" s="211"/>
      <c r="DYR42" s="211"/>
      <c r="DYS42" s="211"/>
      <c r="DYT42" s="211"/>
      <c r="DYU42" s="211"/>
      <c r="DYV42" s="211"/>
      <c r="DYW42" s="211"/>
      <c r="DYX42" s="211"/>
      <c r="DYY42" s="211"/>
      <c r="DYZ42" s="211"/>
      <c r="DZA42" s="211"/>
      <c r="DZB42" s="211"/>
      <c r="DZC42" s="211"/>
      <c r="DZD42" s="211"/>
      <c r="DZE42" s="211"/>
      <c r="DZF42" s="211"/>
      <c r="DZG42" s="211"/>
      <c r="DZH42" s="211"/>
      <c r="DZI42" s="211"/>
      <c r="DZJ42" s="211"/>
      <c r="DZK42" s="211"/>
      <c r="DZL42" s="211"/>
      <c r="DZM42" s="211"/>
      <c r="DZN42" s="211"/>
      <c r="DZO42" s="211"/>
      <c r="DZP42" s="211"/>
      <c r="DZQ42" s="211"/>
      <c r="DZR42" s="211"/>
      <c r="DZS42" s="211"/>
      <c r="DZT42" s="211"/>
      <c r="DZU42" s="211"/>
      <c r="DZV42" s="211"/>
      <c r="DZW42" s="211"/>
      <c r="DZX42" s="211"/>
      <c r="DZY42" s="211"/>
      <c r="DZZ42" s="211"/>
      <c r="EAA42" s="211"/>
      <c r="EAB42" s="211"/>
      <c r="EAC42" s="211"/>
      <c r="EAD42" s="211"/>
      <c r="EAE42" s="211"/>
      <c r="EAF42" s="211"/>
      <c r="EAG42" s="211"/>
      <c r="EAH42" s="211"/>
      <c r="EAI42" s="211"/>
      <c r="EAJ42" s="211"/>
      <c r="EAK42" s="211"/>
      <c r="EAL42" s="211"/>
      <c r="EAM42" s="211"/>
      <c r="EAN42" s="211"/>
      <c r="EAO42" s="211"/>
      <c r="EAP42" s="211"/>
      <c r="EAQ42" s="211"/>
      <c r="EAR42" s="211"/>
      <c r="EAS42" s="211"/>
      <c r="EAT42" s="211"/>
      <c r="EAU42" s="211"/>
      <c r="EAV42" s="211"/>
      <c r="EAW42" s="211"/>
      <c r="EAX42" s="211"/>
      <c r="EAY42" s="211"/>
      <c r="EAZ42" s="211"/>
      <c r="EBA42" s="211"/>
      <c r="EBB42" s="211"/>
      <c r="EBC42" s="211"/>
      <c r="EBD42" s="211"/>
      <c r="EBE42" s="211"/>
      <c r="EBF42" s="211"/>
      <c r="EBG42" s="211"/>
      <c r="EBH42" s="211"/>
      <c r="EBI42" s="211"/>
      <c r="EBJ42" s="211"/>
      <c r="EBK42" s="211"/>
      <c r="EBL42" s="211"/>
      <c r="EBM42" s="211"/>
      <c r="EBN42" s="211"/>
      <c r="EBO42" s="211"/>
      <c r="EBP42" s="211"/>
      <c r="EBQ42" s="211"/>
      <c r="EBR42" s="211"/>
      <c r="EBS42" s="211"/>
      <c r="EBT42" s="211"/>
      <c r="EBU42" s="211"/>
      <c r="EBV42" s="211"/>
      <c r="EBW42" s="211"/>
      <c r="EBX42" s="211"/>
      <c r="EBY42" s="211"/>
      <c r="EBZ42" s="211"/>
      <c r="ECA42" s="211"/>
      <c r="ECB42" s="211"/>
      <c r="ECC42" s="211"/>
      <c r="ECD42" s="211"/>
      <c r="ECE42" s="211"/>
      <c r="ECF42" s="211"/>
      <c r="ECG42" s="211"/>
      <c r="ECH42" s="211"/>
      <c r="ECI42" s="211"/>
      <c r="ECJ42" s="211"/>
      <c r="ECK42" s="211"/>
      <c r="ECL42" s="211"/>
      <c r="ECM42" s="211"/>
      <c r="ECN42" s="211"/>
      <c r="ECO42" s="211"/>
      <c r="ECP42" s="211"/>
      <c r="ECQ42" s="211"/>
      <c r="ECR42" s="211"/>
      <c r="ECS42" s="211"/>
      <c r="ECT42" s="211"/>
      <c r="ECU42" s="211"/>
      <c r="ECV42" s="211"/>
      <c r="ECW42" s="211"/>
      <c r="ECX42" s="211"/>
      <c r="ECY42" s="211"/>
      <c r="ECZ42" s="211"/>
      <c r="EDA42" s="211"/>
      <c r="EDB42" s="211"/>
      <c r="EDC42" s="211"/>
      <c r="EDD42" s="211"/>
      <c r="EDE42" s="211"/>
      <c r="EDF42" s="211"/>
      <c r="EDG42" s="211"/>
      <c r="EDH42" s="211"/>
      <c r="EDI42" s="211"/>
      <c r="EDJ42" s="211"/>
      <c r="EDK42" s="211"/>
      <c r="EDL42" s="211"/>
      <c r="EDM42" s="211"/>
      <c r="EDN42" s="211"/>
      <c r="EDO42" s="211"/>
      <c r="EDP42" s="211"/>
      <c r="EDQ42" s="211"/>
      <c r="EDR42" s="211"/>
      <c r="EDS42" s="211"/>
      <c r="EDT42" s="211"/>
      <c r="EDU42" s="211"/>
      <c r="EDV42" s="211"/>
      <c r="EDW42" s="211"/>
      <c r="EDX42" s="211"/>
      <c r="EDY42" s="211"/>
      <c r="EDZ42" s="211"/>
      <c r="EEA42" s="211"/>
      <c r="EEB42" s="211"/>
      <c r="EEC42" s="211"/>
      <c r="EED42" s="211"/>
      <c r="EEE42" s="211"/>
      <c r="EEF42" s="211"/>
      <c r="EEG42" s="211"/>
      <c r="EEH42" s="211"/>
      <c r="EEI42" s="211"/>
      <c r="EEJ42" s="211"/>
      <c r="EEK42" s="211"/>
      <c r="EEL42" s="211"/>
      <c r="EEM42" s="211"/>
      <c r="EEN42" s="211"/>
      <c r="EEO42" s="211"/>
      <c r="EEP42" s="211"/>
      <c r="EEQ42" s="211"/>
      <c r="EER42" s="211"/>
      <c r="EES42" s="211"/>
      <c r="EET42" s="211"/>
      <c r="EEU42" s="211"/>
      <c r="EEV42" s="211"/>
      <c r="EEW42" s="211"/>
      <c r="EEX42" s="211"/>
      <c r="EEY42" s="211"/>
      <c r="EEZ42" s="211"/>
      <c r="EFA42" s="211"/>
      <c r="EFB42" s="211"/>
      <c r="EFC42" s="211"/>
      <c r="EFD42" s="211"/>
      <c r="EFE42" s="211"/>
      <c r="EFF42" s="211"/>
      <c r="EFG42" s="211"/>
      <c r="EFH42" s="211"/>
      <c r="EFI42" s="211"/>
      <c r="EFJ42" s="211"/>
      <c r="EFK42" s="211"/>
      <c r="EFL42" s="211"/>
      <c r="EFM42" s="211"/>
      <c r="EFN42" s="211"/>
      <c r="EFO42" s="211"/>
      <c r="EFP42" s="211"/>
      <c r="EFQ42" s="211"/>
      <c r="EFR42" s="211"/>
      <c r="EFS42" s="211"/>
      <c r="EFT42" s="211"/>
      <c r="EFU42" s="211"/>
      <c r="EFV42" s="211"/>
      <c r="EFW42" s="211"/>
      <c r="EFX42" s="211"/>
      <c r="EFY42" s="211"/>
      <c r="EFZ42" s="211"/>
      <c r="EGA42" s="211"/>
      <c r="EGB42" s="211"/>
      <c r="EGC42" s="211"/>
      <c r="EGD42" s="211"/>
      <c r="EGE42" s="211"/>
      <c r="EGF42" s="211"/>
      <c r="EGG42" s="211"/>
      <c r="EGH42" s="211"/>
      <c r="EGI42" s="211"/>
      <c r="EGJ42" s="211"/>
      <c r="EGK42" s="211"/>
      <c r="EGL42" s="211"/>
      <c r="EGM42" s="211"/>
      <c r="EGN42" s="211"/>
      <c r="EGO42" s="211"/>
      <c r="EGP42" s="211"/>
      <c r="EGQ42" s="211"/>
      <c r="EGR42" s="211"/>
      <c r="EGS42" s="211"/>
      <c r="EGT42" s="211"/>
      <c r="EGU42" s="211"/>
      <c r="EGV42" s="211"/>
      <c r="EGW42" s="211"/>
      <c r="EGX42" s="211"/>
      <c r="EGY42" s="211"/>
      <c r="EGZ42" s="211"/>
      <c r="EHA42" s="211"/>
      <c r="EHB42" s="211"/>
      <c r="EHC42" s="211"/>
      <c r="EHD42" s="211"/>
      <c r="EHE42" s="211"/>
      <c r="EHF42" s="211"/>
      <c r="EHG42" s="211"/>
      <c r="EHH42" s="211"/>
      <c r="EHI42" s="211"/>
      <c r="EHJ42" s="211"/>
      <c r="EHK42" s="211"/>
      <c r="EHL42" s="211"/>
      <c r="EHM42" s="211"/>
      <c r="EHN42" s="211"/>
      <c r="EHO42" s="211"/>
      <c r="EHP42" s="211"/>
      <c r="EHQ42" s="211"/>
      <c r="EHR42" s="211"/>
      <c r="EHS42" s="211"/>
      <c r="EHT42" s="211"/>
      <c r="EHU42" s="211"/>
      <c r="EHV42" s="211"/>
      <c r="EHW42" s="211"/>
      <c r="EHX42" s="211"/>
      <c r="EHY42" s="211"/>
      <c r="EHZ42" s="211"/>
      <c r="EIA42" s="211"/>
      <c r="EIB42" s="211"/>
      <c r="EIC42" s="211"/>
      <c r="EID42" s="211"/>
      <c r="EIE42" s="211"/>
      <c r="EIF42" s="211"/>
      <c r="EIG42" s="211"/>
      <c r="EIH42" s="211"/>
      <c r="EII42" s="211"/>
      <c r="EIJ42" s="211"/>
      <c r="EIK42" s="211"/>
      <c r="EIL42" s="211"/>
      <c r="EIM42" s="211"/>
      <c r="EIN42" s="211"/>
      <c r="EIO42" s="211"/>
      <c r="EIP42" s="211"/>
      <c r="EIQ42" s="211"/>
      <c r="EIR42" s="211"/>
      <c r="EIS42" s="211"/>
      <c r="EIT42" s="211"/>
      <c r="EIU42" s="211"/>
      <c r="EIV42" s="211"/>
      <c r="EIW42" s="211"/>
      <c r="EIX42" s="211"/>
      <c r="EIY42" s="211"/>
      <c r="EIZ42" s="211"/>
      <c r="EJA42" s="211"/>
      <c r="EJB42" s="211"/>
      <c r="EJC42" s="211"/>
      <c r="EJD42" s="211"/>
      <c r="EJE42" s="211"/>
      <c r="EJF42" s="211"/>
      <c r="EJG42" s="211"/>
      <c r="EJH42" s="211"/>
      <c r="EJI42" s="211"/>
      <c r="EJJ42" s="211"/>
      <c r="EJK42" s="211"/>
      <c r="EJL42" s="211"/>
      <c r="EJM42" s="211"/>
      <c r="EJN42" s="211"/>
      <c r="EJO42" s="211"/>
      <c r="EJP42" s="211"/>
      <c r="EJQ42" s="211"/>
      <c r="EJR42" s="211"/>
      <c r="EJS42" s="211"/>
      <c r="EJT42" s="211"/>
      <c r="EJU42" s="211"/>
      <c r="EJV42" s="211"/>
      <c r="EJW42" s="211"/>
      <c r="EJX42" s="211"/>
      <c r="EJY42" s="211"/>
      <c r="EJZ42" s="211"/>
      <c r="EKA42" s="211"/>
      <c r="EKB42" s="211"/>
      <c r="EKC42" s="211"/>
      <c r="EKD42" s="211"/>
      <c r="EKE42" s="211"/>
      <c r="EKF42" s="211"/>
      <c r="EKG42" s="211"/>
      <c r="EKH42" s="211"/>
      <c r="EKI42" s="211"/>
      <c r="EKJ42" s="211"/>
      <c r="EKK42" s="211"/>
      <c r="EKL42" s="211"/>
      <c r="EKM42" s="211"/>
      <c r="EKN42" s="211"/>
      <c r="EKO42" s="211"/>
      <c r="EKP42" s="211"/>
      <c r="EKQ42" s="211"/>
      <c r="EKR42" s="211"/>
      <c r="EKS42" s="211"/>
      <c r="EKT42" s="211"/>
      <c r="EKU42" s="211"/>
      <c r="EKV42" s="211"/>
      <c r="EKW42" s="211"/>
      <c r="EKX42" s="211"/>
      <c r="EKY42" s="211"/>
      <c r="EKZ42" s="211"/>
      <c r="ELA42" s="211"/>
      <c r="ELB42" s="211"/>
      <c r="ELC42" s="211"/>
      <c r="ELD42" s="211"/>
      <c r="ELE42" s="211"/>
      <c r="ELF42" s="211"/>
      <c r="ELG42" s="211"/>
      <c r="ELH42" s="211"/>
      <c r="ELI42" s="211"/>
      <c r="ELJ42" s="211"/>
      <c r="ELK42" s="211"/>
      <c r="ELL42" s="211"/>
      <c r="ELM42" s="211"/>
      <c r="ELN42" s="211"/>
      <c r="ELO42" s="211"/>
      <c r="ELP42" s="211"/>
      <c r="ELQ42" s="211"/>
      <c r="ELR42" s="211"/>
      <c r="ELS42" s="211"/>
      <c r="ELT42" s="211"/>
      <c r="ELU42" s="211"/>
      <c r="ELV42" s="211"/>
      <c r="ELW42" s="211"/>
      <c r="ELX42" s="211"/>
      <c r="ELY42" s="211"/>
      <c r="ELZ42" s="211"/>
      <c r="EMA42" s="211"/>
      <c r="EMB42" s="211"/>
      <c r="EMC42" s="211"/>
      <c r="EMD42" s="211"/>
      <c r="EME42" s="211"/>
      <c r="EMF42" s="211"/>
      <c r="EMG42" s="211"/>
      <c r="EMH42" s="211"/>
      <c r="EMI42" s="211"/>
      <c r="EMJ42" s="211"/>
      <c r="EMK42" s="211"/>
      <c r="EML42" s="211"/>
      <c r="EMM42" s="211"/>
      <c r="EMN42" s="211"/>
      <c r="EMO42" s="211"/>
      <c r="EMP42" s="211"/>
      <c r="EMQ42" s="211"/>
      <c r="EMR42" s="211"/>
      <c r="EMS42" s="211"/>
      <c r="EMT42" s="211"/>
      <c r="EMU42" s="211"/>
      <c r="EMV42" s="211"/>
      <c r="EMW42" s="211"/>
      <c r="EMX42" s="211"/>
      <c r="EMY42" s="211"/>
      <c r="EMZ42" s="211"/>
      <c r="ENA42" s="211"/>
      <c r="ENB42" s="211"/>
      <c r="ENC42" s="211"/>
      <c r="END42" s="211"/>
      <c r="ENE42" s="211"/>
      <c r="ENF42" s="211"/>
      <c r="ENG42" s="211"/>
      <c r="ENH42" s="211"/>
      <c r="ENI42" s="211"/>
      <c r="ENJ42" s="211"/>
      <c r="ENK42" s="211"/>
      <c r="ENL42" s="211"/>
      <c r="ENM42" s="211"/>
      <c r="ENN42" s="211"/>
      <c r="ENO42" s="211"/>
      <c r="ENP42" s="211"/>
      <c r="ENQ42" s="211"/>
      <c r="ENR42" s="211"/>
      <c r="ENS42" s="211"/>
      <c r="ENT42" s="211"/>
      <c r="ENU42" s="211"/>
      <c r="ENV42" s="211"/>
      <c r="ENW42" s="211"/>
      <c r="ENX42" s="211"/>
      <c r="ENY42" s="211"/>
      <c r="ENZ42" s="211"/>
      <c r="EOA42" s="211"/>
      <c r="EOB42" s="211"/>
      <c r="EOC42" s="211"/>
      <c r="EOD42" s="211"/>
      <c r="EOE42" s="211"/>
      <c r="EOF42" s="211"/>
      <c r="EOG42" s="211"/>
      <c r="EOH42" s="211"/>
      <c r="EOI42" s="211"/>
      <c r="EOJ42" s="211"/>
      <c r="EOK42" s="211"/>
      <c r="EOL42" s="211"/>
      <c r="EOM42" s="211"/>
      <c r="EON42" s="211"/>
      <c r="EOO42" s="211"/>
      <c r="EOP42" s="211"/>
      <c r="EOQ42" s="211"/>
      <c r="EOR42" s="211"/>
      <c r="EOS42" s="211"/>
      <c r="EOT42" s="211"/>
      <c r="EOU42" s="211"/>
      <c r="EOV42" s="211"/>
      <c r="EOW42" s="211"/>
      <c r="EOX42" s="211"/>
      <c r="EOY42" s="211"/>
      <c r="EOZ42" s="211"/>
      <c r="EPA42" s="211"/>
      <c r="EPB42" s="211"/>
      <c r="EPC42" s="211"/>
      <c r="EPD42" s="211"/>
      <c r="EPE42" s="211"/>
      <c r="EPF42" s="211"/>
      <c r="EPG42" s="211"/>
      <c r="EPH42" s="211"/>
      <c r="EPI42" s="211"/>
      <c r="EPJ42" s="211"/>
      <c r="EPK42" s="211"/>
      <c r="EPL42" s="211"/>
      <c r="EPM42" s="211"/>
      <c r="EPN42" s="211"/>
      <c r="EPO42" s="211"/>
      <c r="EPP42" s="211"/>
      <c r="EPQ42" s="211"/>
      <c r="EPR42" s="211"/>
      <c r="EPS42" s="211"/>
      <c r="EPT42" s="211"/>
      <c r="EPU42" s="211"/>
      <c r="EPV42" s="211"/>
      <c r="EPW42" s="211"/>
      <c r="EPX42" s="211"/>
      <c r="EPY42" s="211"/>
      <c r="EPZ42" s="211"/>
      <c r="EQA42" s="211"/>
      <c r="EQB42" s="211"/>
      <c r="EQC42" s="211"/>
      <c r="EQD42" s="211"/>
      <c r="EQE42" s="211"/>
      <c r="EQF42" s="211"/>
      <c r="EQG42" s="211"/>
      <c r="EQH42" s="211"/>
      <c r="EQI42" s="211"/>
      <c r="EQJ42" s="211"/>
      <c r="EQK42" s="211"/>
      <c r="EQL42" s="211"/>
      <c r="EQM42" s="211"/>
      <c r="EQN42" s="211"/>
      <c r="EQO42" s="211"/>
      <c r="EQP42" s="211"/>
      <c r="EQQ42" s="211"/>
      <c r="EQR42" s="211"/>
      <c r="EQS42" s="211"/>
      <c r="EQT42" s="211"/>
      <c r="EQU42" s="211"/>
      <c r="EQV42" s="211"/>
      <c r="EQW42" s="211"/>
      <c r="EQX42" s="211"/>
      <c r="EQY42" s="211"/>
      <c r="EQZ42" s="211"/>
      <c r="ERA42" s="211"/>
      <c r="ERB42" s="211"/>
      <c r="ERC42" s="211"/>
      <c r="ERD42" s="211"/>
      <c r="ERE42" s="211"/>
      <c r="ERF42" s="211"/>
      <c r="ERG42" s="211"/>
      <c r="ERH42" s="211"/>
      <c r="ERI42" s="211"/>
      <c r="ERJ42" s="211"/>
      <c r="ERK42" s="211"/>
      <c r="ERL42" s="211"/>
      <c r="ERM42" s="211"/>
      <c r="ERN42" s="211"/>
      <c r="ERO42" s="211"/>
      <c r="ERP42" s="211"/>
      <c r="ERQ42" s="211"/>
      <c r="ERR42" s="211"/>
      <c r="ERS42" s="211"/>
      <c r="ERT42" s="211"/>
      <c r="ERU42" s="211"/>
      <c r="ERV42" s="211"/>
      <c r="ERW42" s="211"/>
      <c r="ERX42" s="211"/>
      <c r="ERY42" s="211"/>
      <c r="ERZ42" s="211"/>
      <c r="ESA42" s="211"/>
      <c r="ESB42" s="211"/>
      <c r="ESC42" s="211"/>
      <c r="ESD42" s="211"/>
      <c r="ESE42" s="211"/>
      <c r="ESF42" s="211"/>
      <c r="ESG42" s="211"/>
      <c r="ESH42" s="211"/>
      <c r="ESI42" s="211"/>
      <c r="ESJ42" s="211"/>
      <c r="ESK42" s="211"/>
      <c r="ESL42" s="211"/>
      <c r="ESM42" s="211"/>
      <c r="ESN42" s="211"/>
      <c r="ESO42" s="211"/>
      <c r="ESP42" s="211"/>
      <c r="ESQ42" s="211"/>
      <c r="ESR42" s="211"/>
      <c r="ESS42" s="211"/>
      <c r="EST42" s="211"/>
      <c r="ESU42" s="211"/>
      <c r="ESV42" s="211"/>
      <c r="ESW42" s="211"/>
      <c r="ESX42" s="211"/>
      <c r="ESY42" s="211"/>
      <c r="ESZ42" s="211"/>
      <c r="ETA42" s="211"/>
      <c r="ETB42" s="211"/>
      <c r="ETC42" s="211"/>
      <c r="ETD42" s="211"/>
      <c r="ETE42" s="211"/>
      <c r="ETF42" s="211"/>
      <c r="ETG42" s="211"/>
      <c r="ETH42" s="211"/>
      <c r="ETI42" s="211"/>
      <c r="ETJ42" s="211"/>
      <c r="ETK42" s="211"/>
      <c r="ETL42" s="211"/>
      <c r="ETM42" s="211"/>
      <c r="ETN42" s="211"/>
      <c r="ETO42" s="211"/>
      <c r="ETP42" s="211"/>
      <c r="ETQ42" s="211"/>
      <c r="ETR42" s="211"/>
      <c r="ETS42" s="211"/>
      <c r="ETT42" s="211"/>
      <c r="ETU42" s="211"/>
      <c r="ETV42" s="211"/>
      <c r="ETW42" s="211"/>
      <c r="ETX42" s="211"/>
      <c r="ETY42" s="211"/>
      <c r="ETZ42" s="211"/>
      <c r="EUA42" s="211"/>
      <c r="EUB42" s="211"/>
      <c r="EUC42" s="211"/>
      <c r="EUD42" s="211"/>
      <c r="EUE42" s="211"/>
      <c r="EUF42" s="211"/>
      <c r="EUG42" s="211"/>
      <c r="EUH42" s="211"/>
      <c r="EUI42" s="211"/>
      <c r="EUJ42" s="211"/>
      <c r="EUK42" s="211"/>
      <c r="EUL42" s="211"/>
      <c r="EUM42" s="211"/>
      <c r="EUN42" s="211"/>
      <c r="EUO42" s="211"/>
      <c r="EUP42" s="211"/>
      <c r="EUQ42" s="211"/>
      <c r="EUR42" s="211"/>
      <c r="EUS42" s="211"/>
      <c r="EUT42" s="211"/>
      <c r="EUU42" s="211"/>
      <c r="EUV42" s="211"/>
      <c r="EUW42" s="211"/>
      <c r="EUX42" s="211"/>
      <c r="EUY42" s="211"/>
      <c r="EUZ42" s="211"/>
      <c r="EVA42" s="211"/>
      <c r="EVB42" s="211"/>
      <c r="EVC42" s="211"/>
      <c r="EVD42" s="211"/>
      <c r="EVE42" s="211"/>
      <c r="EVF42" s="211"/>
      <c r="EVG42" s="211"/>
      <c r="EVH42" s="211"/>
      <c r="EVI42" s="211"/>
      <c r="EVJ42" s="211"/>
      <c r="EVK42" s="211"/>
      <c r="EVL42" s="211"/>
      <c r="EVM42" s="211"/>
      <c r="EVN42" s="211"/>
      <c r="EVO42" s="211"/>
      <c r="EVP42" s="211"/>
      <c r="EVQ42" s="211"/>
      <c r="EVR42" s="211"/>
      <c r="EVS42" s="211"/>
      <c r="EVT42" s="211"/>
      <c r="EVU42" s="211"/>
      <c r="EVV42" s="211"/>
      <c r="EVW42" s="211"/>
      <c r="EVX42" s="211"/>
      <c r="EVY42" s="211"/>
      <c r="EVZ42" s="211"/>
      <c r="EWA42" s="211"/>
      <c r="EWB42" s="211"/>
      <c r="EWC42" s="211"/>
      <c r="EWD42" s="211"/>
      <c r="EWE42" s="211"/>
      <c r="EWF42" s="211"/>
      <c r="EWG42" s="211"/>
      <c r="EWH42" s="211"/>
      <c r="EWI42" s="211"/>
      <c r="EWJ42" s="211"/>
      <c r="EWK42" s="211"/>
      <c r="EWL42" s="211"/>
      <c r="EWM42" s="211"/>
      <c r="EWN42" s="211"/>
      <c r="EWO42" s="211"/>
      <c r="EWP42" s="211"/>
      <c r="EWQ42" s="211"/>
      <c r="EWR42" s="211"/>
      <c r="EWS42" s="211"/>
      <c r="EWT42" s="211"/>
      <c r="EWU42" s="211"/>
      <c r="EWV42" s="211"/>
      <c r="EWW42" s="211"/>
      <c r="EWX42" s="211"/>
      <c r="EWY42" s="211"/>
      <c r="EWZ42" s="211"/>
      <c r="EXA42" s="211"/>
      <c r="EXB42" s="211"/>
      <c r="EXC42" s="211"/>
      <c r="EXD42" s="211"/>
      <c r="EXE42" s="211"/>
      <c r="EXF42" s="211"/>
      <c r="EXG42" s="211"/>
      <c r="EXH42" s="211"/>
      <c r="EXI42" s="211"/>
      <c r="EXJ42" s="211"/>
      <c r="EXK42" s="211"/>
      <c r="EXL42" s="211"/>
      <c r="EXM42" s="211"/>
      <c r="EXN42" s="211"/>
      <c r="EXO42" s="211"/>
      <c r="EXP42" s="211"/>
      <c r="EXQ42" s="211"/>
      <c r="EXR42" s="211"/>
      <c r="EXS42" s="211"/>
      <c r="EXT42" s="211"/>
      <c r="EXU42" s="211"/>
      <c r="EXV42" s="211"/>
      <c r="EXW42" s="211"/>
      <c r="EXX42" s="211"/>
      <c r="EXY42" s="211"/>
      <c r="EXZ42" s="211"/>
      <c r="EYA42" s="211"/>
      <c r="EYB42" s="211"/>
      <c r="EYC42" s="211"/>
      <c r="EYD42" s="211"/>
      <c r="EYE42" s="211"/>
      <c r="EYF42" s="211"/>
      <c r="EYG42" s="211"/>
      <c r="EYH42" s="211"/>
      <c r="EYI42" s="211"/>
      <c r="EYJ42" s="211"/>
      <c r="EYK42" s="211"/>
      <c r="EYL42" s="211"/>
      <c r="EYM42" s="211"/>
      <c r="EYN42" s="211"/>
      <c r="EYO42" s="211"/>
      <c r="EYP42" s="211"/>
      <c r="EYQ42" s="211"/>
      <c r="EYR42" s="211"/>
      <c r="EYS42" s="211"/>
      <c r="EYT42" s="211"/>
      <c r="EYU42" s="211"/>
      <c r="EYV42" s="211"/>
      <c r="EYW42" s="211"/>
      <c r="EYX42" s="211"/>
      <c r="EYY42" s="211"/>
      <c r="EYZ42" s="211"/>
      <c r="EZA42" s="211"/>
      <c r="EZB42" s="211"/>
      <c r="EZC42" s="211"/>
      <c r="EZD42" s="211"/>
      <c r="EZE42" s="211"/>
      <c r="EZF42" s="211"/>
      <c r="EZG42" s="211"/>
      <c r="EZH42" s="211"/>
      <c r="EZI42" s="211"/>
      <c r="EZJ42" s="211"/>
      <c r="EZK42" s="211"/>
      <c r="EZL42" s="211"/>
      <c r="EZM42" s="211"/>
      <c r="EZN42" s="211"/>
      <c r="EZO42" s="211"/>
      <c r="EZP42" s="211"/>
      <c r="EZQ42" s="211"/>
      <c r="EZR42" s="211"/>
      <c r="EZS42" s="211"/>
      <c r="EZT42" s="211"/>
      <c r="EZU42" s="211"/>
      <c r="EZV42" s="211"/>
      <c r="EZW42" s="211"/>
      <c r="EZX42" s="211"/>
      <c r="EZY42" s="211"/>
      <c r="EZZ42" s="211"/>
      <c r="FAA42" s="211"/>
      <c r="FAB42" s="211"/>
      <c r="FAC42" s="211"/>
      <c r="FAD42" s="211"/>
      <c r="FAE42" s="211"/>
      <c r="FAF42" s="211"/>
      <c r="FAG42" s="211"/>
      <c r="FAH42" s="211"/>
      <c r="FAI42" s="211"/>
      <c r="FAJ42" s="211"/>
      <c r="FAK42" s="211"/>
      <c r="FAL42" s="211"/>
      <c r="FAM42" s="211"/>
      <c r="FAN42" s="211"/>
      <c r="FAO42" s="211"/>
      <c r="FAP42" s="211"/>
      <c r="FAQ42" s="211"/>
      <c r="FAR42" s="211"/>
      <c r="FAS42" s="211"/>
      <c r="FAT42" s="211"/>
      <c r="FAU42" s="211"/>
      <c r="FAV42" s="211"/>
      <c r="FAW42" s="211"/>
      <c r="FAX42" s="211"/>
      <c r="FAY42" s="211"/>
      <c r="FAZ42" s="211"/>
      <c r="FBA42" s="211"/>
      <c r="FBB42" s="211"/>
      <c r="FBC42" s="211"/>
      <c r="FBD42" s="211"/>
      <c r="FBE42" s="211"/>
      <c r="FBF42" s="211"/>
      <c r="FBG42" s="211"/>
      <c r="FBH42" s="211"/>
      <c r="FBI42" s="211"/>
      <c r="FBJ42" s="211"/>
      <c r="FBK42" s="211"/>
      <c r="FBL42" s="211"/>
      <c r="FBM42" s="211"/>
      <c r="FBN42" s="211"/>
      <c r="FBO42" s="211"/>
      <c r="FBP42" s="211"/>
      <c r="FBQ42" s="211"/>
      <c r="FBR42" s="211"/>
      <c r="FBS42" s="211"/>
      <c r="FBT42" s="211"/>
      <c r="FBU42" s="211"/>
      <c r="FBV42" s="211"/>
      <c r="FBW42" s="211"/>
      <c r="FBX42" s="211"/>
      <c r="FBY42" s="211"/>
      <c r="FBZ42" s="211"/>
      <c r="FCA42" s="211"/>
      <c r="FCB42" s="211"/>
      <c r="FCC42" s="211"/>
      <c r="FCD42" s="211"/>
      <c r="FCE42" s="211"/>
      <c r="FCF42" s="211"/>
      <c r="FCG42" s="211"/>
      <c r="FCH42" s="211"/>
      <c r="FCI42" s="211"/>
      <c r="FCJ42" s="211"/>
      <c r="FCK42" s="211"/>
      <c r="FCL42" s="211"/>
      <c r="FCM42" s="211"/>
      <c r="FCN42" s="211"/>
      <c r="FCO42" s="211"/>
      <c r="FCP42" s="211"/>
      <c r="FCQ42" s="211"/>
      <c r="FCR42" s="211"/>
      <c r="FCS42" s="211"/>
      <c r="FCT42" s="211"/>
      <c r="FCU42" s="211"/>
      <c r="FCV42" s="211"/>
      <c r="FCW42" s="211"/>
      <c r="FCX42" s="211"/>
      <c r="FCY42" s="211"/>
      <c r="FCZ42" s="211"/>
      <c r="FDA42" s="211"/>
      <c r="FDB42" s="211"/>
      <c r="FDC42" s="211"/>
      <c r="FDD42" s="211"/>
      <c r="FDE42" s="211"/>
      <c r="FDF42" s="211"/>
      <c r="FDG42" s="211"/>
      <c r="FDH42" s="211"/>
      <c r="FDI42" s="211"/>
      <c r="FDJ42" s="211"/>
      <c r="FDK42" s="211"/>
      <c r="FDL42" s="211"/>
      <c r="FDM42" s="211"/>
      <c r="FDN42" s="211"/>
      <c r="FDO42" s="211"/>
      <c r="FDP42" s="211"/>
      <c r="FDQ42" s="211"/>
      <c r="FDR42" s="211"/>
      <c r="FDS42" s="211"/>
      <c r="FDT42" s="211"/>
      <c r="FDU42" s="211"/>
      <c r="FDV42" s="211"/>
      <c r="FDW42" s="211"/>
      <c r="FDX42" s="211"/>
      <c r="FDY42" s="211"/>
      <c r="FDZ42" s="211"/>
      <c r="FEA42" s="211"/>
      <c r="FEB42" s="211"/>
      <c r="FEC42" s="211"/>
      <c r="FED42" s="211"/>
      <c r="FEE42" s="211"/>
      <c r="FEF42" s="211"/>
      <c r="FEG42" s="211"/>
      <c r="FEH42" s="211"/>
      <c r="FEI42" s="211"/>
      <c r="FEJ42" s="211"/>
      <c r="FEK42" s="211"/>
      <c r="FEL42" s="211"/>
      <c r="FEM42" s="211"/>
      <c r="FEN42" s="211"/>
      <c r="FEO42" s="211"/>
      <c r="FEP42" s="211"/>
      <c r="FEQ42" s="211"/>
      <c r="FER42" s="211"/>
      <c r="FES42" s="211"/>
      <c r="FET42" s="211"/>
      <c r="FEU42" s="211"/>
      <c r="FEV42" s="211"/>
      <c r="FEW42" s="211"/>
      <c r="FEX42" s="211"/>
      <c r="FEY42" s="211"/>
      <c r="FEZ42" s="211"/>
      <c r="FFA42" s="211"/>
      <c r="FFB42" s="211"/>
      <c r="FFC42" s="211"/>
      <c r="FFD42" s="211"/>
      <c r="FFE42" s="211"/>
      <c r="FFF42" s="211"/>
      <c r="FFG42" s="211"/>
      <c r="FFH42" s="211"/>
      <c r="FFI42" s="211"/>
      <c r="FFJ42" s="211"/>
      <c r="FFK42" s="211"/>
      <c r="FFL42" s="211"/>
      <c r="FFM42" s="211"/>
      <c r="FFN42" s="211"/>
      <c r="FFO42" s="211"/>
      <c r="FFP42" s="211"/>
      <c r="FFQ42" s="211"/>
      <c r="FFR42" s="211"/>
      <c r="FFS42" s="211"/>
      <c r="FFT42" s="211"/>
      <c r="FFU42" s="211"/>
      <c r="FFV42" s="211"/>
      <c r="FFW42" s="211"/>
      <c r="FFX42" s="211"/>
      <c r="FFY42" s="211"/>
      <c r="FFZ42" s="211"/>
      <c r="FGA42" s="211"/>
      <c r="FGB42" s="211"/>
      <c r="FGC42" s="211"/>
      <c r="FGD42" s="211"/>
      <c r="FGE42" s="211"/>
      <c r="FGF42" s="211"/>
      <c r="FGG42" s="211"/>
      <c r="FGH42" s="211"/>
      <c r="FGI42" s="211"/>
      <c r="FGJ42" s="211"/>
      <c r="FGK42" s="211"/>
      <c r="FGL42" s="211"/>
      <c r="FGM42" s="211"/>
      <c r="FGN42" s="211"/>
      <c r="FGO42" s="211"/>
      <c r="FGP42" s="211"/>
      <c r="FGQ42" s="211"/>
      <c r="FGR42" s="211"/>
      <c r="FGS42" s="211"/>
      <c r="FGT42" s="211"/>
      <c r="FGU42" s="211"/>
      <c r="FGV42" s="211"/>
      <c r="FGW42" s="211"/>
      <c r="FGX42" s="211"/>
      <c r="FGY42" s="211"/>
      <c r="FGZ42" s="211"/>
      <c r="FHA42" s="211"/>
      <c r="FHB42" s="211"/>
      <c r="FHC42" s="211"/>
      <c r="FHD42" s="211"/>
      <c r="FHE42" s="211"/>
      <c r="FHF42" s="211"/>
      <c r="FHG42" s="211"/>
      <c r="FHH42" s="211"/>
      <c r="FHI42" s="211"/>
      <c r="FHJ42" s="211"/>
      <c r="FHK42" s="211"/>
      <c r="FHL42" s="211"/>
      <c r="FHM42" s="211"/>
      <c r="FHN42" s="211"/>
      <c r="FHO42" s="211"/>
      <c r="FHP42" s="211"/>
      <c r="FHQ42" s="211"/>
      <c r="FHR42" s="211"/>
      <c r="FHS42" s="211"/>
      <c r="FHT42" s="211"/>
      <c r="FHU42" s="211"/>
      <c r="FHV42" s="211"/>
      <c r="FHW42" s="211"/>
      <c r="FHX42" s="211"/>
      <c r="FHY42" s="211"/>
      <c r="FHZ42" s="211"/>
      <c r="FIA42" s="211"/>
      <c r="FIB42" s="211"/>
      <c r="FIC42" s="211"/>
      <c r="FID42" s="211"/>
      <c r="FIE42" s="211"/>
      <c r="FIF42" s="211"/>
      <c r="FIG42" s="211"/>
      <c r="FIH42" s="211"/>
      <c r="FII42" s="211"/>
      <c r="FIJ42" s="211"/>
      <c r="FIK42" s="211"/>
      <c r="FIL42" s="211"/>
      <c r="FIM42" s="211"/>
      <c r="FIN42" s="211"/>
      <c r="FIO42" s="211"/>
      <c r="FIP42" s="211"/>
      <c r="FIQ42" s="211"/>
      <c r="FIR42" s="211"/>
      <c r="FIS42" s="211"/>
      <c r="FIT42" s="211"/>
      <c r="FIU42" s="211"/>
      <c r="FIV42" s="211"/>
      <c r="FIW42" s="211"/>
      <c r="FIX42" s="211"/>
      <c r="FIY42" s="211"/>
      <c r="FIZ42" s="211"/>
      <c r="FJA42" s="211"/>
      <c r="FJB42" s="211"/>
      <c r="FJC42" s="211"/>
      <c r="FJD42" s="211"/>
      <c r="FJE42" s="211"/>
      <c r="FJF42" s="211"/>
      <c r="FJG42" s="211"/>
      <c r="FJH42" s="211"/>
      <c r="FJI42" s="211"/>
      <c r="FJJ42" s="211"/>
      <c r="FJK42" s="211"/>
      <c r="FJL42" s="211"/>
      <c r="FJM42" s="211"/>
      <c r="FJN42" s="211"/>
      <c r="FJO42" s="211"/>
      <c r="FJP42" s="211"/>
      <c r="FJQ42" s="211"/>
      <c r="FJR42" s="211"/>
      <c r="FJS42" s="211"/>
      <c r="FJT42" s="211"/>
      <c r="FJU42" s="211"/>
      <c r="FJV42" s="211"/>
      <c r="FJW42" s="211"/>
      <c r="FJX42" s="211"/>
      <c r="FJY42" s="211"/>
      <c r="FJZ42" s="211"/>
      <c r="FKA42" s="211"/>
      <c r="FKB42" s="211"/>
      <c r="FKC42" s="211"/>
      <c r="FKD42" s="211"/>
      <c r="FKE42" s="211"/>
      <c r="FKF42" s="211"/>
      <c r="FKG42" s="211"/>
      <c r="FKH42" s="211"/>
      <c r="FKI42" s="211"/>
      <c r="FKJ42" s="211"/>
      <c r="FKK42" s="211"/>
      <c r="FKL42" s="211"/>
      <c r="FKM42" s="211"/>
      <c r="FKN42" s="211"/>
      <c r="FKO42" s="211"/>
      <c r="FKP42" s="211"/>
      <c r="FKQ42" s="211"/>
      <c r="FKR42" s="211"/>
      <c r="FKS42" s="211"/>
      <c r="FKT42" s="211"/>
      <c r="FKU42" s="211"/>
      <c r="FKV42" s="211"/>
      <c r="FKW42" s="211"/>
      <c r="FKX42" s="211"/>
      <c r="FKY42" s="211"/>
      <c r="FKZ42" s="211"/>
      <c r="FLA42" s="211"/>
      <c r="FLB42" s="211"/>
      <c r="FLC42" s="211"/>
      <c r="FLD42" s="211"/>
      <c r="FLE42" s="211"/>
      <c r="FLF42" s="211"/>
      <c r="FLG42" s="211"/>
      <c r="FLH42" s="211"/>
      <c r="FLI42" s="211"/>
      <c r="FLJ42" s="211"/>
      <c r="FLK42" s="211"/>
      <c r="FLL42" s="211"/>
      <c r="FLM42" s="211"/>
      <c r="FLN42" s="211"/>
      <c r="FLO42" s="211"/>
      <c r="FLP42" s="211"/>
      <c r="FLQ42" s="211"/>
      <c r="FLR42" s="211"/>
      <c r="FLS42" s="211"/>
      <c r="FLT42" s="211"/>
      <c r="FLU42" s="211"/>
      <c r="FLV42" s="211"/>
      <c r="FLW42" s="211"/>
      <c r="FLX42" s="211"/>
      <c r="FLY42" s="211"/>
      <c r="FLZ42" s="211"/>
      <c r="FMA42" s="211"/>
      <c r="FMB42" s="211"/>
      <c r="FMC42" s="211"/>
      <c r="FMD42" s="211"/>
      <c r="FME42" s="211"/>
      <c r="FMF42" s="211"/>
      <c r="FMG42" s="211"/>
      <c r="FMH42" s="211"/>
      <c r="FMI42" s="211"/>
      <c r="FMJ42" s="211"/>
      <c r="FMK42" s="211"/>
      <c r="FML42" s="211"/>
      <c r="FMM42" s="211"/>
      <c r="FMN42" s="211"/>
      <c r="FMO42" s="211"/>
      <c r="FMP42" s="211"/>
      <c r="FMQ42" s="211"/>
      <c r="FMR42" s="211"/>
      <c r="FMS42" s="211"/>
      <c r="FMT42" s="211"/>
      <c r="FMU42" s="211"/>
      <c r="FMV42" s="211"/>
      <c r="FMW42" s="211"/>
      <c r="FMX42" s="211"/>
      <c r="FMY42" s="211"/>
      <c r="FMZ42" s="211"/>
      <c r="FNA42" s="211"/>
      <c r="FNB42" s="211"/>
      <c r="FNC42" s="211"/>
      <c r="FND42" s="211"/>
      <c r="FNE42" s="211"/>
      <c r="FNF42" s="211"/>
      <c r="FNG42" s="211"/>
      <c r="FNH42" s="211"/>
      <c r="FNI42" s="211"/>
      <c r="FNJ42" s="211"/>
      <c r="FNK42" s="211"/>
      <c r="FNL42" s="211"/>
      <c r="FNM42" s="211"/>
      <c r="FNN42" s="211"/>
      <c r="FNO42" s="211"/>
      <c r="FNP42" s="211"/>
      <c r="FNQ42" s="211"/>
      <c r="FNR42" s="211"/>
      <c r="FNS42" s="211"/>
      <c r="FNT42" s="211"/>
      <c r="FNU42" s="211"/>
      <c r="FNV42" s="211"/>
      <c r="FNW42" s="211"/>
      <c r="FNX42" s="211"/>
      <c r="FNY42" s="211"/>
      <c r="FNZ42" s="211"/>
      <c r="FOA42" s="211"/>
      <c r="FOB42" s="211"/>
      <c r="FOC42" s="211"/>
      <c r="FOD42" s="211"/>
      <c r="FOE42" s="211"/>
      <c r="FOF42" s="211"/>
      <c r="FOG42" s="211"/>
      <c r="FOH42" s="211"/>
      <c r="FOI42" s="211"/>
      <c r="FOJ42" s="211"/>
      <c r="FOK42" s="211"/>
      <c r="FOL42" s="211"/>
      <c r="FOM42" s="211"/>
      <c r="FON42" s="211"/>
      <c r="FOO42" s="211"/>
      <c r="FOP42" s="211"/>
      <c r="FOQ42" s="211"/>
      <c r="FOR42" s="211"/>
      <c r="FOS42" s="211"/>
      <c r="FOT42" s="211"/>
      <c r="FOU42" s="211"/>
      <c r="FOV42" s="211"/>
      <c r="FOW42" s="211"/>
      <c r="FOX42" s="211"/>
      <c r="FOY42" s="211"/>
      <c r="FOZ42" s="211"/>
      <c r="FPA42" s="211"/>
      <c r="FPB42" s="211"/>
      <c r="FPC42" s="211"/>
      <c r="FPD42" s="211"/>
      <c r="FPE42" s="211"/>
      <c r="FPF42" s="211"/>
      <c r="FPG42" s="211"/>
      <c r="FPH42" s="211"/>
      <c r="FPI42" s="211"/>
      <c r="FPJ42" s="211"/>
      <c r="FPK42" s="211"/>
      <c r="FPL42" s="211"/>
      <c r="FPM42" s="211"/>
      <c r="FPN42" s="211"/>
      <c r="FPO42" s="211"/>
      <c r="FPP42" s="211"/>
      <c r="FPQ42" s="211"/>
      <c r="FPR42" s="211"/>
      <c r="FPS42" s="211"/>
      <c r="FPT42" s="211"/>
      <c r="FPU42" s="211"/>
      <c r="FPV42" s="211"/>
      <c r="FPW42" s="211"/>
      <c r="FPX42" s="211"/>
      <c r="FPY42" s="211"/>
      <c r="FPZ42" s="211"/>
      <c r="FQA42" s="211"/>
      <c r="FQB42" s="211"/>
      <c r="FQC42" s="211"/>
      <c r="FQD42" s="211"/>
      <c r="FQE42" s="211"/>
      <c r="FQF42" s="211"/>
      <c r="FQG42" s="211"/>
      <c r="FQH42" s="211"/>
      <c r="FQI42" s="211"/>
      <c r="FQJ42" s="211"/>
      <c r="FQK42" s="211"/>
      <c r="FQL42" s="211"/>
      <c r="FQM42" s="211"/>
      <c r="FQN42" s="211"/>
      <c r="FQO42" s="211"/>
      <c r="FQP42" s="211"/>
      <c r="FQQ42" s="211"/>
      <c r="FQR42" s="211"/>
      <c r="FQS42" s="211"/>
      <c r="FQT42" s="211"/>
      <c r="FQU42" s="211"/>
      <c r="FQV42" s="211"/>
      <c r="FQW42" s="211"/>
      <c r="FQX42" s="211"/>
      <c r="FQY42" s="211"/>
      <c r="FQZ42" s="211"/>
      <c r="FRA42" s="211"/>
      <c r="FRB42" s="211"/>
      <c r="FRC42" s="211"/>
      <c r="FRD42" s="211"/>
      <c r="FRE42" s="211"/>
      <c r="FRF42" s="211"/>
      <c r="FRG42" s="211"/>
      <c r="FRH42" s="211"/>
      <c r="FRI42" s="211"/>
      <c r="FRJ42" s="211"/>
      <c r="FRK42" s="211"/>
      <c r="FRL42" s="211"/>
      <c r="FRM42" s="211"/>
      <c r="FRN42" s="211"/>
      <c r="FRO42" s="211"/>
      <c r="FRP42" s="211"/>
      <c r="FRQ42" s="211"/>
      <c r="FRR42" s="211"/>
      <c r="FRS42" s="211"/>
      <c r="FRT42" s="211"/>
      <c r="FRU42" s="211"/>
      <c r="FRV42" s="211"/>
      <c r="FRW42" s="211"/>
      <c r="FRX42" s="211"/>
      <c r="FRY42" s="211"/>
      <c r="FRZ42" s="211"/>
      <c r="FSA42" s="211"/>
      <c r="FSB42" s="211"/>
      <c r="FSC42" s="211"/>
      <c r="FSD42" s="211"/>
      <c r="FSE42" s="211"/>
      <c r="FSF42" s="211"/>
      <c r="FSG42" s="211"/>
      <c r="FSH42" s="211"/>
      <c r="FSI42" s="211"/>
      <c r="FSJ42" s="211"/>
      <c r="FSK42" s="211"/>
      <c r="FSL42" s="211"/>
      <c r="FSM42" s="211"/>
      <c r="FSN42" s="211"/>
      <c r="FSO42" s="211"/>
      <c r="FSP42" s="211"/>
      <c r="FSQ42" s="211"/>
      <c r="FSR42" s="211"/>
      <c r="FSS42" s="211"/>
      <c r="FST42" s="211"/>
      <c r="FSU42" s="211"/>
      <c r="FSV42" s="211"/>
      <c r="FSW42" s="211"/>
      <c r="FSX42" s="211"/>
      <c r="FSY42" s="211"/>
      <c r="FSZ42" s="211"/>
      <c r="FTA42" s="211"/>
      <c r="FTB42" s="211"/>
      <c r="FTC42" s="211"/>
      <c r="FTD42" s="211"/>
      <c r="FTE42" s="211"/>
      <c r="FTF42" s="211"/>
      <c r="FTG42" s="211"/>
      <c r="FTH42" s="211"/>
      <c r="FTI42" s="211"/>
      <c r="FTJ42" s="211"/>
      <c r="FTK42" s="211"/>
      <c r="FTL42" s="211"/>
      <c r="FTM42" s="211"/>
      <c r="FTN42" s="211"/>
      <c r="FTO42" s="211"/>
      <c r="FTP42" s="211"/>
      <c r="FTQ42" s="211"/>
      <c r="FTR42" s="211"/>
      <c r="FTS42" s="211"/>
      <c r="FTT42" s="211"/>
      <c r="FTU42" s="211"/>
      <c r="FTV42" s="211"/>
      <c r="FTW42" s="211"/>
      <c r="FTX42" s="211"/>
      <c r="FTY42" s="211"/>
      <c r="FTZ42" s="211"/>
      <c r="FUA42" s="211"/>
      <c r="FUB42" s="211"/>
      <c r="FUC42" s="211"/>
      <c r="FUD42" s="211"/>
      <c r="FUE42" s="211"/>
      <c r="FUF42" s="211"/>
      <c r="FUG42" s="211"/>
      <c r="FUH42" s="211"/>
      <c r="FUI42" s="211"/>
      <c r="FUJ42" s="211"/>
      <c r="FUK42" s="211"/>
      <c r="FUL42" s="211"/>
      <c r="FUM42" s="211"/>
      <c r="FUN42" s="211"/>
      <c r="FUO42" s="211"/>
      <c r="FUP42" s="211"/>
      <c r="FUQ42" s="211"/>
      <c r="FUR42" s="211"/>
      <c r="FUS42" s="211"/>
      <c r="FUT42" s="211"/>
      <c r="FUU42" s="211"/>
      <c r="FUV42" s="211"/>
      <c r="FUW42" s="211"/>
      <c r="FUX42" s="211"/>
      <c r="FUY42" s="211"/>
      <c r="FUZ42" s="211"/>
      <c r="FVA42" s="211"/>
      <c r="FVB42" s="211"/>
      <c r="FVC42" s="211"/>
      <c r="FVD42" s="211"/>
      <c r="FVE42" s="211"/>
      <c r="FVF42" s="211"/>
      <c r="FVG42" s="211"/>
      <c r="FVH42" s="211"/>
      <c r="FVI42" s="211"/>
      <c r="FVJ42" s="211"/>
      <c r="FVK42" s="211"/>
      <c r="FVL42" s="211"/>
      <c r="FVM42" s="211"/>
      <c r="FVN42" s="211"/>
      <c r="FVO42" s="211"/>
      <c r="FVP42" s="211"/>
      <c r="FVQ42" s="211"/>
      <c r="FVR42" s="211"/>
      <c r="FVS42" s="211"/>
      <c r="FVT42" s="211"/>
      <c r="FVU42" s="211"/>
      <c r="FVV42" s="211"/>
      <c r="FVW42" s="211"/>
      <c r="FVX42" s="211"/>
      <c r="FVY42" s="211"/>
      <c r="FVZ42" s="211"/>
      <c r="FWA42" s="211"/>
      <c r="FWB42" s="211"/>
      <c r="FWC42" s="211"/>
      <c r="FWD42" s="211"/>
      <c r="FWE42" s="211"/>
      <c r="FWF42" s="211"/>
      <c r="FWG42" s="211"/>
      <c r="FWH42" s="211"/>
      <c r="FWI42" s="211"/>
      <c r="FWJ42" s="211"/>
      <c r="FWK42" s="211"/>
      <c r="FWL42" s="211"/>
      <c r="FWM42" s="211"/>
      <c r="FWN42" s="211"/>
      <c r="FWO42" s="211"/>
      <c r="FWP42" s="211"/>
      <c r="FWQ42" s="211"/>
      <c r="FWR42" s="211"/>
      <c r="FWS42" s="211"/>
      <c r="FWT42" s="211"/>
      <c r="FWU42" s="211"/>
      <c r="FWV42" s="211"/>
      <c r="FWW42" s="211"/>
      <c r="FWX42" s="211"/>
      <c r="FWY42" s="211"/>
      <c r="FWZ42" s="211"/>
      <c r="FXA42" s="211"/>
      <c r="FXB42" s="211"/>
      <c r="FXC42" s="211"/>
      <c r="FXD42" s="211"/>
      <c r="FXE42" s="211"/>
      <c r="FXF42" s="211"/>
      <c r="FXG42" s="211"/>
      <c r="FXH42" s="211"/>
      <c r="FXI42" s="211"/>
      <c r="FXJ42" s="211"/>
      <c r="FXK42" s="211"/>
      <c r="FXL42" s="211"/>
      <c r="FXM42" s="211"/>
      <c r="FXN42" s="211"/>
      <c r="FXO42" s="211"/>
      <c r="FXP42" s="211"/>
      <c r="FXQ42" s="211"/>
      <c r="FXR42" s="211"/>
      <c r="FXS42" s="211"/>
      <c r="FXT42" s="211"/>
      <c r="FXU42" s="211"/>
      <c r="FXV42" s="211"/>
      <c r="FXW42" s="211"/>
      <c r="FXX42" s="211"/>
      <c r="FXY42" s="211"/>
      <c r="FXZ42" s="211"/>
      <c r="FYA42" s="211"/>
      <c r="FYB42" s="211"/>
      <c r="FYC42" s="211"/>
      <c r="FYD42" s="211"/>
      <c r="FYE42" s="211"/>
      <c r="FYF42" s="211"/>
      <c r="FYG42" s="211"/>
      <c r="FYH42" s="211"/>
      <c r="FYI42" s="211"/>
      <c r="FYJ42" s="211"/>
      <c r="FYK42" s="211"/>
      <c r="FYL42" s="211"/>
      <c r="FYM42" s="211"/>
      <c r="FYN42" s="211"/>
      <c r="FYO42" s="211"/>
      <c r="FYP42" s="211"/>
      <c r="FYQ42" s="211"/>
      <c r="FYR42" s="211"/>
      <c r="FYS42" s="211"/>
      <c r="FYT42" s="211"/>
      <c r="FYU42" s="211"/>
      <c r="FYV42" s="211"/>
      <c r="FYW42" s="211"/>
      <c r="FYX42" s="211"/>
      <c r="FYY42" s="211"/>
      <c r="FYZ42" s="211"/>
      <c r="FZA42" s="211"/>
      <c r="FZB42" s="211"/>
      <c r="FZC42" s="211"/>
      <c r="FZD42" s="211"/>
      <c r="FZE42" s="211"/>
      <c r="FZF42" s="211"/>
      <c r="FZG42" s="211"/>
      <c r="FZH42" s="211"/>
      <c r="FZI42" s="211"/>
      <c r="FZJ42" s="211"/>
      <c r="FZK42" s="211"/>
      <c r="FZL42" s="211"/>
      <c r="FZM42" s="211"/>
      <c r="FZN42" s="211"/>
      <c r="FZO42" s="211"/>
      <c r="FZP42" s="211"/>
      <c r="FZQ42" s="211"/>
      <c r="FZR42" s="211"/>
      <c r="FZS42" s="211"/>
      <c r="FZT42" s="211"/>
      <c r="FZU42" s="211"/>
      <c r="FZV42" s="211"/>
      <c r="FZW42" s="211"/>
      <c r="FZX42" s="211"/>
      <c r="FZY42" s="211"/>
      <c r="FZZ42" s="211"/>
      <c r="GAA42" s="211"/>
      <c r="GAB42" s="211"/>
      <c r="GAC42" s="211"/>
      <c r="GAD42" s="211"/>
      <c r="GAE42" s="211"/>
      <c r="GAF42" s="211"/>
      <c r="GAG42" s="211"/>
      <c r="GAH42" s="211"/>
      <c r="GAI42" s="211"/>
      <c r="GAJ42" s="211"/>
      <c r="GAK42" s="211"/>
      <c r="GAL42" s="211"/>
      <c r="GAM42" s="211"/>
      <c r="GAN42" s="211"/>
      <c r="GAO42" s="211"/>
      <c r="GAP42" s="211"/>
      <c r="GAQ42" s="211"/>
      <c r="GAR42" s="211"/>
      <c r="GAS42" s="211"/>
      <c r="GAT42" s="211"/>
      <c r="GAU42" s="211"/>
      <c r="GAV42" s="211"/>
      <c r="GAW42" s="211"/>
      <c r="GAX42" s="211"/>
      <c r="GAY42" s="211"/>
      <c r="GAZ42" s="211"/>
      <c r="GBA42" s="211"/>
      <c r="GBB42" s="211"/>
      <c r="GBC42" s="211"/>
      <c r="GBD42" s="211"/>
      <c r="GBE42" s="211"/>
      <c r="GBF42" s="211"/>
      <c r="GBG42" s="211"/>
      <c r="GBH42" s="211"/>
      <c r="GBI42" s="211"/>
      <c r="GBJ42" s="211"/>
      <c r="GBK42" s="211"/>
      <c r="GBL42" s="211"/>
      <c r="GBM42" s="211"/>
      <c r="GBN42" s="211"/>
      <c r="GBO42" s="211"/>
      <c r="GBP42" s="211"/>
      <c r="GBQ42" s="211"/>
      <c r="GBR42" s="211"/>
      <c r="GBS42" s="211"/>
      <c r="GBT42" s="211"/>
      <c r="GBU42" s="211"/>
      <c r="GBV42" s="211"/>
      <c r="GBW42" s="211"/>
      <c r="GBX42" s="211"/>
      <c r="GBY42" s="211"/>
      <c r="GBZ42" s="211"/>
      <c r="GCA42" s="211"/>
      <c r="GCB42" s="211"/>
      <c r="GCC42" s="211"/>
      <c r="GCD42" s="211"/>
      <c r="GCE42" s="211"/>
      <c r="GCF42" s="211"/>
      <c r="GCG42" s="211"/>
      <c r="GCH42" s="211"/>
      <c r="GCI42" s="211"/>
      <c r="GCJ42" s="211"/>
      <c r="GCK42" s="211"/>
      <c r="GCL42" s="211"/>
      <c r="GCM42" s="211"/>
      <c r="GCN42" s="211"/>
      <c r="GCO42" s="211"/>
      <c r="GCP42" s="211"/>
      <c r="GCQ42" s="211"/>
      <c r="GCR42" s="211"/>
      <c r="GCS42" s="211"/>
      <c r="GCT42" s="211"/>
      <c r="GCU42" s="211"/>
      <c r="GCV42" s="211"/>
      <c r="GCW42" s="211"/>
      <c r="GCX42" s="211"/>
      <c r="GCY42" s="211"/>
      <c r="GCZ42" s="211"/>
      <c r="GDA42" s="211"/>
      <c r="GDB42" s="211"/>
      <c r="GDC42" s="211"/>
      <c r="GDD42" s="211"/>
      <c r="GDE42" s="211"/>
      <c r="GDF42" s="211"/>
      <c r="GDG42" s="211"/>
      <c r="GDH42" s="211"/>
      <c r="GDI42" s="211"/>
      <c r="GDJ42" s="211"/>
      <c r="GDK42" s="211"/>
      <c r="GDL42" s="211"/>
      <c r="GDM42" s="211"/>
      <c r="GDN42" s="211"/>
      <c r="GDO42" s="211"/>
      <c r="GDP42" s="211"/>
      <c r="GDQ42" s="211"/>
      <c r="GDR42" s="211"/>
      <c r="GDS42" s="211"/>
      <c r="GDT42" s="211"/>
      <c r="GDU42" s="211"/>
      <c r="GDV42" s="211"/>
      <c r="GDW42" s="211"/>
      <c r="GDX42" s="211"/>
      <c r="GDY42" s="211"/>
      <c r="GDZ42" s="211"/>
      <c r="GEA42" s="211"/>
      <c r="GEB42" s="211"/>
      <c r="GEC42" s="211"/>
      <c r="GED42" s="211"/>
      <c r="GEE42" s="211"/>
      <c r="GEF42" s="211"/>
      <c r="GEG42" s="211"/>
      <c r="GEH42" s="211"/>
      <c r="GEI42" s="211"/>
      <c r="GEJ42" s="211"/>
      <c r="GEK42" s="211"/>
      <c r="GEL42" s="211"/>
      <c r="GEM42" s="211"/>
      <c r="GEN42" s="211"/>
      <c r="GEO42" s="211"/>
      <c r="GEP42" s="211"/>
      <c r="GEQ42" s="211"/>
      <c r="GER42" s="211"/>
      <c r="GES42" s="211"/>
      <c r="GET42" s="211"/>
      <c r="GEU42" s="211"/>
      <c r="GEV42" s="211"/>
      <c r="GEW42" s="211"/>
      <c r="GEX42" s="211"/>
      <c r="GEY42" s="211"/>
      <c r="GEZ42" s="211"/>
      <c r="GFA42" s="211"/>
      <c r="GFB42" s="211"/>
      <c r="GFC42" s="211"/>
      <c r="GFD42" s="211"/>
      <c r="GFE42" s="211"/>
      <c r="GFF42" s="211"/>
      <c r="GFG42" s="211"/>
      <c r="GFH42" s="211"/>
      <c r="GFI42" s="211"/>
      <c r="GFJ42" s="211"/>
      <c r="GFK42" s="211"/>
      <c r="GFL42" s="211"/>
      <c r="GFM42" s="211"/>
      <c r="GFN42" s="211"/>
      <c r="GFO42" s="211"/>
      <c r="GFP42" s="211"/>
      <c r="GFQ42" s="211"/>
      <c r="GFR42" s="211"/>
      <c r="GFS42" s="211"/>
      <c r="GFT42" s="211"/>
      <c r="GFU42" s="211"/>
      <c r="GFV42" s="211"/>
      <c r="GFW42" s="211"/>
      <c r="GFX42" s="211"/>
      <c r="GFY42" s="211"/>
      <c r="GFZ42" s="211"/>
      <c r="GGA42" s="211"/>
      <c r="GGB42" s="211"/>
      <c r="GGC42" s="211"/>
      <c r="GGD42" s="211"/>
      <c r="GGE42" s="211"/>
      <c r="GGF42" s="211"/>
      <c r="GGG42" s="211"/>
      <c r="GGH42" s="211"/>
      <c r="GGI42" s="211"/>
      <c r="GGJ42" s="211"/>
      <c r="GGK42" s="211"/>
      <c r="GGL42" s="211"/>
      <c r="GGM42" s="211"/>
      <c r="GGN42" s="211"/>
      <c r="GGO42" s="211"/>
      <c r="GGP42" s="211"/>
      <c r="GGQ42" s="211"/>
      <c r="GGR42" s="211"/>
      <c r="GGS42" s="211"/>
      <c r="GGT42" s="211"/>
      <c r="GGU42" s="211"/>
      <c r="GGV42" s="211"/>
      <c r="GGW42" s="211"/>
      <c r="GGX42" s="211"/>
      <c r="GGY42" s="211"/>
      <c r="GGZ42" s="211"/>
      <c r="GHA42" s="211"/>
      <c r="GHB42" s="211"/>
      <c r="GHC42" s="211"/>
      <c r="GHD42" s="211"/>
      <c r="GHE42" s="211"/>
      <c r="GHF42" s="211"/>
      <c r="GHG42" s="211"/>
      <c r="GHH42" s="211"/>
      <c r="GHI42" s="211"/>
      <c r="GHJ42" s="211"/>
      <c r="GHK42" s="211"/>
      <c r="GHL42" s="211"/>
      <c r="GHM42" s="211"/>
      <c r="GHN42" s="211"/>
      <c r="GHO42" s="211"/>
      <c r="GHP42" s="211"/>
      <c r="GHQ42" s="211"/>
      <c r="GHR42" s="211"/>
      <c r="GHS42" s="211"/>
      <c r="GHT42" s="211"/>
      <c r="GHU42" s="211"/>
      <c r="GHV42" s="211"/>
      <c r="GHW42" s="211"/>
      <c r="GHX42" s="211"/>
      <c r="GHY42" s="211"/>
      <c r="GHZ42" s="211"/>
      <c r="GIA42" s="211"/>
      <c r="GIB42" s="211"/>
      <c r="GIC42" s="211"/>
      <c r="GID42" s="211"/>
      <c r="GIE42" s="211"/>
      <c r="GIF42" s="211"/>
      <c r="GIG42" s="211"/>
      <c r="GIH42" s="211"/>
      <c r="GII42" s="211"/>
      <c r="GIJ42" s="211"/>
      <c r="GIK42" s="211"/>
      <c r="GIL42" s="211"/>
      <c r="GIM42" s="211"/>
      <c r="GIN42" s="211"/>
      <c r="GIO42" s="211"/>
      <c r="GIP42" s="211"/>
      <c r="GIQ42" s="211"/>
      <c r="GIR42" s="211"/>
      <c r="GIS42" s="211"/>
      <c r="GIT42" s="211"/>
      <c r="GIU42" s="211"/>
      <c r="GIV42" s="211"/>
      <c r="GIW42" s="211"/>
      <c r="GIX42" s="211"/>
      <c r="GIY42" s="211"/>
      <c r="GIZ42" s="211"/>
      <c r="GJA42" s="211"/>
      <c r="GJB42" s="211"/>
      <c r="GJC42" s="211"/>
      <c r="GJD42" s="211"/>
      <c r="GJE42" s="211"/>
      <c r="GJF42" s="211"/>
      <c r="GJG42" s="211"/>
      <c r="GJH42" s="211"/>
      <c r="GJI42" s="211"/>
      <c r="GJJ42" s="211"/>
      <c r="GJK42" s="211"/>
      <c r="GJL42" s="211"/>
      <c r="GJM42" s="211"/>
      <c r="GJN42" s="211"/>
      <c r="GJO42" s="211"/>
      <c r="GJP42" s="211"/>
      <c r="GJQ42" s="211"/>
      <c r="GJR42" s="211"/>
      <c r="GJS42" s="211"/>
      <c r="GJT42" s="211"/>
      <c r="GJU42" s="211"/>
      <c r="GJV42" s="211"/>
      <c r="GJW42" s="211"/>
      <c r="GJX42" s="211"/>
      <c r="GJY42" s="211"/>
      <c r="GJZ42" s="211"/>
      <c r="GKA42" s="211"/>
      <c r="GKB42" s="211"/>
      <c r="GKC42" s="211"/>
      <c r="GKD42" s="211"/>
      <c r="GKE42" s="211"/>
      <c r="GKF42" s="211"/>
      <c r="GKG42" s="211"/>
      <c r="GKH42" s="211"/>
      <c r="GKI42" s="211"/>
      <c r="GKJ42" s="211"/>
      <c r="GKK42" s="211"/>
      <c r="GKL42" s="211"/>
      <c r="GKM42" s="211"/>
      <c r="GKN42" s="211"/>
      <c r="GKO42" s="211"/>
      <c r="GKP42" s="211"/>
      <c r="GKQ42" s="211"/>
      <c r="GKR42" s="211"/>
      <c r="GKS42" s="211"/>
      <c r="GKT42" s="211"/>
      <c r="GKU42" s="211"/>
      <c r="GKV42" s="211"/>
      <c r="GKW42" s="211"/>
      <c r="GKX42" s="211"/>
      <c r="GKY42" s="211"/>
      <c r="GKZ42" s="211"/>
      <c r="GLA42" s="211"/>
      <c r="GLB42" s="211"/>
      <c r="GLC42" s="211"/>
      <c r="GLD42" s="211"/>
      <c r="GLE42" s="211"/>
      <c r="GLF42" s="211"/>
      <c r="GLG42" s="211"/>
      <c r="GLH42" s="211"/>
      <c r="GLI42" s="211"/>
      <c r="GLJ42" s="211"/>
      <c r="GLK42" s="211"/>
      <c r="GLL42" s="211"/>
      <c r="GLM42" s="211"/>
      <c r="GLN42" s="211"/>
      <c r="GLO42" s="211"/>
      <c r="GLP42" s="211"/>
      <c r="GLQ42" s="211"/>
      <c r="GLR42" s="211"/>
      <c r="GLS42" s="211"/>
      <c r="GLT42" s="211"/>
      <c r="GLU42" s="211"/>
      <c r="GLV42" s="211"/>
      <c r="GLW42" s="211"/>
      <c r="GLX42" s="211"/>
      <c r="GLY42" s="211"/>
      <c r="GLZ42" s="211"/>
      <c r="GMA42" s="211"/>
      <c r="GMB42" s="211"/>
      <c r="GMC42" s="211"/>
      <c r="GMD42" s="211"/>
      <c r="GME42" s="211"/>
      <c r="GMF42" s="211"/>
      <c r="GMG42" s="211"/>
      <c r="GMH42" s="211"/>
      <c r="GMI42" s="211"/>
      <c r="GMJ42" s="211"/>
      <c r="GMK42" s="211"/>
      <c r="GML42" s="211"/>
      <c r="GMM42" s="211"/>
      <c r="GMN42" s="211"/>
      <c r="GMO42" s="211"/>
      <c r="GMP42" s="211"/>
      <c r="GMQ42" s="211"/>
      <c r="GMR42" s="211"/>
      <c r="GMS42" s="211"/>
      <c r="GMT42" s="211"/>
      <c r="GMU42" s="211"/>
      <c r="GMV42" s="211"/>
      <c r="GMW42" s="211"/>
      <c r="GMX42" s="211"/>
      <c r="GMY42" s="211"/>
      <c r="GMZ42" s="211"/>
      <c r="GNA42" s="211"/>
      <c r="GNB42" s="211"/>
      <c r="GNC42" s="211"/>
      <c r="GND42" s="211"/>
      <c r="GNE42" s="211"/>
      <c r="GNF42" s="211"/>
      <c r="GNG42" s="211"/>
      <c r="GNH42" s="211"/>
      <c r="GNI42" s="211"/>
      <c r="GNJ42" s="211"/>
      <c r="GNK42" s="211"/>
      <c r="GNL42" s="211"/>
      <c r="GNM42" s="211"/>
      <c r="GNN42" s="211"/>
      <c r="GNO42" s="211"/>
      <c r="GNP42" s="211"/>
      <c r="GNQ42" s="211"/>
      <c r="GNR42" s="211"/>
      <c r="GNS42" s="211"/>
      <c r="GNT42" s="211"/>
      <c r="GNU42" s="211"/>
      <c r="GNV42" s="211"/>
      <c r="GNW42" s="211"/>
      <c r="GNX42" s="211"/>
      <c r="GNY42" s="211"/>
      <c r="GNZ42" s="211"/>
      <c r="GOA42" s="211"/>
      <c r="GOB42" s="211"/>
      <c r="GOC42" s="211"/>
      <c r="GOD42" s="211"/>
      <c r="GOE42" s="211"/>
      <c r="GOF42" s="211"/>
      <c r="GOG42" s="211"/>
      <c r="GOH42" s="211"/>
      <c r="GOI42" s="211"/>
      <c r="GOJ42" s="211"/>
      <c r="GOK42" s="211"/>
      <c r="GOL42" s="211"/>
      <c r="GOM42" s="211"/>
      <c r="GON42" s="211"/>
      <c r="GOO42" s="211"/>
      <c r="GOP42" s="211"/>
      <c r="GOQ42" s="211"/>
      <c r="GOR42" s="211"/>
      <c r="GOS42" s="211"/>
      <c r="GOT42" s="211"/>
      <c r="GOU42" s="211"/>
      <c r="GOV42" s="211"/>
      <c r="GOW42" s="211"/>
      <c r="GOX42" s="211"/>
      <c r="GOY42" s="211"/>
      <c r="GOZ42" s="211"/>
      <c r="GPA42" s="211"/>
      <c r="GPB42" s="211"/>
      <c r="GPC42" s="211"/>
      <c r="GPD42" s="211"/>
      <c r="GPE42" s="211"/>
      <c r="GPF42" s="211"/>
      <c r="GPG42" s="211"/>
      <c r="GPH42" s="211"/>
      <c r="GPI42" s="211"/>
      <c r="GPJ42" s="211"/>
      <c r="GPK42" s="211"/>
      <c r="GPL42" s="211"/>
      <c r="GPM42" s="211"/>
      <c r="GPN42" s="211"/>
      <c r="GPO42" s="211"/>
      <c r="GPP42" s="211"/>
      <c r="GPQ42" s="211"/>
      <c r="GPR42" s="211"/>
      <c r="GPS42" s="211"/>
      <c r="GPT42" s="211"/>
      <c r="GPU42" s="211"/>
      <c r="GPV42" s="211"/>
      <c r="GPW42" s="211"/>
      <c r="GPX42" s="211"/>
      <c r="GPY42" s="211"/>
      <c r="GPZ42" s="211"/>
      <c r="GQA42" s="211"/>
      <c r="GQB42" s="211"/>
      <c r="GQC42" s="211"/>
      <c r="GQD42" s="211"/>
      <c r="GQE42" s="211"/>
      <c r="GQF42" s="211"/>
      <c r="GQG42" s="211"/>
      <c r="GQH42" s="211"/>
      <c r="GQI42" s="211"/>
      <c r="GQJ42" s="211"/>
      <c r="GQK42" s="211"/>
      <c r="GQL42" s="211"/>
      <c r="GQM42" s="211"/>
      <c r="GQN42" s="211"/>
      <c r="GQO42" s="211"/>
      <c r="GQP42" s="211"/>
      <c r="GQQ42" s="211"/>
      <c r="GQR42" s="211"/>
      <c r="GQS42" s="211"/>
      <c r="GQT42" s="211"/>
      <c r="GQU42" s="211"/>
      <c r="GQV42" s="211"/>
      <c r="GQW42" s="211"/>
      <c r="GQX42" s="211"/>
      <c r="GQY42" s="211"/>
      <c r="GQZ42" s="211"/>
      <c r="GRA42" s="211"/>
      <c r="GRB42" s="211"/>
      <c r="GRC42" s="211"/>
      <c r="GRD42" s="211"/>
      <c r="GRE42" s="211"/>
      <c r="GRF42" s="211"/>
      <c r="GRG42" s="211"/>
      <c r="GRH42" s="211"/>
      <c r="GRI42" s="211"/>
      <c r="GRJ42" s="211"/>
      <c r="GRK42" s="211"/>
      <c r="GRL42" s="211"/>
      <c r="GRM42" s="211"/>
      <c r="GRN42" s="211"/>
      <c r="GRO42" s="211"/>
      <c r="GRP42" s="211"/>
      <c r="GRQ42" s="211"/>
      <c r="GRR42" s="211"/>
      <c r="GRS42" s="211"/>
      <c r="GRT42" s="211"/>
      <c r="GRU42" s="211"/>
      <c r="GRV42" s="211"/>
      <c r="GRW42" s="211"/>
      <c r="GRX42" s="211"/>
      <c r="GRY42" s="211"/>
      <c r="GRZ42" s="211"/>
      <c r="GSA42" s="211"/>
      <c r="GSB42" s="211"/>
      <c r="GSC42" s="211"/>
      <c r="GSD42" s="211"/>
      <c r="GSE42" s="211"/>
      <c r="GSF42" s="211"/>
      <c r="GSG42" s="211"/>
      <c r="GSH42" s="211"/>
      <c r="GSI42" s="211"/>
      <c r="GSJ42" s="211"/>
      <c r="GSK42" s="211"/>
      <c r="GSL42" s="211"/>
      <c r="GSM42" s="211"/>
      <c r="GSN42" s="211"/>
      <c r="GSO42" s="211"/>
      <c r="GSP42" s="211"/>
      <c r="GSQ42" s="211"/>
      <c r="GSR42" s="211"/>
      <c r="GSS42" s="211"/>
      <c r="GST42" s="211"/>
      <c r="GSU42" s="211"/>
      <c r="GSV42" s="211"/>
      <c r="GSW42" s="211"/>
      <c r="GSX42" s="211"/>
      <c r="GSY42" s="211"/>
      <c r="GSZ42" s="211"/>
      <c r="GTA42" s="211"/>
      <c r="GTB42" s="211"/>
      <c r="GTC42" s="211"/>
      <c r="GTD42" s="211"/>
      <c r="GTE42" s="211"/>
      <c r="GTF42" s="211"/>
      <c r="GTG42" s="211"/>
      <c r="GTH42" s="211"/>
      <c r="GTI42" s="211"/>
      <c r="GTJ42" s="211"/>
      <c r="GTK42" s="211"/>
      <c r="GTL42" s="211"/>
      <c r="GTM42" s="211"/>
      <c r="GTN42" s="211"/>
      <c r="GTO42" s="211"/>
      <c r="GTP42" s="211"/>
      <c r="GTQ42" s="211"/>
      <c r="GTR42" s="211"/>
      <c r="GTS42" s="211"/>
      <c r="GTT42" s="211"/>
      <c r="GTU42" s="211"/>
      <c r="GTV42" s="211"/>
      <c r="GTW42" s="211"/>
      <c r="GTX42" s="211"/>
      <c r="GTY42" s="211"/>
      <c r="GTZ42" s="211"/>
      <c r="GUA42" s="211"/>
      <c r="GUB42" s="211"/>
      <c r="GUC42" s="211"/>
      <c r="GUD42" s="211"/>
      <c r="GUE42" s="211"/>
      <c r="GUF42" s="211"/>
      <c r="GUG42" s="211"/>
      <c r="GUH42" s="211"/>
      <c r="GUI42" s="211"/>
      <c r="GUJ42" s="211"/>
      <c r="GUK42" s="211"/>
      <c r="GUL42" s="211"/>
      <c r="GUM42" s="211"/>
      <c r="GUN42" s="211"/>
      <c r="GUO42" s="211"/>
      <c r="GUP42" s="211"/>
      <c r="GUQ42" s="211"/>
      <c r="GUR42" s="211"/>
      <c r="GUS42" s="211"/>
      <c r="GUT42" s="211"/>
      <c r="GUU42" s="211"/>
      <c r="GUV42" s="211"/>
      <c r="GUW42" s="211"/>
      <c r="GUX42" s="211"/>
      <c r="GUY42" s="211"/>
      <c r="GUZ42" s="211"/>
      <c r="GVA42" s="211"/>
      <c r="GVB42" s="211"/>
      <c r="GVC42" s="211"/>
      <c r="GVD42" s="211"/>
      <c r="GVE42" s="211"/>
      <c r="GVF42" s="211"/>
      <c r="GVG42" s="211"/>
      <c r="GVH42" s="211"/>
      <c r="GVI42" s="211"/>
      <c r="GVJ42" s="211"/>
      <c r="GVK42" s="211"/>
      <c r="GVL42" s="211"/>
      <c r="GVM42" s="211"/>
      <c r="GVN42" s="211"/>
      <c r="GVO42" s="211"/>
      <c r="GVP42" s="211"/>
      <c r="GVQ42" s="211"/>
      <c r="GVR42" s="211"/>
      <c r="GVS42" s="211"/>
      <c r="GVT42" s="211"/>
      <c r="GVU42" s="211"/>
      <c r="GVV42" s="211"/>
      <c r="GVW42" s="211"/>
      <c r="GVX42" s="211"/>
      <c r="GVY42" s="211"/>
      <c r="GVZ42" s="211"/>
      <c r="GWA42" s="211"/>
      <c r="GWB42" s="211"/>
      <c r="GWC42" s="211"/>
      <c r="GWD42" s="211"/>
      <c r="GWE42" s="211"/>
      <c r="GWF42" s="211"/>
      <c r="GWG42" s="211"/>
      <c r="GWH42" s="211"/>
      <c r="GWI42" s="211"/>
      <c r="GWJ42" s="211"/>
      <c r="GWK42" s="211"/>
      <c r="GWL42" s="211"/>
      <c r="GWM42" s="211"/>
      <c r="GWN42" s="211"/>
      <c r="GWO42" s="211"/>
      <c r="GWP42" s="211"/>
      <c r="GWQ42" s="211"/>
      <c r="GWR42" s="211"/>
      <c r="GWS42" s="211"/>
      <c r="GWT42" s="211"/>
      <c r="GWU42" s="211"/>
      <c r="GWV42" s="211"/>
      <c r="GWW42" s="211"/>
      <c r="GWX42" s="211"/>
      <c r="GWY42" s="211"/>
      <c r="GWZ42" s="211"/>
      <c r="GXA42" s="211"/>
      <c r="GXB42" s="211"/>
      <c r="GXC42" s="211"/>
      <c r="GXD42" s="211"/>
      <c r="GXE42" s="211"/>
      <c r="GXF42" s="211"/>
      <c r="GXG42" s="211"/>
      <c r="GXH42" s="211"/>
      <c r="GXI42" s="211"/>
      <c r="GXJ42" s="211"/>
      <c r="GXK42" s="211"/>
      <c r="GXL42" s="211"/>
      <c r="GXM42" s="211"/>
      <c r="GXN42" s="211"/>
      <c r="GXO42" s="211"/>
      <c r="GXP42" s="211"/>
      <c r="GXQ42" s="211"/>
      <c r="GXR42" s="211"/>
      <c r="GXS42" s="211"/>
      <c r="GXT42" s="211"/>
      <c r="GXU42" s="211"/>
      <c r="GXV42" s="211"/>
      <c r="GXW42" s="211"/>
      <c r="GXX42" s="211"/>
      <c r="GXY42" s="211"/>
      <c r="GXZ42" s="211"/>
      <c r="GYA42" s="211"/>
      <c r="GYB42" s="211"/>
      <c r="GYC42" s="211"/>
      <c r="GYD42" s="211"/>
      <c r="GYE42" s="211"/>
      <c r="GYF42" s="211"/>
      <c r="GYG42" s="211"/>
      <c r="GYH42" s="211"/>
      <c r="GYI42" s="211"/>
      <c r="GYJ42" s="211"/>
      <c r="GYK42" s="211"/>
      <c r="GYL42" s="211"/>
      <c r="GYM42" s="211"/>
      <c r="GYN42" s="211"/>
      <c r="GYO42" s="211"/>
      <c r="GYP42" s="211"/>
      <c r="GYQ42" s="211"/>
      <c r="GYR42" s="211"/>
      <c r="GYS42" s="211"/>
      <c r="GYT42" s="211"/>
      <c r="GYU42" s="211"/>
      <c r="GYV42" s="211"/>
      <c r="GYW42" s="211"/>
      <c r="GYX42" s="211"/>
      <c r="GYY42" s="211"/>
      <c r="GYZ42" s="211"/>
      <c r="GZA42" s="211"/>
      <c r="GZB42" s="211"/>
      <c r="GZC42" s="211"/>
      <c r="GZD42" s="211"/>
      <c r="GZE42" s="211"/>
      <c r="GZF42" s="211"/>
      <c r="GZG42" s="211"/>
      <c r="GZH42" s="211"/>
      <c r="GZI42" s="211"/>
      <c r="GZJ42" s="211"/>
      <c r="GZK42" s="211"/>
      <c r="GZL42" s="211"/>
      <c r="GZM42" s="211"/>
      <c r="GZN42" s="211"/>
      <c r="GZO42" s="211"/>
      <c r="GZP42" s="211"/>
      <c r="GZQ42" s="211"/>
      <c r="GZR42" s="211"/>
      <c r="GZS42" s="211"/>
      <c r="GZT42" s="211"/>
      <c r="GZU42" s="211"/>
      <c r="GZV42" s="211"/>
      <c r="GZW42" s="211"/>
      <c r="GZX42" s="211"/>
      <c r="GZY42" s="211"/>
      <c r="GZZ42" s="211"/>
      <c r="HAA42" s="211"/>
      <c r="HAB42" s="211"/>
      <c r="HAC42" s="211"/>
      <c r="HAD42" s="211"/>
      <c r="HAE42" s="211"/>
      <c r="HAF42" s="211"/>
      <c r="HAG42" s="211"/>
      <c r="HAH42" s="211"/>
      <c r="HAI42" s="211"/>
      <c r="HAJ42" s="211"/>
      <c r="HAK42" s="211"/>
      <c r="HAL42" s="211"/>
      <c r="HAM42" s="211"/>
      <c r="HAN42" s="211"/>
      <c r="HAO42" s="211"/>
      <c r="HAP42" s="211"/>
      <c r="HAQ42" s="211"/>
      <c r="HAR42" s="211"/>
      <c r="HAS42" s="211"/>
      <c r="HAT42" s="211"/>
      <c r="HAU42" s="211"/>
      <c r="HAV42" s="211"/>
      <c r="HAW42" s="211"/>
      <c r="HAX42" s="211"/>
      <c r="HAY42" s="211"/>
      <c r="HAZ42" s="211"/>
      <c r="HBA42" s="211"/>
      <c r="HBB42" s="211"/>
      <c r="HBC42" s="211"/>
      <c r="HBD42" s="211"/>
      <c r="HBE42" s="211"/>
      <c r="HBF42" s="211"/>
      <c r="HBG42" s="211"/>
      <c r="HBH42" s="211"/>
      <c r="HBI42" s="211"/>
      <c r="HBJ42" s="211"/>
      <c r="HBK42" s="211"/>
      <c r="HBL42" s="211"/>
      <c r="HBM42" s="211"/>
      <c r="HBN42" s="211"/>
      <c r="HBO42" s="211"/>
      <c r="HBP42" s="211"/>
      <c r="HBQ42" s="211"/>
      <c r="HBR42" s="211"/>
      <c r="HBS42" s="211"/>
      <c r="HBT42" s="211"/>
      <c r="HBU42" s="211"/>
      <c r="HBV42" s="211"/>
      <c r="HBW42" s="211"/>
      <c r="HBX42" s="211"/>
      <c r="HBY42" s="211"/>
      <c r="HBZ42" s="211"/>
      <c r="HCA42" s="211"/>
      <c r="HCB42" s="211"/>
      <c r="HCC42" s="211"/>
      <c r="HCD42" s="211"/>
      <c r="HCE42" s="211"/>
      <c r="HCF42" s="211"/>
      <c r="HCG42" s="211"/>
      <c r="HCH42" s="211"/>
      <c r="HCI42" s="211"/>
      <c r="HCJ42" s="211"/>
      <c r="HCK42" s="211"/>
      <c r="HCL42" s="211"/>
      <c r="HCM42" s="211"/>
      <c r="HCN42" s="211"/>
      <c r="HCO42" s="211"/>
      <c r="HCP42" s="211"/>
      <c r="HCQ42" s="211"/>
      <c r="HCR42" s="211"/>
      <c r="HCS42" s="211"/>
      <c r="HCT42" s="211"/>
      <c r="HCU42" s="211"/>
      <c r="HCV42" s="211"/>
      <c r="HCW42" s="211"/>
      <c r="HCX42" s="211"/>
      <c r="HCY42" s="211"/>
      <c r="HCZ42" s="211"/>
      <c r="HDA42" s="211"/>
      <c r="HDB42" s="211"/>
      <c r="HDC42" s="211"/>
      <c r="HDD42" s="211"/>
      <c r="HDE42" s="211"/>
      <c r="HDF42" s="211"/>
      <c r="HDG42" s="211"/>
      <c r="HDH42" s="211"/>
      <c r="HDI42" s="211"/>
      <c r="HDJ42" s="211"/>
      <c r="HDK42" s="211"/>
      <c r="HDL42" s="211"/>
      <c r="HDM42" s="211"/>
      <c r="HDN42" s="211"/>
      <c r="HDO42" s="211"/>
      <c r="HDP42" s="211"/>
      <c r="HDQ42" s="211"/>
      <c r="HDR42" s="211"/>
      <c r="HDS42" s="211"/>
      <c r="HDT42" s="211"/>
      <c r="HDU42" s="211"/>
      <c r="HDV42" s="211"/>
      <c r="HDW42" s="211"/>
      <c r="HDX42" s="211"/>
      <c r="HDY42" s="211"/>
      <c r="HDZ42" s="211"/>
      <c r="HEA42" s="211"/>
      <c r="HEB42" s="211"/>
      <c r="HEC42" s="211"/>
      <c r="HED42" s="211"/>
      <c r="HEE42" s="211"/>
      <c r="HEF42" s="211"/>
      <c r="HEG42" s="211"/>
      <c r="HEH42" s="211"/>
      <c r="HEI42" s="211"/>
      <c r="HEJ42" s="211"/>
      <c r="HEK42" s="211"/>
      <c r="HEL42" s="211"/>
      <c r="HEM42" s="211"/>
      <c r="HEN42" s="211"/>
      <c r="HEO42" s="211"/>
      <c r="HEP42" s="211"/>
      <c r="HEQ42" s="211"/>
      <c r="HER42" s="211"/>
      <c r="HES42" s="211"/>
      <c r="HET42" s="211"/>
      <c r="HEU42" s="211"/>
      <c r="HEV42" s="211"/>
      <c r="HEW42" s="211"/>
      <c r="HEX42" s="211"/>
      <c r="HEY42" s="211"/>
      <c r="HEZ42" s="211"/>
      <c r="HFA42" s="211"/>
      <c r="HFB42" s="211"/>
      <c r="HFC42" s="211"/>
      <c r="HFD42" s="211"/>
      <c r="HFE42" s="211"/>
      <c r="HFF42" s="211"/>
      <c r="HFG42" s="211"/>
      <c r="HFH42" s="211"/>
      <c r="HFI42" s="211"/>
      <c r="HFJ42" s="211"/>
      <c r="HFK42" s="211"/>
      <c r="HFL42" s="211"/>
      <c r="HFM42" s="211"/>
      <c r="HFN42" s="211"/>
      <c r="HFO42" s="211"/>
      <c r="HFP42" s="211"/>
      <c r="HFQ42" s="211"/>
      <c r="HFR42" s="211"/>
      <c r="HFS42" s="211"/>
      <c r="HFT42" s="211"/>
      <c r="HFU42" s="211"/>
      <c r="HFV42" s="211"/>
      <c r="HFW42" s="211"/>
      <c r="HFX42" s="211"/>
      <c r="HFY42" s="211"/>
      <c r="HFZ42" s="211"/>
      <c r="HGA42" s="211"/>
      <c r="HGB42" s="211"/>
      <c r="HGC42" s="211"/>
      <c r="HGD42" s="211"/>
      <c r="HGE42" s="211"/>
      <c r="HGF42" s="211"/>
      <c r="HGG42" s="211"/>
      <c r="HGH42" s="211"/>
      <c r="HGI42" s="211"/>
      <c r="HGJ42" s="211"/>
      <c r="HGK42" s="211"/>
      <c r="HGL42" s="211"/>
      <c r="HGM42" s="211"/>
      <c r="HGN42" s="211"/>
      <c r="HGO42" s="211"/>
      <c r="HGP42" s="211"/>
      <c r="HGQ42" s="211"/>
      <c r="HGR42" s="211"/>
      <c r="HGS42" s="211"/>
      <c r="HGT42" s="211"/>
      <c r="HGU42" s="211"/>
      <c r="HGV42" s="211"/>
      <c r="HGW42" s="211"/>
      <c r="HGX42" s="211"/>
      <c r="HGY42" s="211"/>
      <c r="HGZ42" s="211"/>
      <c r="HHA42" s="211"/>
      <c r="HHB42" s="211"/>
      <c r="HHC42" s="211"/>
      <c r="HHD42" s="211"/>
      <c r="HHE42" s="211"/>
      <c r="HHF42" s="211"/>
      <c r="HHG42" s="211"/>
      <c r="HHH42" s="211"/>
      <c r="HHI42" s="211"/>
      <c r="HHJ42" s="211"/>
      <c r="HHK42" s="211"/>
      <c r="HHL42" s="211"/>
      <c r="HHM42" s="211"/>
      <c r="HHN42" s="211"/>
      <c r="HHO42" s="211"/>
      <c r="HHP42" s="211"/>
      <c r="HHQ42" s="211"/>
      <c r="HHR42" s="211"/>
      <c r="HHS42" s="211"/>
      <c r="HHT42" s="211"/>
      <c r="HHU42" s="211"/>
      <c r="HHV42" s="211"/>
      <c r="HHW42" s="211"/>
      <c r="HHX42" s="211"/>
      <c r="HHY42" s="211"/>
      <c r="HHZ42" s="211"/>
      <c r="HIA42" s="211"/>
      <c r="HIB42" s="211"/>
      <c r="HIC42" s="211"/>
      <c r="HID42" s="211"/>
      <c r="HIE42" s="211"/>
      <c r="HIF42" s="211"/>
      <c r="HIG42" s="211"/>
      <c r="HIH42" s="211"/>
      <c r="HII42" s="211"/>
      <c r="HIJ42" s="211"/>
      <c r="HIK42" s="211"/>
      <c r="HIL42" s="211"/>
      <c r="HIM42" s="211"/>
      <c r="HIN42" s="211"/>
      <c r="HIO42" s="211"/>
      <c r="HIP42" s="211"/>
      <c r="HIQ42" s="211"/>
      <c r="HIR42" s="211"/>
      <c r="HIS42" s="211"/>
      <c r="HIT42" s="211"/>
      <c r="HIU42" s="211"/>
      <c r="HIV42" s="211"/>
      <c r="HIW42" s="211"/>
      <c r="HIX42" s="211"/>
      <c r="HIY42" s="211"/>
      <c r="HIZ42" s="211"/>
      <c r="HJA42" s="211"/>
      <c r="HJB42" s="211"/>
      <c r="HJC42" s="211"/>
      <c r="HJD42" s="211"/>
      <c r="HJE42" s="211"/>
      <c r="HJF42" s="211"/>
      <c r="HJG42" s="211"/>
      <c r="HJH42" s="211"/>
      <c r="HJI42" s="211"/>
      <c r="HJJ42" s="211"/>
      <c r="HJK42" s="211"/>
      <c r="HJL42" s="211"/>
      <c r="HJM42" s="211"/>
      <c r="HJN42" s="211"/>
      <c r="HJO42" s="211"/>
      <c r="HJP42" s="211"/>
      <c r="HJQ42" s="211"/>
      <c r="HJR42" s="211"/>
      <c r="HJS42" s="211"/>
      <c r="HJT42" s="211"/>
      <c r="HJU42" s="211"/>
      <c r="HJV42" s="211"/>
      <c r="HJW42" s="211"/>
      <c r="HJX42" s="211"/>
      <c r="HJY42" s="211"/>
      <c r="HJZ42" s="211"/>
      <c r="HKA42" s="211"/>
      <c r="HKB42" s="211"/>
      <c r="HKC42" s="211"/>
      <c r="HKD42" s="211"/>
      <c r="HKE42" s="211"/>
      <c r="HKF42" s="211"/>
      <c r="HKG42" s="211"/>
      <c r="HKH42" s="211"/>
      <c r="HKI42" s="211"/>
      <c r="HKJ42" s="211"/>
      <c r="HKK42" s="211"/>
      <c r="HKL42" s="211"/>
      <c r="HKM42" s="211"/>
      <c r="HKN42" s="211"/>
      <c r="HKO42" s="211"/>
      <c r="HKP42" s="211"/>
      <c r="HKQ42" s="211"/>
      <c r="HKR42" s="211"/>
      <c r="HKS42" s="211"/>
      <c r="HKT42" s="211"/>
      <c r="HKU42" s="211"/>
      <c r="HKV42" s="211"/>
      <c r="HKW42" s="211"/>
      <c r="HKX42" s="211"/>
      <c r="HKY42" s="211"/>
      <c r="HKZ42" s="211"/>
      <c r="HLA42" s="211"/>
      <c r="HLB42" s="211"/>
      <c r="HLC42" s="211"/>
      <c r="HLD42" s="211"/>
      <c r="HLE42" s="211"/>
      <c r="HLF42" s="211"/>
      <c r="HLG42" s="211"/>
      <c r="HLH42" s="211"/>
      <c r="HLI42" s="211"/>
      <c r="HLJ42" s="211"/>
      <c r="HLK42" s="211"/>
      <c r="HLL42" s="211"/>
      <c r="HLM42" s="211"/>
      <c r="HLN42" s="211"/>
      <c r="HLO42" s="211"/>
      <c r="HLP42" s="211"/>
      <c r="HLQ42" s="211"/>
      <c r="HLR42" s="211"/>
      <c r="HLS42" s="211"/>
      <c r="HLT42" s="211"/>
      <c r="HLU42" s="211"/>
      <c r="HLV42" s="211"/>
      <c r="HLW42" s="211"/>
      <c r="HLX42" s="211"/>
      <c r="HLY42" s="211"/>
      <c r="HLZ42" s="211"/>
      <c r="HMA42" s="211"/>
      <c r="HMB42" s="211"/>
      <c r="HMC42" s="211"/>
      <c r="HMD42" s="211"/>
      <c r="HME42" s="211"/>
      <c r="HMF42" s="211"/>
      <c r="HMG42" s="211"/>
      <c r="HMH42" s="211"/>
      <c r="HMI42" s="211"/>
      <c r="HMJ42" s="211"/>
      <c r="HMK42" s="211"/>
      <c r="HML42" s="211"/>
      <c r="HMM42" s="211"/>
      <c r="HMN42" s="211"/>
      <c r="HMO42" s="211"/>
      <c r="HMP42" s="211"/>
      <c r="HMQ42" s="211"/>
      <c r="HMR42" s="211"/>
      <c r="HMS42" s="211"/>
      <c r="HMT42" s="211"/>
      <c r="HMU42" s="211"/>
      <c r="HMV42" s="211"/>
      <c r="HMW42" s="211"/>
      <c r="HMX42" s="211"/>
      <c r="HMY42" s="211"/>
      <c r="HMZ42" s="211"/>
      <c r="HNA42" s="211"/>
      <c r="HNB42" s="211"/>
      <c r="HNC42" s="211"/>
      <c r="HND42" s="211"/>
      <c r="HNE42" s="211"/>
      <c r="HNF42" s="211"/>
      <c r="HNG42" s="211"/>
      <c r="HNH42" s="211"/>
      <c r="HNI42" s="211"/>
      <c r="HNJ42" s="211"/>
      <c r="HNK42" s="211"/>
      <c r="HNL42" s="211"/>
      <c r="HNM42" s="211"/>
      <c r="HNN42" s="211"/>
      <c r="HNO42" s="211"/>
      <c r="HNP42" s="211"/>
      <c r="HNQ42" s="211"/>
      <c r="HNR42" s="211"/>
      <c r="HNS42" s="211"/>
      <c r="HNT42" s="211"/>
      <c r="HNU42" s="211"/>
      <c r="HNV42" s="211"/>
      <c r="HNW42" s="211"/>
      <c r="HNX42" s="211"/>
      <c r="HNY42" s="211"/>
      <c r="HNZ42" s="211"/>
      <c r="HOA42" s="211"/>
      <c r="HOB42" s="211"/>
      <c r="HOC42" s="211"/>
      <c r="HOD42" s="211"/>
      <c r="HOE42" s="211"/>
      <c r="HOF42" s="211"/>
      <c r="HOG42" s="211"/>
      <c r="HOH42" s="211"/>
      <c r="HOI42" s="211"/>
      <c r="HOJ42" s="211"/>
      <c r="HOK42" s="211"/>
      <c r="HOL42" s="211"/>
      <c r="HOM42" s="211"/>
      <c r="HON42" s="211"/>
      <c r="HOO42" s="211"/>
      <c r="HOP42" s="211"/>
      <c r="HOQ42" s="211"/>
      <c r="HOR42" s="211"/>
      <c r="HOS42" s="211"/>
      <c r="HOT42" s="211"/>
      <c r="HOU42" s="211"/>
      <c r="HOV42" s="211"/>
      <c r="HOW42" s="211"/>
      <c r="HOX42" s="211"/>
      <c r="HOY42" s="211"/>
      <c r="HOZ42" s="211"/>
      <c r="HPA42" s="211"/>
      <c r="HPB42" s="211"/>
      <c r="HPC42" s="211"/>
      <c r="HPD42" s="211"/>
      <c r="HPE42" s="211"/>
      <c r="HPF42" s="211"/>
      <c r="HPG42" s="211"/>
      <c r="HPH42" s="211"/>
      <c r="HPI42" s="211"/>
      <c r="HPJ42" s="211"/>
      <c r="HPK42" s="211"/>
      <c r="HPL42" s="211"/>
      <c r="HPM42" s="211"/>
      <c r="HPN42" s="211"/>
      <c r="HPO42" s="211"/>
      <c r="HPP42" s="211"/>
      <c r="HPQ42" s="211"/>
      <c r="HPR42" s="211"/>
      <c r="HPS42" s="211"/>
      <c r="HPT42" s="211"/>
      <c r="HPU42" s="211"/>
      <c r="HPV42" s="211"/>
      <c r="HPW42" s="211"/>
      <c r="HPX42" s="211"/>
      <c r="HPY42" s="211"/>
      <c r="HPZ42" s="211"/>
      <c r="HQA42" s="211"/>
      <c r="HQB42" s="211"/>
      <c r="HQC42" s="211"/>
      <c r="HQD42" s="211"/>
      <c r="HQE42" s="211"/>
      <c r="HQF42" s="211"/>
      <c r="HQG42" s="211"/>
      <c r="HQH42" s="211"/>
      <c r="HQI42" s="211"/>
      <c r="HQJ42" s="211"/>
      <c r="HQK42" s="211"/>
      <c r="HQL42" s="211"/>
      <c r="HQM42" s="211"/>
      <c r="HQN42" s="211"/>
      <c r="HQO42" s="211"/>
      <c r="HQP42" s="211"/>
      <c r="HQQ42" s="211"/>
      <c r="HQR42" s="211"/>
      <c r="HQS42" s="211"/>
      <c r="HQT42" s="211"/>
      <c r="HQU42" s="211"/>
      <c r="HQV42" s="211"/>
      <c r="HQW42" s="211"/>
      <c r="HQX42" s="211"/>
      <c r="HQY42" s="211"/>
      <c r="HQZ42" s="211"/>
      <c r="HRA42" s="211"/>
      <c r="HRB42" s="211"/>
      <c r="HRC42" s="211"/>
      <c r="HRD42" s="211"/>
      <c r="HRE42" s="211"/>
      <c r="HRF42" s="211"/>
      <c r="HRG42" s="211"/>
      <c r="HRH42" s="211"/>
      <c r="HRI42" s="211"/>
      <c r="HRJ42" s="211"/>
      <c r="HRK42" s="211"/>
      <c r="HRL42" s="211"/>
      <c r="HRM42" s="211"/>
      <c r="HRN42" s="211"/>
      <c r="HRO42" s="211"/>
      <c r="HRP42" s="211"/>
      <c r="HRQ42" s="211"/>
      <c r="HRR42" s="211"/>
      <c r="HRS42" s="211"/>
      <c r="HRT42" s="211"/>
      <c r="HRU42" s="211"/>
      <c r="HRV42" s="211"/>
      <c r="HRW42" s="211"/>
      <c r="HRX42" s="211"/>
      <c r="HRY42" s="211"/>
      <c r="HRZ42" s="211"/>
      <c r="HSA42" s="211"/>
      <c r="HSB42" s="211"/>
      <c r="HSC42" s="211"/>
      <c r="HSD42" s="211"/>
      <c r="HSE42" s="211"/>
      <c r="HSF42" s="211"/>
      <c r="HSG42" s="211"/>
      <c r="HSH42" s="211"/>
      <c r="HSI42" s="211"/>
      <c r="HSJ42" s="211"/>
      <c r="HSK42" s="211"/>
      <c r="HSL42" s="211"/>
      <c r="HSM42" s="211"/>
      <c r="HSN42" s="211"/>
      <c r="HSO42" s="211"/>
      <c r="HSP42" s="211"/>
      <c r="HSQ42" s="211"/>
      <c r="HSR42" s="211"/>
      <c r="HSS42" s="211"/>
      <c r="HST42" s="211"/>
      <c r="HSU42" s="211"/>
      <c r="HSV42" s="211"/>
      <c r="HSW42" s="211"/>
      <c r="HSX42" s="211"/>
      <c r="HSY42" s="211"/>
      <c r="HSZ42" s="211"/>
      <c r="HTA42" s="211"/>
      <c r="HTB42" s="211"/>
      <c r="HTC42" s="211"/>
      <c r="HTD42" s="211"/>
      <c r="HTE42" s="211"/>
      <c r="HTF42" s="211"/>
      <c r="HTG42" s="211"/>
      <c r="HTH42" s="211"/>
      <c r="HTI42" s="211"/>
      <c r="HTJ42" s="211"/>
      <c r="HTK42" s="211"/>
      <c r="HTL42" s="211"/>
      <c r="HTM42" s="211"/>
      <c r="HTN42" s="211"/>
      <c r="HTO42" s="211"/>
      <c r="HTP42" s="211"/>
      <c r="HTQ42" s="211"/>
      <c r="HTR42" s="211"/>
      <c r="HTS42" s="211"/>
      <c r="HTT42" s="211"/>
      <c r="HTU42" s="211"/>
      <c r="HTV42" s="211"/>
      <c r="HTW42" s="211"/>
      <c r="HTX42" s="211"/>
      <c r="HTY42" s="211"/>
      <c r="HTZ42" s="211"/>
      <c r="HUA42" s="211"/>
      <c r="HUB42" s="211"/>
      <c r="HUC42" s="211"/>
      <c r="HUD42" s="211"/>
      <c r="HUE42" s="211"/>
      <c r="HUF42" s="211"/>
      <c r="HUG42" s="211"/>
      <c r="HUH42" s="211"/>
      <c r="HUI42" s="211"/>
      <c r="HUJ42" s="211"/>
      <c r="HUK42" s="211"/>
      <c r="HUL42" s="211"/>
      <c r="HUM42" s="211"/>
      <c r="HUN42" s="211"/>
      <c r="HUO42" s="211"/>
      <c r="HUP42" s="211"/>
      <c r="HUQ42" s="211"/>
      <c r="HUR42" s="211"/>
      <c r="HUS42" s="211"/>
      <c r="HUT42" s="211"/>
      <c r="HUU42" s="211"/>
      <c r="HUV42" s="211"/>
      <c r="HUW42" s="211"/>
      <c r="HUX42" s="211"/>
      <c r="HUY42" s="211"/>
      <c r="HUZ42" s="211"/>
      <c r="HVA42" s="211"/>
      <c r="HVB42" s="211"/>
      <c r="HVC42" s="211"/>
      <c r="HVD42" s="211"/>
      <c r="HVE42" s="211"/>
      <c r="HVF42" s="211"/>
      <c r="HVG42" s="211"/>
      <c r="HVH42" s="211"/>
      <c r="HVI42" s="211"/>
      <c r="HVJ42" s="211"/>
      <c r="HVK42" s="211"/>
      <c r="HVL42" s="211"/>
      <c r="HVM42" s="211"/>
      <c r="HVN42" s="211"/>
      <c r="HVO42" s="211"/>
      <c r="HVP42" s="211"/>
      <c r="HVQ42" s="211"/>
      <c r="HVR42" s="211"/>
      <c r="HVS42" s="211"/>
      <c r="HVT42" s="211"/>
      <c r="HVU42" s="211"/>
      <c r="HVV42" s="211"/>
      <c r="HVW42" s="211"/>
      <c r="HVX42" s="211"/>
      <c r="HVY42" s="211"/>
      <c r="HVZ42" s="211"/>
      <c r="HWA42" s="211"/>
      <c r="HWB42" s="211"/>
      <c r="HWC42" s="211"/>
      <c r="HWD42" s="211"/>
      <c r="HWE42" s="211"/>
      <c r="HWF42" s="211"/>
      <c r="HWG42" s="211"/>
      <c r="HWH42" s="211"/>
      <c r="HWI42" s="211"/>
      <c r="HWJ42" s="211"/>
      <c r="HWK42" s="211"/>
      <c r="HWL42" s="211"/>
      <c r="HWM42" s="211"/>
      <c r="HWN42" s="211"/>
      <c r="HWO42" s="211"/>
      <c r="HWP42" s="211"/>
      <c r="HWQ42" s="211"/>
      <c r="HWR42" s="211"/>
      <c r="HWS42" s="211"/>
      <c r="HWT42" s="211"/>
      <c r="HWU42" s="211"/>
      <c r="HWV42" s="211"/>
      <c r="HWW42" s="211"/>
      <c r="HWX42" s="211"/>
      <c r="HWY42" s="211"/>
      <c r="HWZ42" s="211"/>
      <c r="HXA42" s="211"/>
      <c r="HXB42" s="211"/>
      <c r="HXC42" s="211"/>
      <c r="HXD42" s="211"/>
      <c r="HXE42" s="211"/>
      <c r="HXF42" s="211"/>
      <c r="HXG42" s="211"/>
      <c r="HXH42" s="211"/>
      <c r="HXI42" s="211"/>
      <c r="HXJ42" s="211"/>
      <c r="HXK42" s="211"/>
      <c r="HXL42" s="211"/>
      <c r="HXM42" s="211"/>
      <c r="HXN42" s="211"/>
      <c r="HXO42" s="211"/>
      <c r="HXP42" s="211"/>
      <c r="HXQ42" s="211"/>
      <c r="HXR42" s="211"/>
      <c r="HXS42" s="211"/>
      <c r="HXT42" s="211"/>
      <c r="HXU42" s="211"/>
      <c r="HXV42" s="211"/>
      <c r="HXW42" s="211"/>
      <c r="HXX42" s="211"/>
      <c r="HXY42" s="211"/>
      <c r="HXZ42" s="211"/>
      <c r="HYA42" s="211"/>
      <c r="HYB42" s="211"/>
      <c r="HYC42" s="211"/>
      <c r="HYD42" s="211"/>
      <c r="HYE42" s="211"/>
      <c r="HYF42" s="211"/>
      <c r="HYG42" s="211"/>
      <c r="HYH42" s="211"/>
      <c r="HYI42" s="211"/>
      <c r="HYJ42" s="211"/>
      <c r="HYK42" s="211"/>
      <c r="HYL42" s="211"/>
      <c r="HYM42" s="211"/>
      <c r="HYN42" s="211"/>
      <c r="HYO42" s="211"/>
      <c r="HYP42" s="211"/>
      <c r="HYQ42" s="211"/>
      <c r="HYR42" s="211"/>
      <c r="HYS42" s="211"/>
      <c r="HYT42" s="211"/>
      <c r="HYU42" s="211"/>
      <c r="HYV42" s="211"/>
      <c r="HYW42" s="211"/>
      <c r="HYX42" s="211"/>
      <c r="HYY42" s="211"/>
      <c r="HYZ42" s="211"/>
      <c r="HZA42" s="211"/>
      <c r="HZB42" s="211"/>
      <c r="HZC42" s="211"/>
      <c r="HZD42" s="211"/>
      <c r="HZE42" s="211"/>
      <c r="HZF42" s="211"/>
      <c r="HZG42" s="211"/>
      <c r="HZH42" s="211"/>
      <c r="HZI42" s="211"/>
      <c r="HZJ42" s="211"/>
      <c r="HZK42" s="211"/>
      <c r="HZL42" s="211"/>
      <c r="HZM42" s="211"/>
      <c r="HZN42" s="211"/>
      <c r="HZO42" s="211"/>
      <c r="HZP42" s="211"/>
      <c r="HZQ42" s="211"/>
      <c r="HZR42" s="211"/>
      <c r="HZS42" s="211"/>
      <c r="HZT42" s="211"/>
      <c r="HZU42" s="211"/>
      <c r="HZV42" s="211"/>
      <c r="HZW42" s="211"/>
      <c r="HZX42" s="211"/>
      <c r="HZY42" s="211"/>
      <c r="HZZ42" s="211"/>
      <c r="IAA42" s="211"/>
      <c r="IAB42" s="211"/>
      <c r="IAC42" s="211"/>
      <c r="IAD42" s="211"/>
      <c r="IAE42" s="211"/>
      <c r="IAF42" s="211"/>
      <c r="IAG42" s="211"/>
      <c r="IAH42" s="211"/>
      <c r="IAI42" s="211"/>
      <c r="IAJ42" s="211"/>
      <c r="IAK42" s="211"/>
      <c r="IAL42" s="211"/>
      <c r="IAM42" s="211"/>
      <c r="IAN42" s="211"/>
      <c r="IAO42" s="211"/>
      <c r="IAP42" s="211"/>
      <c r="IAQ42" s="211"/>
      <c r="IAR42" s="211"/>
      <c r="IAS42" s="211"/>
      <c r="IAT42" s="211"/>
      <c r="IAU42" s="211"/>
      <c r="IAV42" s="211"/>
      <c r="IAW42" s="211"/>
      <c r="IAX42" s="211"/>
      <c r="IAY42" s="211"/>
      <c r="IAZ42" s="211"/>
      <c r="IBA42" s="211"/>
      <c r="IBB42" s="211"/>
      <c r="IBC42" s="211"/>
      <c r="IBD42" s="211"/>
      <c r="IBE42" s="211"/>
      <c r="IBF42" s="211"/>
      <c r="IBG42" s="211"/>
      <c r="IBH42" s="211"/>
      <c r="IBI42" s="211"/>
      <c r="IBJ42" s="211"/>
      <c r="IBK42" s="211"/>
      <c r="IBL42" s="211"/>
      <c r="IBM42" s="211"/>
      <c r="IBN42" s="211"/>
      <c r="IBO42" s="211"/>
      <c r="IBP42" s="211"/>
      <c r="IBQ42" s="211"/>
      <c r="IBR42" s="211"/>
      <c r="IBS42" s="211"/>
      <c r="IBT42" s="211"/>
      <c r="IBU42" s="211"/>
      <c r="IBV42" s="211"/>
      <c r="IBW42" s="211"/>
      <c r="IBX42" s="211"/>
      <c r="IBY42" s="211"/>
      <c r="IBZ42" s="211"/>
      <c r="ICA42" s="211"/>
      <c r="ICB42" s="211"/>
      <c r="ICC42" s="211"/>
      <c r="ICD42" s="211"/>
      <c r="ICE42" s="211"/>
      <c r="ICF42" s="211"/>
      <c r="ICG42" s="211"/>
      <c r="ICH42" s="211"/>
      <c r="ICI42" s="211"/>
      <c r="ICJ42" s="211"/>
      <c r="ICK42" s="211"/>
      <c r="ICL42" s="211"/>
      <c r="ICM42" s="211"/>
      <c r="ICN42" s="211"/>
      <c r="ICO42" s="211"/>
      <c r="ICP42" s="211"/>
      <c r="ICQ42" s="211"/>
      <c r="ICR42" s="211"/>
      <c r="ICS42" s="211"/>
      <c r="ICT42" s="211"/>
      <c r="ICU42" s="211"/>
      <c r="ICV42" s="211"/>
      <c r="ICW42" s="211"/>
      <c r="ICX42" s="211"/>
      <c r="ICY42" s="211"/>
      <c r="ICZ42" s="211"/>
      <c r="IDA42" s="211"/>
      <c r="IDB42" s="211"/>
      <c r="IDC42" s="211"/>
      <c r="IDD42" s="211"/>
      <c r="IDE42" s="211"/>
      <c r="IDF42" s="211"/>
      <c r="IDG42" s="211"/>
      <c r="IDH42" s="211"/>
      <c r="IDI42" s="211"/>
      <c r="IDJ42" s="211"/>
      <c r="IDK42" s="211"/>
      <c r="IDL42" s="211"/>
      <c r="IDM42" s="211"/>
      <c r="IDN42" s="211"/>
      <c r="IDO42" s="211"/>
      <c r="IDP42" s="211"/>
      <c r="IDQ42" s="211"/>
      <c r="IDR42" s="211"/>
      <c r="IDS42" s="211"/>
      <c r="IDT42" s="211"/>
      <c r="IDU42" s="211"/>
      <c r="IDV42" s="211"/>
      <c r="IDW42" s="211"/>
      <c r="IDX42" s="211"/>
      <c r="IDY42" s="211"/>
      <c r="IDZ42" s="211"/>
      <c r="IEA42" s="211"/>
      <c r="IEB42" s="211"/>
      <c r="IEC42" s="211"/>
      <c r="IED42" s="211"/>
      <c r="IEE42" s="211"/>
      <c r="IEF42" s="211"/>
      <c r="IEG42" s="211"/>
      <c r="IEH42" s="211"/>
      <c r="IEI42" s="211"/>
      <c r="IEJ42" s="211"/>
      <c r="IEK42" s="211"/>
      <c r="IEL42" s="211"/>
      <c r="IEM42" s="211"/>
      <c r="IEN42" s="211"/>
      <c r="IEO42" s="211"/>
      <c r="IEP42" s="211"/>
      <c r="IEQ42" s="211"/>
      <c r="IER42" s="211"/>
      <c r="IES42" s="211"/>
      <c r="IET42" s="211"/>
      <c r="IEU42" s="211"/>
      <c r="IEV42" s="211"/>
      <c r="IEW42" s="211"/>
      <c r="IEX42" s="211"/>
      <c r="IEY42" s="211"/>
      <c r="IEZ42" s="211"/>
      <c r="IFA42" s="211"/>
      <c r="IFB42" s="211"/>
      <c r="IFC42" s="211"/>
      <c r="IFD42" s="211"/>
      <c r="IFE42" s="211"/>
      <c r="IFF42" s="211"/>
      <c r="IFG42" s="211"/>
      <c r="IFH42" s="211"/>
      <c r="IFI42" s="211"/>
      <c r="IFJ42" s="211"/>
      <c r="IFK42" s="211"/>
      <c r="IFL42" s="211"/>
      <c r="IFM42" s="211"/>
      <c r="IFN42" s="211"/>
      <c r="IFO42" s="211"/>
      <c r="IFP42" s="211"/>
      <c r="IFQ42" s="211"/>
      <c r="IFR42" s="211"/>
      <c r="IFS42" s="211"/>
      <c r="IFT42" s="211"/>
      <c r="IFU42" s="211"/>
      <c r="IFV42" s="211"/>
      <c r="IFW42" s="211"/>
      <c r="IFX42" s="211"/>
      <c r="IFY42" s="211"/>
      <c r="IFZ42" s="211"/>
      <c r="IGA42" s="211"/>
      <c r="IGB42" s="211"/>
      <c r="IGC42" s="211"/>
      <c r="IGD42" s="211"/>
      <c r="IGE42" s="211"/>
      <c r="IGF42" s="211"/>
      <c r="IGG42" s="211"/>
      <c r="IGH42" s="211"/>
      <c r="IGI42" s="211"/>
      <c r="IGJ42" s="211"/>
      <c r="IGK42" s="211"/>
      <c r="IGL42" s="211"/>
      <c r="IGM42" s="211"/>
      <c r="IGN42" s="211"/>
      <c r="IGO42" s="211"/>
      <c r="IGP42" s="211"/>
      <c r="IGQ42" s="211"/>
      <c r="IGR42" s="211"/>
      <c r="IGS42" s="211"/>
      <c r="IGT42" s="211"/>
      <c r="IGU42" s="211"/>
      <c r="IGV42" s="211"/>
      <c r="IGW42" s="211"/>
      <c r="IGX42" s="211"/>
      <c r="IGY42" s="211"/>
      <c r="IGZ42" s="211"/>
      <c r="IHA42" s="211"/>
      <c r="IHB42" s="211"/>
      <c r="IHC42" s="211"/>
      <c r="IHD42" s="211"/>
      <c r="IHE42" s="211"/>
      <c r="IHF42" s="211"/>
      <c r="IHG42" s="211"/>
      <c r="IHH42" s="211"/>
      <c r="IHI42" s="211"/>
      <c r="IHJ42" s="211"/>
      <c r="IHK42" s="211"/>
      <c r="IHL42" s="211"/>
      <c r="IHM42" s="211"/>
      <c r="IHN42" s="211"/>
      <c r="IHO42" s="211"/>
      <c r="IHP42" s="211"/>
      <c r="IHQ42" s="211"/>
      <c r="IHR42" s="211"/>
      <c r="IHS42" s="211"/>
      <c r="IHT42" s="211"/>
      <c r="IHU42" s="211"/>
      <c r="IHV42" s="211"/>
      <c r="IHW42" s="211"/>
      <c r="IHX42" s="211"/>
      <c r="IHY42" s="211"/>
      <c r="IHZ42" s="211"/>
      <c r="IIA42" s="211"/>
      <c r="IIB42" s="211"/>
      <c r="IIC42" s="211"/>
      <c r="IID42" s="211"/>
      <c r="IIE42" s="211"/>
      <c r="IIF42" s="211"/>
      <c r="IIG42" s="211"/>
      <c r="IIH42" s="211"/>
      <c r="III42" s="211"/>
      <c r="IIJ42" s="211"/>
      <c r="IIK42" s="211"/>
      <c r="IIL42" s="211"/>
      <c r="IIM42" s="211"/>
      <c r="IIN42" s="211"/>
      <c r="IIO42" s="211"/>
      <c r="IIP42" s="211"/>
      <c r="IIQ42" s="211"/>
      <c r="IIR42" s="211"/>
      <c r="IIS42" s="211"/>
      <c r="IIT42" s="211"/>
      <c r="IIU42" s="211"/>
      <c r="IIV42" s="211"/>
      <c r="IIW42" s="211"/>
      <c r="IIX42" s="211"/>
      <c r="IIY42" s="211"/>
      <c r="IIZ42" s="211"/>
      <c r="IJA42" s="211"/>
      <c r="IJB42" s="211"/>
      <c r="IJC42" s="211"/>
      <c r="IJD42" s="211"/>
      <c r="IJE42" s="211"/>
      <c r="IJF42" s="211"/>
      <c r="IJG42" s="211"/>
      <c r="IJH42" s="211"/>
      <c r="IJI42" s="211"/>
      <c r="IJJ42" s="211"/>
      <c r="IJK42" s="211"/>
      <c r="IJL42" s="211"/>
      <c r="IJM42" s="211"/>
      <c r="IJN42" s="211"/>
      <c r="IJO42" s="211"/>
      <c r="IJP42" s="211"/>
      <c r="IJQ42" s="211"/>
      <c r="IJR42" s="211"/>
      <c r="IJS42" s="211"/>
      <c r="IJT42" s="211"/>
      <c r="IJU42" s="211"/>
      <c r="IJV42" s="211"/>
      <c r="IJW42" s="211"/>
      <c r="IJX42" s="211"/>
      <c r="IJY42" s="211"/>
      <c r="IJZ42" s="211"/>
      <c r="IKA42" s="211"/>
      <c r="IKB42" s="211"/>
      <c r="IKC42" s="211"/>
      <c r="IKD42" s="211"/>
      <c r="IKE42" s="211"/>
      <c r="IKF42" s="211"/>
      <c r="IKG42" s="211"/>
      <c r="IKH42" s="211"/>
      <c r="IKI42" s="211"/>
      <c r="IKJ42" s="211"/>
      <c r="IKK42" s="211"/>
      <c r="IKL42" s="211"/>
      <c r="IKM42" s="211"/>
      <c r="IKN42" s="211"/>
      <c r="IKO42" s="211"/>
      <c r="IKP42" s="211"/>
      <c r="IKQ42" s="211"/>
      <c r="IKR42" s="211"/>
      <c r="IKS42" s="211"/>
      <c r="IKT42" s="211"/>
      <c r="IKU42" s="211"/>
      <c r="IKV42" s="211"/>
      <c r="IKW42" s="211"/>
      <c r="IKX42" s="211"/>
      <c r="IKY42" s="211"/>
      <c r="IKZ42" s="211"/>
      <c r="ILA42" s="211"/>
      <c r="ILB42" s="211"/>
      <c r="ILC42" s="211"/>
      <c r="ILD42" s="211"/>
      <c r="ILE42" s="211"/>
      <c r="ILF42" s="211"/>
      <c r="ILG42" s="211"/>
      <c r="ILH42" s="211"/>
      <c r="ILI42" s="211"/>
      <c r="ILJ42" s="211"/>
      <c r="ILK42" s="211"/>
      <c r="ILL42" s="211"/>
      <c r="ILM42" s="211"/>
      <c r="ILN42" s="211"/>
      <c r="ILO42" s="211"/>
      <c r="ILP42" s="211"/>
      <c r="ILQ42" s="211"/>
      <c r="ILR42" s="211"/>
      <c r="ILS42" s="211"/>
      <c r="ILT42" s="211"/>
      <c r="ILU42" s="211"/>
      <c r="ILV42" s="211"/>
      <c r="ILW42" s="211"/>
      <c r="ILX42" s="211"/>
      <c r="ILY42" s="211"/>
      <c r="ILZ42" s="211"/>
      <c r="IMA42" s="211"/>
      <c r="IMB42" s="211"/>
      <c r="IMC42" s="211"/>
      <c r="IMD42" s="211"/>
      <c r="IME42" s="211"/>
      <c r="IMF42" s="211"/>
      <c r="IMG42" s="211"/>
      <c r="IMH42" s="211"/>
      <c r="IMI42" s="211"/>
      <c r="IMJ42" s="211"/>
      <c r="IMK42" s="211"/>
      <c r="IML42" s="211"/>
      <c r="IMM42" s="211"/>
      <c r="IMN42" s="211"/>
      <c r="IMO42" s="211"/>
      <c r="IMP42" s="211"/>
      <c r="IMQ42" s="211"/>
      <c r="IMR42" s="211"/>
      <c r="IMS42" s="211"/>
      <c r="IMT42" s="211"/>
      <c r="IMU42" s="211"/>
      <c r="IMV42" s="211"/>
      <c r="IMW42" s="211"/>
      <c r="IMX42" s="211"/>
      <c r="IMY42" s="211"/>
      <c r="IMZ42" s="211"/>
      <c r="INA42" s="211"/>
      <c r="INB42" s="211"/>
      <c r="INC42" s="211"/>
      <c r="IND42" s="211"/>
      <c r="INE42" s="211"/>
      <c r="INF42" s="211"/>
      <c r="ING42" s="211"/>
      <c r="INH42" s="211"/>
      <c r="INI42" s="211"/>
      <c r="INJ42" s="211"/>
      <c r="INK42" s="211"/>
      <c r="INL42" s="211"/>
      <c r="INM42" s="211"/>
      <c r="INN42" s="211"/>
      <c r="INO42" s="211"/>
      <c r="INP42" s="211"/>
      <c r="INQ42" s="211"/>
      <c r="INR42" s="211"/>
      <c r="INS42" s="211"/>
      <c r="INT42" s="211"/>
      <c r="INU42" s="211"/>
      <c r="INV42" s="211"/>
      <c r="INW42" s="211"/>
      <c r="INX42" s="211"/>
      <c r="INY42" s="211"/>
      <c r="INZ42" s="211"/>
      <c r="IOA42" s="211"/>
      <c r="IOB42" s="211"/>
      <c r="IOC42" s="211"/>
      <c r="IOD42" s="211"/>
      <c r="IOE42" s="211"/>
      <c r="IOF42" s="211"/>
      <c r="IOG42" s="211"/>
      <c r="IOH42" s="211"/>
      <c r="IOI42" s="211"/>
      <c r="IOJ42" s="211"/>
      <c r="IOK42" s="211"/>
      <c r="IOL42" s="211"/>
      <c r="IOM42" s="211"/>
      <c r="ION42" s="211"/>
      <c r="IOO42" s="211"/>
      <c r="IOP42" s="211"/>
      <c r="IOQ42" s="211"/>
      <c r="IOR42" s="211"/>
      <c r="IOS42" s="211"/>
      <c r="IOT42" s="211"/>
      <c r="IOU42" s="211"/>
      <c r="IOV42" s="211"/>
      <c r="IOW42" s="211"/>
      <c r="IOX42" s="211"/>
      <c r="IOY42" s="211"/>
      <c r="IOZ42" s="211"/>
      <c r="IPA42" s="211"/>
      <c r="IPB42" s="211"/>
      <c r="IPC42" s="211"/>
      <c r="IPD42" s="211"/>
      <c r="IPE42" s="211"/>
      <c r="IPF42" s="211"/>
      <c r="IPG42" s="211"/>
      <c r="IPH42" s="211"/>
      <c r="IPI42" s="211"/>
      <c r="IPJ42" s="211"/>
      <c r="IPK42" s="211"/>
      <c r="IPL42" s="211"/>
      <c r="IPM42" s="211"/>
      <c r="IPN42" s="211"/>
      <c r="IPO42" s="211"/>
      <c r="IPP42" s="211"/>
      <c r="IPQ42" s="211"/>
      <c r="IPR42" s="211"/>
      <c r="IPS42" s="211"/>
      <c r="IPT42" s="211"/>
      <c r="IPU42" s="211"/>
      <c r="IPV42" s="211"/>
      <c r="IPW42" s="211"/>
      <c r="IPX42" s="211"/>
      <c r="IPY42" s="211"/>
      <c r="IPZ42" s="211"/>
      <c r="IQA42" s="211"/>
      <c r="IQB42" s="211"/>
      <c r="IQC42" s="211"/>
      <c r="IQD42" s="211"/>
      <c r="IQE42" s="211"/>
      <c r="IQF42" s="211"/>
      <c r="IQG42" s="211"/>
      <c r="IQH42" s="211"/>
      <c r="IQI42" s="211"/>
      <c r="IQJ42" s="211"/>
      <c r="IQK42" s="211"/>
      <c r="IQL42" s="211"/>
      <c r="IQM42" s="211"/>
      <c r="IQN42" s="211"/>
      <c r="IQO42" s="211"/>
      <c r="IQP42" s="211"/>
      <c r="IQQ42" s="211"/>
      <c r="IQR42" s="211"/>
      <c r="IQS42" s="211"/>
      <c r="IQT42" s="211"/>
      <c r="IQU42" s="211"/>
      <c r="IQV42" s="211"/>
      <c r="IQW42" s="211"/>
      <c r="IQX42" s="211"/>
      <c r="IQY42" s="211"/>
      <c r="IQZ42" s="211"/>
      <c r="IRA42" s="211"/>
      <c r="IRB42" s="211"/>
      <c r="IRC42" s="211"/>
      <c r="IRD42" s="211"/>
      <c r="IRE42" s="211"/>
      <c r="IRF42" s="211"/>
      <c r="IRG42" s="211"/>
      <c r="IRH42" s="211"/>
      <c r="IRI42" s="211"/>
      <c r="IRJ42" s="211"/>
      <c r="IRK42" s="211"/>
      <c r="IRL42" s="211"/>
      <c r="IRM42" s="211"/>
      <c r="IRN42" s="211"/>
      <c r="IRO42" s="211"/>
      <c r="IRP42" s="211"/>
      <c r="IRQ42" s="211"/>
      <c r="IRR42" s="211"/>
      <c r="IRS42" s="211"/>
      <c r="IRT42" s="211"/>
      <c r="IRU42" s="211"/>
      <c r="IRV42" s="211"/>
      <c r="IRW42" s="211"/>
      <c r="IRX42" s="211"/>
      <c r="IRY42" s="211"/>
      <c r="IRZ42" s="211"/>
      <c r="ISA42" s="211"/>
      <c r="ISB42" s="211"/>
      <c r="ISC42" s="211"/>
      <c r="ISD42" s="211"/>
      <c r="ISE42" s="211"/>
      <c r="ISF42" s="211"/>
      <c r="ISG42" s="211"/>
      <c r="ISH42" s="211"/>
      <c r="ISI42" s="211"/>
      <c r="ISJ42" s="211"/>
      <c r="ISK42" s="211"/>
      <c r="ISL42" s="211"/>
      <c r="ISM42" s="211"/>
      <c r="ISN42" s="211"/>
      <c r="ISO42" s="211"/>
      <c r="ISP42" s="211"/>
      <c r="ISQ42" s="211"/>
      <c r="ISR42" s="211"/>
      <c r="ISS42" s="211"/>
      <c r="IST42" s="211"/>
      <c r="ISU42" s="211"/>
      <c r="ISV42" s="211"/>
      <c r="ISW42" s="211"/>
      <c r="ISX42" s="211"/>
      <c r="ISY42" s="211"/>
      <c r="ISZ42" s="211"/>
      <c r="ITA42" s="211"/>
      <c r="ITB42" s="211"/>
      <c r="ITC42" s="211"/>
      <c r="ITD42" s="211"/>
      <c r="ITE42" s="211"/>
      <c r="ITF42" s="211"/>
      <c r="ITG42" s="211"/>
      <c r="ITH42" s="211"/>
      <c r="ITI42" s="211"/>
      <c r="ITJ42" s="211"/>
      <c r="ITK42" s="211"/>
      <c r="ITL42" s="211"/>
      <c r="ITM42" s="211"/>
      <c r="ITN42" s="211"/>
      <c r="ITO42" s="211"/>
      <c r="ITP42" s="211"/>
      <c r="ITQ42" s="211"/>
      <c r="ITR42" s="211"/>
      <c r="ITS42" s="211"/>
      <c r="ITT42" s="211"/>
      <c r="ITU42" s="211"/>
      <c r="ITV42" s="211"/>
      <c r="ITW42" s="211"/>
      <c r="ITX42" s="211"/>
      <c r="ITY42" s="211"/>
      <c r="ITZ42" s="211"/>
      <c r="IUA42" s="211"/>
      <c r="IUB42" s="211"/>
      <c r="IUC42" s="211"/>
      <c r="IUD42" s="211"/>
      <c r="IUE42" s="211"/>
      <c r="IUF42" s="211"/>
      <c r="IUG42" s="211"/>
      <c r="IUH42" s="211"/>
      <c r="IUI42" s="211"/>
      <c r="IUJ42" s="211"/>
      <c r="IUK42" s="211"/>
      <c r="IUL42" s="211"/>
      <c r="IUM42" s="211"/>
      <c r="IUN42" s="211"/>
      <c r="IUO42" s="211"/>
      <c r="IUP42" s="211"/>
      <c r="IUQ42" s="211"/>
      <c r="IUR42" s="211"/>
      <c r="IUS42" s="211"/>
      <c r="IUT42" s="211"/>
      <c r="IUU42" s="211"/>
      <c r="IUV42" s="211"/>
      <c r="IUW42" s="211"/>
      <c r="IUX42" s="211"/>
      <c r="IUY42" s="211"/>
      <c r="IUZ42" s="211"/>
      <c r="IVA42" s="211"/>
      <c r="IVB42" s="211"/>
      <c r="IVC42" s="211"/>
      <c r="IVD42" s="211"/>
      <c r="IVE42" s="211"/>
      <c r="IVF42" s="211"/>
      <c r="IVG42" s="211"/>
      <c r="IVH42" s="211"/>
      <c r="IVI42" s="211"/>
      <c r="IVJ42" s="211"/>
      <c r="IVK42" s="211"/>
      <c r="IVL42" s="211"/>
      <c r="IVM42" s="211"/>
      <c r="IVN42" s="211"/>
      <c r="IVO42" s="211"/>
      <c r="IVP42" s="211"/>
      <c r="IVQ42" s="211"/>
      <c r="IVR42" s="211"/>
      <c r="IVS42" s="211"/>
      <c r="IVT42" s="211"/>
      <c r="IVU42" s="211"/>
      <c r="IVV42" s="211"/>
      <c r="IVW42" s="211"/>
      <c r="IVX42" s="211"/>
      <c r="IVY42" s="211"/>
      <c r="IVZ42" s="211"/>
      <c r="IWA42" s="211"/>
      <c r="IWB42" s="211"/>
      <c r="IWC42" s="211"/>
      <c r="IWD42" s="211"/>
      <c r="IWE42" s="211"/>
      <c r="IWF42" s="211"/>
      <c r="IWG42" s="211"/>
      <c r="IWH42" s="211"/>
      <c r="IWI42" s="211"/>
      <c r="IWJ42" s="211"/>
      <c r="IWK42" s="211"/>
      <c r="IWL42" s="211"/>
      <c r="IWM42" s="211"/>
      <c r="IWN42" s="211"/>
      <c r="IWO42" s="211"/>
      <c r="IWP42" s="211"/>
      <c r="IWQ42" s="211"/>
      <c r="IWR42" s="211"/>
      <c r="IWS42" s="211"/>
      <c r="IWT42" s="211"/>
      <c r="IWU42" s="211"/>
      <c r="IWV42" s="211"/>
      <c r="IWW42" s="211"/>
      <c r="IWX42" s="211"/>
      <c r="IWY42" s="211"/>
      <c r="IWZ42" s="211"/>
      <c r="IXA42" s="211"/>
      <c r="IXB42" s="211"/>
      <c r="IXC42" s="211"/>
      <c r="IXD42" s="211"/>
      <c r="IXE42" s="211"/>
      <c r="IXF42" s="211"/>
      <c r="IXG42" s="211"/>
      <c r="IXH42" s="211"/>
      <c r="IXI42" s="211"/>
      <c r="IXJ42" s="211"/>
      <c r="IXK42" s="211"/>
      <c r="IXL42" s="211"/>
      <c r="IXM42" s="211"/>
      <c r="IXN42" s="211"/>
      <c r="IXO42" s="211"/>
      <c r="IXP42" s="211"/>
      <c r="IXQ42" s="211"/>
      <c r="IXR42" s="211"/>
      <c r="IXS42" s="211"/>
      <c r="IXT42" s="211"/>
      <c r="IXU42" s="211"/>
      <c r="IXV42" s="211"/>
      <c r="IXW42" s="211"/>
      <c r="IXX42" s="211"/>
      <c r="IXY42" s="211"/>
      <c r="IXZ42" s="211"/>
      <c r="IYA42" s="211"/>
      <c r="IYB42" s="211"/>
      <c r="IYC42" s="211"/>
      <c r="IYD42" s="211"/>
      <c r="IYE42" s="211"/>
      <c r="IYF42" s="211"/>
      <c r="IYG42" s="211"/>
      <c r="IYH42" s="211"/>
      <c r="IYI42" s="211"/>
      <c r="IYJ42" s="211"/>
      <c r="IYK42" s="211"/>
      <c r="IYL42" s="211"/>
      <c r="IYM42" s="211"/>
      <c r="IYN42" s="211"/>
      <c r="IYO42" s="211"/>
      <c r="IYP42" s="211"/>
      <c r="IYQ42" s="211"/>
      <c r="IYR42" s="211"/>
      <c r="IYS42" s="211"/>
      <c r="IYT42" s="211"/>
      <c r="IYU42" s="211"/>
      <c r="IYV42" s="211"/>
      <c r="IYW42" s="211"/>
      <c r="IYX42" s="211"/>
      <c r="IYY42" s="211"/>
      <c r="IYZ42" s="211"/>
      <c r="IZA42" s="211"/>
      <c r="IZB42" s="211"/>
      <c r="IZC42" s="211"/>
      <c r="IZD42" s="211"/>
      <c r="IZE42" s="211"/>
      <c r="IZF42" s="211"/>
      <c r="IZG42" s="211"/>
      <c r="IZH42" s="211"/>
      <c r="IZI42" s="211"/>
      <c r="IZJ42" s="211"/>
      <c r="IZK42" s="211"/>
      <c r="IZL42" s="211"/>
      <c r="IZM42" s="211"/>
      <c r="IZN42" s="211"/>
      <c r="IZO42" s="211"/>
      <c r="IZP42" s="211"/>
      <c r="IZQ42" s="211"/>
      <c r="IZR42" s="211"/>
      <c r="IZS42" s="211"/>
      <c r="IZT42" s="211"/>
      <c r="IZU42" s="211"/>
      <c r="IZV42" s="211"/>
      <c r="IZW42" s="211"/>
      <c r="IZX42" s="211"/>
      <c r="IZY42" s="211"/>
      <c r="IZZ42" s="211"/>
      <c r="JAA42" s="211"/>
      <c r="JAB42" s="211"/>
      <c r="JAC42" s="211"/>
      <c r="JAD42" s="211"/>
      <c r="JAE42" s="211"/>
      <c r="JAF42" s="211"/>
      <c r="JAG42" s="211"/>
      <c r="JAH42" s="211"/>
      <c r="JAI42" s="211"/>
      <c r="JAJ42" s="211"/>
      <c r="JAK42" s="211"/>
      <c r="JAL42" s="211"/>
      <c r="JAM42" s="211"/>
      <c r="JAN42" s="211"/>
      <c r="JAO42" s="211"/>
      <c r="JAP42" s="211"/>
      <c r="JAQ42" s="211"/>
      <c r="JAR42" s="211"/>
      <c r="JAS42" s="211"/>
      <c r="JAT42" s="211"/>
      <c r="JAU42" s="211"/>
      <c r="JAV42" s="211"/>
      <c r="JAW42" s="211"/>
      <c r="JAX42" s="211"/>
      <c r="JAY42" s="211"/>
      <c r="JAZ42" s="211"/>
      <c r="JBA42" s="211"/>
      <c r="JBB42" s="211"/>
      <c r="JBC42" s="211"/>
      <c r="JBD42" s="211"/>
      <c r="JBE42" s="211"/>
      <c r="JBF42" s="211"/>
      <c r="JBG42" s="211"/>
      <c r="JBH42" s="211"/>
      <c r="JBI42" s="211"/>
      <c r="JBJ42" s="211"/>
      <c r="JBK42" s="211"/>
      <c r="JBL42" s="211"/>
      <c r="JBM42" s="211"/>
      <c r="JBN42" s="211"/>
      <c r="JBO42" s="211"/>
      <c r="JBP42" s="211"/>
      <c r="JBQ42" s="211"/>
      <c r="JBR42" s="211"/>
      <c r="JBS42" s="211"/>
      <c r="JBT42" s="211"/>
      <c r="JBU42" s="211"/>
      <c r="JBV42" s="211"/>
      <c r="JBW42" s="211"/>
      <c r="JBX42" s="211"/>
      <c r="JBY42" s="211"/>
      <c r="JBZ42" s="211"/>
      <c r="JCA42" s="211"/>
      <c r="JCB42" s="211"/>
      <c r="JCC42" s="211"/>
      <c r="JCD42" s="211"/>
      <c r="JCE42" s="211"/>
      <c r="JCF42" s="211"/>
      <c r="JCG42" s="211"/>
      <c r="JCH42" s="211"/>
      <c r="JCI42" s="211"/>
      <c r="JCJ42" s="211"/>
      <c r="JCK42" s="211"/>
      <c r="JCL42" s="211"/>
      <c r="JCM42" s="211"/>
      <c r="JCN42" s="211"/>
      <c r="JCO42" s="211"/>
      <c r="JCP42" s="211"/>
      <c r="JCQ42" s="211"/>
      <c r="JCR42" s="211"/>
      <c r="JCS42" s="211"/>
      <c r="JCT42" s="211"/>
      <c r="JCU42" s="211"/>
      <c r="JCV42" s="211"/>
      <c r="JCW42" s="211"/>
      <c r="JCX42" s="211"/>
      <c r="JCY42" s="211"/>
      <c r="JCZ42" s="211"/>
      <c r="JDA42" s="211"/>
      <c r="JDB42" s="211"/>
      <c r="JDC42" s="211"/>
      <c r="JDD42" s="211"/>
      <c r="JDE42" s="211"/>
      <c r="JDF42" s="211"/>
      <c r="JDG42" s="211"/>
      <c r="JDH42" s="211"/>
      <c r="JDI42" s="211"/>
      <c r="JDJ42" s="211"/>
      <c r="JDK42" s="211"/>
      <c r="JDL42" s="211"/>
      <c r="JDM42" s="211"/>
      <c r="JDN42" s="211"/>
      <c r="JDO42" s="211"/>
      <c r="JDP42" s="211"/>
      <c r="JDQ42" s="211"/>
      <c r="JDR42" s="211"/>
      <c r="JDS42" s="211"/>
      <c r="JDT42" s="211"/>
      <c r="JDU42" s="211"/>
      <c r="JDV42" s="211"/>
      <c r="JDW42" s="211"/>
      <c r="JDX42" s="211"/>
      <c r="JDY42" s="211"/>
      <c r="JDZ42" s="211"/>
      <c r="JEA42" s="211"/>
      <c r="JEB42" s="211"/>
      <c r="JEC42" s="211"/>
      <c r="JED42" s="211"/>
      <c r="JEE42" s="211"/>
      <c r="JEF42" s="211"/>
      <c r="JEG42" s="211"/>
      <c r="JEH42" s="211"/>
      <c r="JEI42" s="211"/>
      <c r="JEJ42" s="211"/>
      <c r="JEK42" s="211"/>
      <c r="JEL42" s="211"/>
      <c r="JEM42" s="211"/>
      <c r="JEN42" s="211"/>
      <c r="JEO42" s="211"/>
      <c r="JEP42" s="211"/>
      <c r="JEQ42" s="211"/>
      <c r="JER42" s="211"/>
      <c r="JES42" s="211"/>
      <c r="JET42" s="211"/>
      <c r="JEU42" s="211"/>
      <c r="JEV42" s="211"/>
      <c r="JEW42" s="211"/>
      <c r="JEX42" s="211"/>
      <c r="JEY42" s="211"/>
      <c r="JEZ42" s="211"/>
      <c r="JFA42" s="211"/>
      <c r="JFB42" s="211"/>
      <c r="JFC42" s="211"/>
      <c r="JFD42" s="211"/>
      <c r="JFE42" s="211"/>
      <c r="JFF42" s="211"/>
      <c r="JFG42" s="211"/>
      <c r="JFH42" s="211"/>
      <c r="JFI42" s="211"/>
      <c r="JFJ42" s="211"/>
      <c r="JFK42" s="211"/>
      <c r="JFL42" s="211"/>
      <c r="JFM42" s="211"/>
      <c r="JFN42" s="211"/>
      <c r="JFO42" s="211"/>
      <c r="JFP42" s="211"/>
      <c r="JFQ42" s="211"/>
      <c r="JFR42" s="211"/>
      <c r="JFS42" s="211"/>
      <c r="JFT42" s="211"/>
      <c r="JFU42" s="211"/>
      <c r="JFV42" s="211"/>
      <c r="JFW42" s="211"/>
      <c r="JFX42" s="211"/>
      <c r="JFY42" s="211"/>
      <c r="JFZ42" s="211"/>
      <c r="JGA42" s="211"/>
      <c r="JGB42" s="211"/>
      <c r="JGC42" s="211"/>
      <c r="JGD42" s="211"/>
      <c r="JGE42" s="211"/>
      <c r="JGF42" s="211"/>
      <c r="JGG42" s="211"/>
      <c r="JGH42" s="211"/>
      <c r="JGI42" s="211"/>
      <c r="JGJ42" s="211"/>
      <c r="JGK42" s="211"/>
      <c r="JGL42" s="211"/>
      <c r="JGM42" s="211"/>
      <c r="JGN42" s="211"/>
      <c r="JGO42" s="211"/>
      <c r="JGP42" s="211"/>
      <c r="JGQ42" s="211"/>
      <c r="JGR42" s="211"/>
      <c r="JGS42" s="211"/>
      <c r="JGT42" s="211"/>
      <c r="JGU42" s="211"/>
      <c r="JGV42" s="211"/>
      <c r="JGW42" s="211"/>
      <c r="JGX42" s="211"/>
      <c r="JGY42" s="211"/>
      <c r="JGZ42" s="211"/>
      <c r="JHA42" s="211"/>
      <c r="JHB42" s="211"/>
      <c r="JHC42" s="211"/>
      <c r="JHD42" s="211"/>
      <c r="JHE42" s="211"/>
      <c r="JHF42" s="211"/>
      <c r="JHG42" s="211"/>
      <c r="JHH42" s="211"/>
      <c r="JHI42" s="211"/>
      <c r="JHJ42" s="211"/>
      <c r="JHK42" s="211"/>
      <c r="JHL42" s="211"/>
      <c r="JHM42" s="211"/>
      <c r="JHN42" s="211"/>
      <c r="JHO42" s="211"/>
      <c r="JHP42" s="211"/>
      <c r="JHQ42" s="211"/>
      <c r="JHR42" s="211"/>
      <c r="JHS42" s="211"/>
      <c r="JHT42" s="211"/>
      <c r="JHU42" s="211"/>
      <c r="JHV42" s="211"/>
      <c r="JHW42" s="211"/>
      <c r="JHX42" s="211"/>
      <c r="JHY42" s="211"/>
      <c r="JHZ42" s="211"/>
      <c r="JIA42" s="211"/>
      <c r="JIB42" s="211"/>
      <c r="JIC42" s="211"/>
      <c r="JID42" s="211"/>
      <c r="JIE42" s="211"/>
      <c r="JIF42" s="211"/>
      <c r="JIG42" s="211"/>
      <c r="JIH42" s="211"/>
      <c r="JII42" s="211"/>
      <c r="JIJ42" s="211"/>
      <c r="JIK42" s="211"/>
      <c r="JIL42" s="211"/>
      <c r="JIM42" s="211"/>
      <c r="JIN42" s="211"/>
      <c r="JIO42" s="211"/>
      <c r="JIP42" s="211"/>
      <c r="JIQ42" s="211"/>
      <c r="JIR42" s="211"/>
      <c r="JIS42" s="211"/>
      <c r="JIT42" s="211"/>
      <c r="JIU42" s="211"/>
      <c r="JIV42" s="211"/>
      <c r="JIW42" s="211"/>
      <c r="JIX42" s="211"/>
      <c r="JIY42" s="211"/>
      <c r="JIZ42" s="211"/>
      <c r="JJA42" s="211"/>
      <c r="JJB42" s="211"/>
      <c r="JJC42" s="211"/>
      <c r="JJD42" s="211"/>
      <c r="JJE42" s="211"/>
      <c r="JJF42" s="211"/>
      <c r="JJG42" s="211"/>
      <c r="JJH42" s="211"/>
      <c r="JJI42" s="211"/>
      <c r="JJJ42" s="211"/>
      <c r="JJK42" s="211"/>
      <c r="JJL42" s="211"/>
      <c r="JJM42" s="211"/>
      <c r="JJN42" s="211"/>
      <c r="JJO42" s="211"/>
      <c r="JJP42" s="211"/>
      <c r="JJQ42" s="211"/>
      <c r="JJR42" s="211"/>
      <c r="JJS42" s="211"/>
      <c r="JJT42" s="211"/>
      <c r="JJU42" s="211"/>
      <c r="JJV42" s="211"/>
      <c r="JJW42" s="211"/>
      <c r="JJX42" s="211"/>
      <c r="JJY42" s="211"/>
      <c r="JJZ42" s="211"/>
      <c r="JKA42" s="211"/>
      <c r="JKB42" s="211"/>
      <c r="JKC42" s="211"/>
      <c r="JKD42" s="211"/>
      <c r="JKE42" s="211"/>
      <c r="JKF42" s="211"/>
      <c r="JKG42" s="211"/>
      <c r="JKH42" s="211"/>
      <c r="JKI42" s="211"/>
      <c r="JKJ42" s="211"/>
      <c r="JKK42" s="211"/>
      <c r="JKL42" s="211"/>
      <c r="JKM42" s="211"/>
      <c r="JKN42" s="211"/>
      <c r="JKO42" s="211"/>
      <c r="JKP42" s="211"/>
      <c r="JKQ42" s="211"/>
      <c r="JKR42" s="211"/>
      <c r="JKS42" s="211"/>
      <c r="JKT42" s="211"/>
      <c r="JKU42" s="211"/>
      <c r="JKV42" s="211"/>
      <c r="JKW42" s="211"/>
      <c r="JKX42" s="211"/>
      <c r="JKY42" s="211"/>
      <c r="JKZ42" s="211"/>
      <c r="JLA42" s="211"/>
      <c r="JLB42" s="211"/>
      <c r="JLC42" s="211"/>
      <c r="JLD42" s="211"/>
      <c r="JLE42" s="211"/>
      <c r="JLF42" s="211"/>
      <c r="JLG42" s="211"/>
      <c r="JLH42" s="211"/>
      <c r="JLI42" s="211"/>
      <c r="JLJ42" s="211"/>
      <c r="JLK42" s="211"/>
      <c r="JLL42" s="211"/>
      <c r="JLM42" s="211"/>
      <c r="JLN42" s="211"/>
      <c r="JLO42" s="211"/>
      <c r="JLP42" s="211"/>
      <c r="JLQ42" s="211"/>
      <c r="JLR42" s="211"/>
      <c r="JLS42" s="211"/>
      <c r="JLT42" s="211"/>
      <c r="JLU42" s="211"/>
      <c r="JLV42" s="211"/>
      <c r="JLW42" s="211"/>
      <c r="JLX42" s="211"/>
      <c r="JLY42" s="211"/>
      <c r="JLZ42" s="211"/>
      <c r="JMA42" s="211"/>
      <c r="JMB42" s="211"/>
      <c r="JMC42" s="211"/>
      <c r="JMD42" s="211"/>
      <c r="JME42" s="211"/>
      <c r="JMF42" s="211"/>
      <c r="JMG42" s="211"/>
      <c r="JMH42" s="211"/>
      <c r="JMI42" s="211"/>
      <c r="JMJ42" s="211"/>
      <c r="JMK42" s="211"/>
      <c r="JML42" s="211"/>
      <c r="JMM42" s="211"/>
      <c r="JMN42" s="211"/>
      <c r="JMO42" s="211"/>
      <c r="JMP42" s="211"/>
      <c r="JMQ42" s="211"/>
      <c r="JMR42" s="211"/>
      <c r="JMS42" s="211"/>
      <c r="JMT42" s="211"/>
      <c r="JMU42" s="211"/>
      <c r="JMV42" s="211"/>
      <c r="JMW42" s="211"/>
      <c r="JMX42" s="211"/>
      <c r="JMY42" s="211"/>
      <c r="JMZ42" s="211"/>
      <c r="JNA42" s="211"/>
      <c r="JNB42" s="211"/>
      <c r="JNC42" s="211"/>
      <c r="JND42" s="211"/>
      <c r="JNE42" s="211"/>
      <c r="JNF42" s="211"/>
      <c r="JNG42" s="211"/>
      <c r="JNH42" s="211"/>
      <c r="JNI42" s="211"/>
      <c r="JNJ42" s="211"/>
      <c r="JNK42" s="211"/>
      <c r="JNL42" s="211"/>
      <c r="JNM42" s="211"/>
      <c r="JNN42" s="211"/>
      <c r="JNO42" s="211"/>
      <c r="JNP42" s="211"/>
      <c r="JNQ42" s="211"/>
      <c r="JNR42" s="211"/>
      <c r="JNS42" s="211"/>
      <c r="JNT42" s="211"/>
      <c r="JNU42" s="211"/>
      <c r="JNV42" s="211"/>
      <c r="JNW42" s="211"/>
      <c r="JNX42" s="211"/>
      <c r="JNY42" s="211"/>
      <c r="JNZ42" s="211"/>
      <c r="JOA42" s="211"/>
      <c r="JOB42" s="211"/>
      <c r="JOC42" s="211"/>
      <c r="JOD42" s="211"/>
      <c r="JOE42" s="211"/>
      <c r="JOF42" s="211"/>
      <c r="JOG42" s="211"/>
      <c r="JOH42" s="211"/>
      <c r="JOI42" s="211"/>
      <c r="JOJ42" s="211"/>
      <c r="JOK42" s="211"/>
      <c r="JOL42" s="211"/>
      <c r="JOM42" s="211"/>
      <c r="JON42" s="211"/>
      <c r="JOO42" s="211"/>
      <c r="JOP42" s="211"/>
      <c r="JOQ42" s="211"/>
      <c r="JOR42" s="211"/>
      <c r="JOS42" s="211"/>
      <c r="JOT42" s="211"/>
      <c r="JOU42" s="211"/>
      <c r="JOV42" s="211"/>
      <c r="JOW42" s="211"/>
      <c r="JOX42" s="211"/>
      <c r="JOY42" s="211"/>
      <c r="JOZ42" s="211"/>
      <c r="JPA42" s="211"/>
      <c r="JPB42" s="211"/>
      <c r="JPC42" s="211"/>
      <c r="JPD42" s="211"/>
      <c r="JPE42" s="211"/>
      <c r="JPF42" s="211"/>
      <c r="JPG42" s="211"/>
      <c r="JPH42" s="211"/>
      <c r="JPI42" s="211"/>
      <c r="JPJ42" s="211"/>
      <c r="JPK42" s="211"/>
      <c r="JPL42" s="211"/>
      <c r="JPM42" s="211"/>
      <c r="JPN42" s="211"/>
      <c r="JPO42" s="211"/>
      <c r="JPP42" s="211"/>
      <c r="JPQ42" s="211"/>
      <c r="JPR42" s="211"/>
      <c r="JPS42" s="211"/>
      <c r="JPT42" s="211"/>
      <c r="JPU42" s="211"/>
      <c r="JPV42" s="211"/>
      <c r="JPW42" s="211"/>
      <c r="JPX42" s="211"/>
      <c r="JPY42" s="211"/>
      <c r="JPZ42" s="211"/>
      <c r="JQA42" s="211"/>
      <c r="JQB42" s="211"/>
      <c r="JQC42" s="211"/>
      <c r="JQD42" s="211"/>
      <c r="JQE42" s="211"/>
      <c r="JQF42" s="211"/>
      <c r="JQG42" s="211"/>
      <c r="JQH42" s="211"/>
      <c r="JQI42" s="211"/>
      <c r="JQJ42" s="211"/>
      <c r="JQK42" s="211"/>
      <c r="JQL42" s="211"/>
      <c r="JQM42" s="211"/>
      <c r="JQN42" s="211"/>
      <c r="JQO42" s="211"/>
      <c r="JQP42" s="211"/>
      <c r="JQQ42" s="211"/>
      <c r="JQR42" s="211"/>
      <c r="JQS42" s="211"/>
      <c r="JQT42" s="211"/>
      <c r="JQU42" s="211"/>
      <c r="JQV42" s="211"/>
      <c r="JQW42" s="211"/>
      <c r="JQX42" s="211"/>
      <c r="JQY42" s="211"/>
      <c r="JQZ42" s="211"/>
      <c r="JRA42" s="211"/>
      <c r="JRB42" s="211"/>
      <c r="JRC42" s="211"/>
      <c r="JRD42" s="211"/>
      <c r="JRE42" s="211"/>
      <c r="JRF42" s="211"/>
      <c r="JRG42" s="211"/>
      <c r="JRH42" s="211"/>
      <c r="JRI42" s="211"/>
      <c r="JRJ42" s="211"/>
      <c r="JRK42" s="211"/>
      <c r="JRL42" s="211"/>
      <c r="JRM42" s="211"/>
      <c r="JRN42" s="211"/>
      <c r="JRO42" s="211"/>
      <c r="JRP42" s="211"/>
      <c r="JRQ42" s="211"/>
      <c r="JRR42" s="211"/>
      <c r="JRS42" s="211"/>
      <c r="JRT42" s="211"/>
      <c r="JRU42" s="211"/>
      <c r="JRV42" s="211"/>
      <c r="JRW42" s="211"/>
      <c r="JRX42" s="211"/>
      <c r="JRY42" s="211"/>
      <c r="JRZ42" s="211"/>
      <c r="JSA42" s="211"/>
      <c r="JSB42" s="211"/>
      <c r="JSC42" s="211"/>
      <c r="JSD42" s="211"/>
      <c r="JSE42" s="211"/>
      <c r="JSF42" s="211"/>
      <c r="JSG42" s="211"/>
      <c r="JSH42" s="211"/>
      <c r="JSI42" s="211"/>
      <c r="JSJ42" s="211"/>
      <c r="JSK42" s="211"/>
      <c r="JSL42" s="211"/>
      <c r="JSM42" s="211"/>
      <c r="JSN42" s="211"/>
      <c r="JSO42" s="211"/>
      <c r="JSP42" s="211"/>
      <c r="JSQ42" s="211"/>
      <c r="JSR42" s="211"/>
      <c r="JSS42" s="211"/>
      <c r="JST42" s="211"/>
      <c r="JSU42" s="211"/>
      <c r="JSV42" s="211"/>
      <c r="JSW42" s="211"/>
      <c r="JSX42" s="211"/>
      <c r="JSY42" s="211"/>
      <c r="JSZ42" s="211"/>
      <c r="JTA42" s="211"/>
      <c r="JTB42" s="211"/>
      <c r="JTC42" s="211"/>
      <c r="JTD42" s="211"/>
      <c r="JTE42" s="211"/>
      <c r="JTF42" s="211"/>
      <c r="JTG42" s="211"/>
      <c r="JTH42" s="211"/>
      <c r="JTI42" s="211"/>
      <c r="JTJ42" s="211"/>
      <c r="JTK42" s="211"/>
      <c r="JTL42" s="211"/>
      <c r="JTM42" s="211"/>
      <c r="JTN42" s="211"/>
      <c r="JTO42" s="211"/>
      <c r="JTP42" s="211"/>
      <c r="JTQ42" s="211"/>
      <c r="JTR42" s="211"/>
      <c r="JTS42" s="211"/>
      <c r="JTT42" s="211"/>
      <c r="JTU42" s="211"/>
      <c r="JTV42" s="211"/>
      <c r="JTW42" s="211"/>
      <c r="JTX42" s="211"/>
      <c r="JTY42" s="211"/>
      <c r="JTZ42" s="211"/>
      <c r="JUA42" s="211"/>
      <c r="JUB42" s="211"/>
      <c r="JUC42" s="211"/>
      <c r="JUD42" s="211"/>
      <c r="JUE42" s="211"/>
      <c r="JUF42" s="211"/>
      <c r="JUG42" s="211"/>
      <c r="JUH42" s="211"/>
      <c r="JUI42" s="211"/>
      <c r="JUJ42" s="211"/>
      <c r="JUK42" s="211"/>
      <c r="JUL42" s="211"/>
      <c r="JUM42" s="211"/>
      <c r="JUN42" s="211"/>
      <c r="JUO42" s="211"/>
      <c r="JUP42" s="211"/>
      <c r="JUQ42" s="211"/>
      <c r="JUR42" s="211"/>
      <c r="JUS42" s="211"/>
      <c r="JUT42" s="211"/>
      <c r="JUU42" s="211"/>
      <c r="JUV42" s="211"/>
      <c r="JUW42" s="211"/>
      <c r="JUX42" s="211"/>
      <c r="JUY42" s="211"/>
      <c r="JUZ42" s="211"/>
      <c r="JVA42" s="211"/>
      <c r="JVB42" s="211"/>
      <c r="JVC42" s="211"/>
      <c r="JVD42" s="211"/>
      <c r="JVE42" s="211"/>
      <c r="JVF42" s="211"/>
      <c r="JVG42" s="211"/>
      <c r="JVH42" s="211"/>
      <c r="JVI42" s="211"/>
      <c r="JVJ42" s="211"/>
      <c r="JVK42" s="211"/>
      <c r="JVL42" s="211"/>
      <c r="JVM42" s="211"/>
      <c r="JVN42" s="211"/>
      <c r="JVO42" s="211"/>
      <c r="JVP42" s="211"/>
      <c r="JVQ42" s="211"/>
      <c r="JVR42" s="211"/>
      <c r="JVS42" s="211"/>
      <c r="JVT42" s="211"/>
      <c r="JVU42" s="211"/>
      <c r="JVV42" s="211"/>
      <c r="JVW42" s="211"/>
      <c r="JVX42" s="211"/>
      <c r="JVY42" s="211"/>
      <c r="JVZ42" s="211"/>
      <c r="JWA42" s="211"/>
      <c r="JWB42" s="211"/>
      <c r="JWC42" s="211"/>
      <c r="JWD42" s="211"/>
      <c r="JWE42" s="211"/>
      <c r="JWF42" s="211"/>
      <c r="JWG42" s="211"/>
      <c r="JWH42" s="211"/>
      <c r="JWI42" s="211"/>
      <c r="JWJ42" s="211"/>
      <c r="JWK42" s="211"/>
      <c r="JWL42" s="211"/>
      <c r="JWM42" s="211"/>
      <c r="JWN42" s="211"/>
      <c r="JWO42" s="211"/>
      <c r="JWP42" s="211"/>
      <c r="JWQ42" s="211"/>
      <c r="JWR42" s="211"/>
      <c r="JWS42" s="211"/>
      <c r="JWT42" s="211"/>
      <c r="JWU42" s="211"/>
      <c r="JWV42" s="211"/>
      <c r="JWW42" s="211"/>
      <c r="JWX42" s="211"/>
      <c r="JWY42" s="211"/>
      <c r="JWZ42" s="211"/>
      <c r="JXA42" s="211"/>
      <c r="JXB42" s="211"/>
      <c r="JXC42" s="211"/>
      <c r="JXD42" s="211"/>
      <c r="JXE42" s="211"/>
      <c r="JXF42" s="211"/>
      <c r="JXG42" s="211"/>
      <c r="JXH42" s="211"/>
      <c r="JXI42" s="211"/>
      <c r="JXJ42" s="211"/>
      <c r="JXK42" s="211"/>
      <c r="JXL42" s="211"/>
      <c r="JXM42" s="211"/>
      <c r="JXN42" s="211"/>
      <c r="JXO42" s="211"/>
      <c r="JXP42" s="211"/>
      <c r="JXQ42" s="211"/>
      <c r="JXR42" s="211"/>
      <c r="JXS42" s="211"/>
      <c r="JXT42" s="211"/>
      <c r="JXU42" s="211"/>
      <c r="JXV42" s="211"/>
      <c r="JXW42" s="211"/>
      <c r="JXX42" s="211"/>
      <c r="JXY42" s="211"/>
      <c r="JXZ42" s="211"/>
      <c r="JYA42" s="211"/>
      <c r="JYB42" s="211"/>
      <c r="JYC42" s="211"/>
      <c r="JYD42" s="211"/>
      <c r="JYE42" s="211"/>
      <c r="JYF42" s="211"/>
      <c r="JYG42" s="211"/>
      <c r="JYH42" s="211"/>
      <c r="JYI42" s="211"/>
      <c r="JYJ42" s="211"/>
      <c r="JYK42" s="211"/>
      <c r="JYL42" s="211"/>
      <c r="JYM42" s="211"/>
      <c r="JYN42" s="211"/>
      <c r="JYO42" s="211"/>
      <c r="JYP42" s="211"/>
      <c r="JYQ42" s="211"/>
      <c r="JYR42" s="211"/>
      <c r="JYS42" s="211"/>
      <c r="JYT42" s="211"/>
      <c r="JYU42" s="211"/>
      <c r="JYV42" s="211"/>
      <c r="JYW42" s="211"/>
      <c r="JYX42" s="211"/>
      <c r="JYY42" s="211"/>
      <c r="JYZ42" s="211"/>
      <c r="JZA42" s="211"/>
      <c r="JZB42" s="211"/>
      <c r="JZC42" s="211"/>
      <c r="JZD42" s="211"/>
      <c r="JZE42" s="211"/>
      <c r="JZF42" s="211"/>
      <c r="JZG42" s="211"/>
      <c r="JZH42" s="211"/>
      <c r="JZI42" s="211"/>
      <c r="JZJ42" s="211"/>
      <c r="JZK42" s="211"/>
      <c r="JZL42" s="211"/>
      <c r="JZM42" s="211"/>
      <c r="JZN42" s="211"/>
      <c r="JZO42" s="211"/>
      <c r="JZP42" s="211"/>
      <c r="JZQ42" s="211"/>
      <c r="JZR42" s="211"/>
      <c r="JZS42" s="211"/>
      <c r="JZT42" s="211"/>
      <c r="JZU42" s="211"/>
      <c r="JZV42" s="211"/>
      <c r="JZW42" s="211"/>
      <c r="JZX42" s="211"/>
      <c r="JZY42" s="211"/>
      <c r="JZZ42" s="211"/>
      <c r="KAA42" s="211"/>
      <c r="KAB42" s="211"/>
      <c r="KAC42" s="211"/>
      <c r="KAD42" s="211"/>
      <c r="KAE42" s="211"/>
      <c r="KAF42" s="211"/>
      <c r="KAG42" s="211"/>
      <c r="KAH42" s="211"/>
      <c r="KAI42" s="211"/>
      <c r="KAJ42" s="211"/>
      <c r="KAK42" s="211"/>
      <c r="KAL42" s="211"/>
      <c r="KAM42" s="211"/>
      <c r="KAN42" s="211"/>
      <c r="KAO42" s="211"/>
      <c r="KAP42" s="211"/>
      <c r="KAQ42" s="211"/>
      <c r="KAR42" s="211"/>
      <c r="KAS42" s="211"/>
      <c r="KAT42" s="211"/>
      <c r="KAU42" s="211"/>
      <c r="KAV42" s="211"/>
      <c r="KAW42" s="211"/>
      <c r="KAX42" s="211"/>
      <c r="KAY42" s="211"/>
      <c r="KAZ42" s="211"/>
      <c r="KBA42" s="211"/>
      <c r="KBB42" s="211"/>
      <c r="KBC42" s="211"/>
      <c r="KBD42" s="211"/>
      <c r="KBE42" s="211"/>
      <c r="KBF42" s="211"/>
      <c r="KBG42" s="211"/>
      <c r="KBH42" s="211"/>
      <c r="KBI42" s="211"/>
      <c r="KBJ42" s="211"/>
      <c r="KBK42" s="211"/>
      <c r="KBL42" s="211"/>
      <c r="KBM42" s="211"/>
      <c r="KBN42" s="211"/>
      <c r="KBO42" s="211"/>
      <c r="KBP42" s="211"/>
      <c r="KBQ42" s="211"/>
      <c r="KBR42" s="211"/>
      <c r="KBS42" s="211"/>
      <c r="KBT42" s="211"/>
      <c r="KBU42" s="211"/>
      <c r="KBV42" s="211"/>
      <c r="KBW42" s="211"/>
      <c r="KBX42" s="211"/>
      <c r="KBY42" s="211"/>
      <c r="KBZ42" s="211"/>
      <c r="KCA42" s="211"/>
      <c r="KCB42" s="211"/>
      <c r="KCC42" s="211"/>
      <c r="KCD42" s="211"/>
      <c r="KCE42" s="211"/>
      <c r="KCF42" s="211"/>
      <c r="KCG42" s="211"/>
      <c r="KCH42" s="211"/>
      <c r="KCI42" s="211"/>
      <c r="KCJ42" s="211"/>
      <c r="KCK42" s="211"/>
      <c r="KCL42" s="211"/>
      <c r="KCM42" s="211"/>
      <c r="KCN42" s="211"/>
      <c r="KCO42" s="211"/>
      <c r="KCP42" s="211"/>
      <c r="KCQ42" s="211"/>
      <c r="KCR42" s="211"/>
      <c r="KCS42" s="211"/>
      <c r="KCT42" s="211"/>
      <c r="KCU42" s="211"/>
      <c r="KCV42" s="211"/>
      <c r="KCW42" s="211"/>
      <c r="KCX42" s="211"/>
      <c r="KCY42" s="211"/>
      <c r="KCZ42" s="211"/>
      <c r="KDA42" s="211"/>
      <c r="KDB42" s="211"/>
      <c r="KDC42" s="211"/>
      <c r="KDD42" s="211"/>
      <c r="KDE42" s="211"/>
      <c r="KDF42" s="211"/>
      <c r="KDG42" s="211"/>
      <c r="KDH42" s="211"/>
      <c r="KDI42" s="211"/>
      <c r="KDJ42" s="211"/>
      <c r="KDK42" s="211"/>
      <c r="KDL42" s="211"/>
      <c r="KDM42" s="211"/>
      <c r="KDN42" s="211"/>
      <c r="KDO42" s="211"/>
      <c r="KDP42" s="211"/>
      <c r="KDQ42" s="211"/>
      <c r="KDR42" s="211"/>
      <c r="KDS42" s="211"/>
      <c r="KDT42" s="211"/>
      <c r="KDU42" s="211"/>
      <c r="KDV42" s="211"/>
      <c r="KDW42" s="211"/>
      <c r="KDX42" s="211"/>
      <c r="KDY42" s="211"/>
      <c r="KDZ42" s="211"/>
      <c r="KEA42" s="211"/>
      <c r="KEB42" s="211"/>
      <c r="KEC42" s="211"/>
      <c r="KED42" s="211"/>
      <c r="KEE42" s="211"/>
      <c r="KEF42" s="211"/>
      <c r="KEG42" s="211"/>
      <c r="KEH42" s="211"/>
      <c r="KEI42" s="211"/>
      <c r="KEJ42" s="211"/>
      <c r="KEK42" s="211"/>
      <c r="KEL42" s="211"/>
      <c r="KEM42" s="211"/>
      <c r="KEN42" s="211"/>
      <c r="KEO42" s="211"/>
      <c r="KEP42" s="211"/>
      <c r="KEQ42" s="211"/>
      <c r="KER42" s="211"/>
      <c r="KES42" s="211"/>
      <c r="KET42" s="211"/>
      <c r="KEU42" s="211"/>
      <c r="KEV42" s="211"/>
      <c r="KEW42" s="211"/>
      <c r="KEX42" s="211"/>
      <c r="KEY42" s="211"/>
      <c r="KEZ42" s="211"/>
      <c r="KFA42" s="211"/>
      <c r="KFB42" s="211"/>
      <c r="KFC42" s="211"/>
      <c r="KFD42" s="211"/>
      <c r="KFE42" s="211"/>
      <c r="KFF42" s="211"/>
      <c r="KFG42" s="211"/>
      <c r="KFH42" s="211"/>
      <c r="KFI42" s="211"/>
      <c r="KFJ42" s="211"/>
      <c r="KFK42" s="211"/>
      <c r="KFL42" s="211"/>
      <c r="KFM42" s="211"/>
      <c r="KFN42" s="211"/>
      <c r="KFO42" s="211"/>
      <c r="KFP42" s="211"/>
      <c r="KFQ42" s="211"/>
      <c r="KFR42" s="211"/>
      <c r="KFS42" s="211"/>
      <c r="KFT42" s="211"/>
      <c r="KFU42" s="211"/>
      <c r="KFV42" s="211"/>
      <c r="KFW42" s="211"/>
      <c r="KFX42" s="211"/>
      <c r="KFY42" s="211"/>
      <c r="KFZ42" s="211"/>
      <c r="KGA42" s="211"/>
      <c r="KGB42" s="211"/>
      <c r="KGC42" s="211"/>
      <c r="KGD42" s="211"/>
      <c r="KGE42" s="211"/>
      <c r="KGF42" s="211"/>
      <c r="KGG42" s="211"/>
      <c r="KGH42" s="211"/>
      <c r="KGI42" s="211"/>
      <c r="KGJ42" s="211"/>
      <c r="KGK42" s="211"/>
      <c r="KGL42" s="211"/>
      <c r="KGM42" s="211"/>
      <c r="KGN42" s="211"/>
      <c r="KGO42" s="211"/>
      <c r="KGP42" s="211"/>
      <c r="KGQ42" s="211"/>
      <c r="KGR42" s="211"/>
      <c r="KGS42" s="211"/>
      <c r="KGT42" s="211"/>
      <c r="KGU42" s="211"/>
      <c r="KGV42" s="211"/>
      <c r="KGW42" s="211"/>
      <c r="KGX42" s="211"/>
      <c r="KGY42" s="211"/>
      <c r="KGZ42" s="211"/>
      <c r="KHA42" s="211"/>
      <c r="KHB42" s="211"/>
      <c r="KHC42" s="211"/>
      <c r="KHD42" s="211"/>
      <c r="KHE42" s="211"/>
      <c r="KHF42" s="211"/>
      <c r="KHG42" s="211"/>
      <c r="KHH42" s="211"/>
      <c r="KHI42" s="211"/>
      <c r="KHJ42" s="211"/>
      <c r="KHK42" s="211"/>
      <c r="KHL42" s="211"/>
      <c r="KHM42" s="211"/>
      <c r="KHN42" s="211"/>
      <c r="KHO42" s="211"/>
      <c r="KHP42" s="211"/>
      <c r="KHQ42" s="211"/>
      <c r="KHR42" s="211"/>
      <c r="KHS42" s="211"/>
      <c r="KHT42" s="211"/>
      <c r="KHU42" s="211"/>
      <c r="KHV42" s="211"/>
      <c r="KHW42" s="211"/>
      <c r="KHX42" s="211"/>
      <c r="KHY42" s="211"/>
      <c r="KHZ42" s="211"/>
      <c r="KIA42" s="211"/>
      <c r="KIB42" s="211"/>
      <c r="KIC42" s="211"/>
      <c r="KID42" s="211"/>
      <c r="KIE42" s="211"/>
      <c r="KIF42" s="211"/>
      <c r="KIG42" s="211"/>
      <c r="KIH42" s="211"/>
      <c r="KII42" s="211"/>
      <c r="KIJ42" s="211"/>
      <c r="KIK42" s="211"/>
      <c r="KIL42" s="211"/>
      <c r="KIM42" s="211"/>
      <c r="KIN42" s="211"/>
      <c r="KIO42" s="211"/>
      <c r="KIP42" s="211"/>
      <c r="KIQ42" s="211"/>
      <c r="KIR42" s="211"/>
      <c r="KIS42" s="211"/>
      <c r="KIT42" s="211"/>
      <c r="KIU42" s="211"/>
      <c r="KIV42" s="211"/>
      <c r="KIW42" s="211"/>
      <c r="KIX42" s="211"/>
      <c r="KIY42" s="211"/>
      <c r="KIZ42" s="211"/>
      <c r="KJA42" s="211"/>
      <c r="KJB42" s="211"/>
      <c r="KJC42" s="211"/>
      <c r="KJD42" s="211"/>
      <c r="KJE42" s="211"/>
      <c r="KJF42" s="211"/>
      <c r="KJG42" s="211"/>
      <c r="KJH42" s="211"/>
      <c r="KJI42" s="211"/>
      <c r="KJJ42" s="211"/>
      <c r="KJK42" s="211"/>
      <c r="KJL42" s="211"/>
      <c r="KJM42" s="211"/>
      <c r="KJN42" s="211"/>
      <c r="KJO42" s="211"/>
      <c r="KJP42" s="211"/>
      <c r="KJQ42" s="211"/>
      <c r="KJR42" s="211"/>
      <c r="KJS42" s="211"/>
      <c r="KJT42" s="211"/>
      <c r="KJU42" s="211"/>
      <c r="KJV42" s="211"/>
      <c r="KJW42" s="211"/>
      <c r="KJX42" s="211"/>
      <c r="KJY42" s="211"/>
      <c r="KJZ42" s="211"/>
      <c r="KKA42" s="211"/>
      <c r="KKB42" s="211"/>
      <c r="KKC42" s="211"/>
      <c r="KKD42" s="211"/>
      <c r="KKE42" s="211"/>
      <c r="KKF42" s="211"/>
      <c r="KKG42" s="211"/>
      <c r="KKH42" s="211"/>
      <c r="KKI42" s="211"/>
      <c r="KKJ42" s="211"/>
      <c r="KKK42" s="211"/>
      <c r="KKL42" s="211"/>
      <c r="KKM42" s="211"/>
      <c r="KKN42" s="211"/>
      <c r="KKO42" s="211"/>
      <c r="KKP42" s="211"/>
      <c r="KKQ42" s="211"/>
      <c r="KKR42" s="211"/>
      <c r="KKS42" s="211"/>
      <c r="KKT42" s="211"/>
      <c r="KKU42" s="211"/>
      <c r="KKV42" s="211"/>
      <c r="KKW42" s="211"/>
      <c r="KKX42" s="211"/>
      <c r="KKY42" s="211"/>
      <c r="KKZ42" s="211"/>
      <c r="KLA42" s="211"/>
      <c r="KLB42" s="211"/>
      <c r="KLC42" s="211"/>
      <c r="KLD42" s="211"/>
      <c r="KLE42" s="211"/>
      <c r="KLF42" s="211"/>
      <c r="KLG42" s="211"/>
      <c r="KLH42" s="211"/>
      <c r="KLI42" s="211"/>
      <c r="KLJ42" s="211"/>
      <c r="KLK42" s="211"/>
      <c r="KLL42" s="211"/>
      <c r="KLM42" s="211"/>
      <c r="KLN42" s="211"/>
      <c r="KLO42" s="211"/>
      <c r="KLP42" s="211"/>
      <c r="KLQ42" s="211"/>
      <c r="KLR42" s="211"/>
      <c r="KLS42" s="211"/>
      <c r="KLT42" s="211"/>
      <c r="KLU42" s="211"/>
      <c r="KLV42" s="211"/>
      <c r="KLW42" s="211"/>
      <c r="KLX42" s="211"/>
      <c r="KLY42" s="211"/>
      <c r="KLZ42" s="211"/>
      <c r="KMA42" s="211"/>
      <c r="KMB42" s="211"/>
      <c r="KMC42" s="211"/>
      <c r="KMD42" s="211"/>
      <c r="KME42" s="211"/>
      <c r="KMF42" s="211"/>
      <c r="KMG42" s="211"/>
      <c r="KMH42" s="211"/>
      <c r="KMI42" s="211"/>
      <c r="KMJ42" s="211"/>
      <c r="KMK42" s="211"/>
      <c r="KML42" s="211"/>
      <c r="KMM42" s="211"/>
      <c r="KMN42" s="211"/>
      <c r="KMO42" s="211"/>
      <c r="KMP42" s="211"/>
      <c r="KMQ42" s="211"/>
      <c r="KMR42" s="211"/>
      <c r="KMS42" s="211"/>
      <c r="KMT42" s="211"/>
      <c r="KMU42" s="211"/>
      <c r="KMV42" s="211"/>
      <c r="KMW42" s="211"/>
      <c r="KMX42" s="211"/>
      <c r="KMY42" s="211"/>
      <c r="KMZ42" s="211"/>
      <c r="KNA42" s="211"/>
      <c r="KNB42" s="211"/>
      <c r="KNC42" s="211"/>
      <c r="KND42" s="211"/>
      <c r="KNE42" s="211"/>
      <c r="KNF42" s="211"/>
      <c r="KNG42" s="211"/>
      <c r="KNH42" s="211"/>
      <c r="KNI42" s="211"/>
      <c r="KNJ42" s="211"/>
      <c r="KNK42" s="211"/>
      <c r="KNL42" s="211"/>
      <c r="KNM42" s="211"/>
      <c r="KNN42" s="211"/>
      <c r="KNO42" s="211"/>
      <c r="KNP42" s="211"/>
      <c r="KNQ42" s="211"/>
      <c r="KNR42" s="211"/>
      <c r="KNS42" s="211"/>
      <c r="KNT42" s="211"/>
      <c r="KNU42" s="211"/>
      <c r="KNV42" s="211"/>
      <c r="KNW42" s="211"/>
      <c r="KNX42" s="211"/>
      <c r="KNY42" s="211"/>
      <c r="KNZ42" s="211"/>
      <c r="KOA42" s="211"/>
      <c r="KOB42" s="211"/>
      <c r="KOC42" s="211"/>
      <c r="KOD42" s="211"/>
      <c r="KOE42" s="211"/>
      <c r="KOF42" s="211"/>
      <c r="KOG42" s="211"/>
      <c r="KOH42" s="211"/>
      <c r="KOI42" s="211"/>
      <c r="KOJ42" s="211"/>
      <c r="KOK42" s="211"/>
      <c r="KOL42" s="211"/>
      <c r="KOM42" s="211"/>
      <c r="KON42" s="211"/>
      <c r="KOO42" s="211"/>
      <c r="KOP42" s="211"/>
      <c r="KOQ42" s="211"/>
      <c r="KOR42" s="211"/>
      <c r="KOS42" s="211"/>
      <c r="KOT42" s="211"/>
      <c r="KOU42" s="211"/>
      <c r="KOV42" s="211"/>
      <c r="KOW42" s="211"/>
      <c r="KOX42" s="211"/>
      <c r="KOY42" s="211"/>
      <c r="KOZ42" s="211"/>
      <c r="KPA42" s="211"/>
      <c r="KPB42" s="211"/>
      <c r="KPC42" s="211"/>
      <c r="KPD42" s="211"/>
      <c r="KPE42" s="211"/>
      <c r="KPF42" s="211"/>
      <c r="KPG42" s="211"/>
      <c r="KPH42" s="211"/>
      <c r="KPI42" s="211"/>
      <c r="KPJ42" s="211"/>
      <c r="KPK42" s="211"/>
      <c r="KPL42" s="211"/>
      <c r="KPM42" s="211"/>
      <c r="KPN42" s="211"/>
      <c r="KPO42" s="211"/>
      <c r="KPP42" s="211"/>
      <c r="KPQ42" s="211"/>
      <c r="KPR42" s="211"/>
      <c r="KPS42" s="211"/>
      <c r="KPT42" s="211"/>
      <c r="KPU42" s="211"/>
      <c r="KPV42" s="211"/>
      <c r="KPW42" s="211"/>
      <c r="KPX42" s="211"/>
      <c r="KPY42" s="211"/>
      <c r="KPZ42" s="211"/>
      <c r="KQA42" s="211"/>
      <c r="KQB42" s="211"/>
      <c r="KQC42" s="211"/>
      <c r="KQD42" s="211"/>
      <c r="KQE42" s="211"/>
      <c r="KQF42" s="211"/>
      <c r="KQG42" s="211"/>
      <c r="KQH42" s="211"/>
      <c r="KQI42" s="211"/>
      <c r="KQJ42" s="211"/>
      <c r="KQK42" s="211"/>
      <c r="KQL42" s="211"/>
      <c r="KQM42" s="211"/>
      <c r="KQN42" s="211"/>
      <c r="KQO42" s="211"/>
      <c r="KQP42" s="211"/>
      <c r="KQQ42" s="211"/>
      <c r="KQR42" s="211"/>
      <c r="KQS42" s="211"/>
      <c r="KQT42" s="211"/>
      <c r="KQU42" s="211"/>
      <c r="KQV42" s="211"/>
      <c r="KQW42" s="211"/>
      <c r="KQX42" s="211"/>
      <c r="KQY42" s="211"/>
      <c r="KQZ42" s="211"/>
      <c r="KRA42" s="211"/>
      <c r="KRB42" s="211"/>
      <c r="KRC42" s="211"/>
      <c r="KRD42" s="211"/>
      <c r="KRE42" s="211"/>
      <c r="KRF42" s="211"/>
      <c r="KRG42" s="211"/>
      <c r="KRH42" s="211"/>
      <c r="KRI42" s="211"/>
      <c r="KRJ42" s="211"/>
      <c r="KRK42" s="211"/>
      <c r="KRL42" s="211"/>
      <c r="KRM42" s="211"/>
      <c r="KRN42" s="211"/>
      <c r="KRO42" s="211"/>
      <c r="KRP42" s="211"/>
      <c r="KRQ42" s="211"/>
      <c r="KRR42" s="211"/>
      <c r="KRS42" s="211"/>
      <c r="KRT42" s="211"/>
      <c r="KRU42" s="211"/>
      <c r="KRV42" s="211"/>
      <c r="KRW42" s="211"/>
      <c r="KRX42" s="211"/>
      <c r="KRY42" s="211"/>
      <c r="KRZ42" s="211"/>
      <c r="KSA42" s="211"/>
      <c r="KSB42" s="211"/>
      <c r="KSC42" s="211"/>
      <c r="KSD42" s="211"/>
      <c r="KSE42" s="211"/>
      <c r="KSF42" s="211"/>
      <c r="KSG42" s="211"/>
      <c r="KSH42" s="211"/>
      <c r="KSI42" s="211"/>
      <c r="KSJ42" s="211"/>
      <c r="KSK42" s="211"/>
      <c r="KSL42" s="211"/>
      <c r="KSM42" s="211"/>
      <c r="KSN42" s="211"/>
      <c r="KSO42" s="211"/>
      <c r="KSP42" s="211"/>
      <c r="KSQ42" s="211"/>
      <c r="KSR42" s="211"/>
      <c r="KSS42" s="211"/>
      <c r="KST42" s="211"/>
      <c r="KSU42" s="211"/>
      <c r="KSV42" s="211"/>
      <c r="KSW42" s="211"/>
      <c r="KSX42" s="211"/>
      <c r="KSY42" s="211"/>
      <c r="KSZ42" s="211"/>
      <c r="KTA42" s="211"/>
      <c r="KTB42" s="211"/>
      <c r="KTC42" s="211"/>
      <c r="KTD42" s="211"/>
      <c r="KTE42" s="211"/>
      <c r="KTF42" s="211"/>
      <c r="KTG42" s="211"/>
      <c r="KTH42" s="211"/>
      <c r="KTI42" s="211"/>
      <c r="KTJ42" s="211"/>
      <c r="KTK42" s="211"/>
      <c r="KTL42" s="211"/>
      <c r="KTM42" s="211"/>
      <c r="KTN42" s="211"/>
      <c r="KTO42" s="211"/>
      <c r="KTP42" s="211"/>
      <c r="KTQ42" s="211"/>
      <c r="KTR42" s="211"/>
      <c r="KTS42" s="211"/>
      <c r="KTT42" s="211"/>
      <c r="KTU42" s="211"/>
      <c r="KTV42" s="211"/>
      <c r="KTW42" s="211"/>
      <c r="KTX42" s="211"/>
      <c r="KTY42" s="211"/>
      <c r="KTZ42" s="211"/>
      <c r="KUA42" s="211"/>
      <c r="KUB42" s="211"/>
      <c r="KUC42" s="211"/>
      <c r="KUD42" s="211"/>
      <c r="KUE42" s="211"/>
      <c r="KUF42" s="211"/>
      <c r="KUG42" s="211"/>
      <c r="KUH42" s="211"/>
      <c r="KUI42" s="211"/>
      <c r="KUJ42" s="211"/>
      <c r="KUK42" s="211"/>
      <c r="KUL42" s="211"/>
      <c r="KUM42" s="211"/>
      <c r="KUN42" s="211"/>
      <c r="KUO42" s="211"/>
      <c r="KUP42" s="211"/>
      <c r="KUQ42" s="211"/>
      <c r="KUR42" s="211"/>
      <c r="KUS42" s="211"/>
      <c r="KUT42" s="211"/>
      <c r="KUU42" s="211"/>
      <c r="KUV42" s="211"/>
      <c r="KUW42" s="211"/>
      <c r="KUX42" s="211"/>
      <c r="KUY42" s="211"/>
      <c r="KUZ42" s="211"/>
      <c r="KVA42" s="211"/>
      <c r="KVB42" s="211"/>
      <c r="KVC42" s="211"/>
      <c r="KVD42" s="211"/>
      <c r="KVE42" s="211"/>
      <c r="KVF42" s="211"/>
      <c r="KVG42" s="211"/>
      <c r="KVH42" s="211"/>
      <c r="KVI42" s="211"/>
      <c r="KVJ42" s="211"/>
      <c r="KVK42" s="211"/>
      <c r="KVL42" s="211"/>
      <c r="KVM42" s="211"/>
      <c r="KVN42" s="211"/>
      <c r="KVO42" s="211"/>
      <c r="KVP42" s="211"/>
      <c r="KVQ42" s="211"/>
      <c r="KVR42" s="211"/>
      <c r="KVS42" s="211"/>
      <c r="KVT42" s="211"/>
      <c r="KVU42" s="211"/>
      <c r="KVV42" s="211"/>
      <c r="KVW42" s="211"/>
      <c r="KVX42" s="211"/>
      <c r="KVY42" s="211"/>
      <c r="KVZ42" s="211"/>
      <c r="KWA42" s="211"/>
      <c r="KWB42" s="211"/>
      <c r="KWC42" s="211"/>
      <c r="KWD42" s="211"/>
      <c r="KWE42" s="211"/>
      <c r="KWF42" s="211"/>
      <c r="KWG42" s="211"/>
      <c r="KWH42" s="211"/>
      <c r="KWI42" s="211"/>
      <c r="KWJ42" s="211"/>
      <c r="KWK42" s="211"/>
      <c r="KWL42" s="211"/>
      <c r="KWM42" s="211"/>
      <c r="KWN42" s="211"/>
      <c r="KWO42" s="211"/>
      <c r="KWP42" s="211"/>
      <c r="KWQ42" s="211"/>
      <c r="KWR42" s="211"/>
      <c r="KWS42" s="211"/>
      <c r="KWT42" s="211"/>
      <c r="KWU42" s="211"/>
      <c r="KWV42" s="211"/>
      <c r="KWW42" s="211"/>
      <c r="KWX42" s="211"/>
      <c r="KWY42" s="211"/>
      <c r="KWZ42" s="211"/>
      <c r="KXA42" s="211"/>
      <c r="KXB42" s="211"/>
      <c r="KXC42" s="211"/>
      <c r="KXD42" s="211"/>
      <c r="KXE42" s="211"/>
      <c r="KXF42" s="211"/>
      <c r="KXG42" s="211"/>
      <c r="KXH42" s="211"/>
      <c r="KXI42" s="211"/>
      <c r="KXJ42" s="211"/>
      <c r="KXK42" s="211"/>
      <c r="KXL42" s="211"/>
      <c r="KXM42" s="211"/>
      <c r="KXN42" s="211"/>
      <c r="KXO42" s="211"/>
      <c r="KXP42" s="211"/>
      <c r="KXQ42" s="211"/>
      <c r="KXR42" s="211"/>
      <c r="KXS42" s="211"/>
      <c r="KXT42" s="211"/>
      <c r="KXU42" s="211"/>
      <c r="KXV42" s="211"/>
      <c r="KXW42" s="211"/>
      <c r="KXX42" s="211"/>
      <c r="KXY42" s="211"/>
      <c r="KXZ42" s="211"/>
      <c r="KYA42" s="211"/>
      <c r="KYB42" s="211"/>
      <c r="KYC42" s="211"/>
      <c r="KYD42" s="211"/>
      <c r="KYE42" s="211"/>
      <c r="KYF42" s="211"/>
      <c r="KYG42" s="211"/>
      <c r="KYH42" s="211"/>
      <c r="KYI42" s="211"/>
      <c r="KYJ42" s="211"/>
      <c r="KYK42" s="211"/>
      <c r="KYL42" s="211"/>
      <c r="KYM42" s="211"/>
      <c r="KYN42" s="211"/>
      <c r="KYO42" s="211"/>
      <c r="KYP42" s="211"/>
      <c r="KYQ42" s="211"/>
      <c r="KYR42" s="211"/>
      <c r="KYS42" s="211"/>
      <c r="KYT42" s="211"/>
      <c r="KYU42" s="211"/>
      <c r="KYV42" s="211"/>
      <c r="KYW42" s="211"/>
      <c r="KYX42" s="211"/>
      <c r="KYY42" s="211"/>
      <c r="KYZ42" s="211"/>
      <c r="KZA42" s="211"/>
      <c r="KZB42" s="211"/>
      <c r="KZC42" s="211"/>
      <c r="KZD42" s="211"/>
      <c r="KZE42" s="211"/>
      <c r="KZF42" s="211"/>
      <c r="KZG42" s="211"/>
      <c r="KZH42" s="211"/>
      <c r="KZI42" s="211"/>
      <c r="KZJ42" s="211"/>
      <c r="KZK42" s="211"/>
      <c r="KZL42" s="211"/>
      <c r="KZM42" s="211"/>
      <c r="KZN42" s="211"/>
      <c r="KZO42" s="211"/>
      <c r="KZP42" s="211"/>
      <c r="KZQ42" s="211"/>
      <c r="KZR42" s="211"/>
      <c r="KZS42" s="211"/>
      <c r="KZT42" s="211"/>
      <c r="KZU42" s="211"/>
      <c r="KZV42" s="211"/>
      <c r="KZW42" s="211"/>
      <c r="KZX42" s="211"/>
      <c r="KZY42" s="211"/>
      <c r="KZZ42" s="211"/>
      <c r="LAA42" s="211"/>
      <c r="LAB42" s="211"/>
      <c r="LAC42" s="211"/>
      <c r="LAD42" s="211"/>
      <c r="LAE42" s="211"/>
      <c r="LAF42" s="211"/>
      <c r="LAG42" s="211"/>
      <c r="LAH42" s="211"/>
      <c r="LAI42" s="211"/>
      <c r="LAJ42" s="211"/>
      <c r="LAK42" s="211"/>
      <c r="LAL42" s="211"/>
      <c r="LAM42" s="211"/>
      <c r="LAN42" s="211"/>
      <c r="LAO42" s="211"/>
      <c r="LAP42" s="211"/>
      <c r="LAQ42" s="211"/>
      <c r="LAR42" s="211"/>
      <c r="LAS42" s="211"/>
      <c r="LAT42" s="211"/>
      <c r="LAU42" s="211"/>
      <c r="LAV42" s="211"/>
      <c r="LAW42" s="211"/>
      <c r="LAX42" s="211"/>
      <c r="LAY42" s="211"/>
      <c r="LAZ42" s="211"/>
      <c r="LBA42" s="211"/>
      <c r="LBB42" s="211"/>
      <c r="LBC42" s="211"/>
      <c r="LBD42" s="211"/>
      <c r="LBE42" s="211"/>
      <c r="LBF42" s="211"/>
      <c r="LBG42" s="211"/>
      <c r="LBH42" s="211"/>
      <c r="LBI42" s="211"/>
      <c r="LBJ42" s="211"/>
      <c r="LBK42" s="211"/>
      <c r="LBL42" s="211"/>
      <c r="LBM42" s="211"/>
      <c r="LBN42" s="211"/>
      <c r="LBO42" s="211"/>
      <c r="LBP42" s="211"/>
      <c r="LBQ42" s="211"/>
      <c r="LBR42" s="211"/>
      <c r="LBS42" s="211"/>
      <c r="LBT42" s="211"/>
      <c r="LBU42" s="211"/>
      <c r="LBV42" s="211"/>
      <c r="LBW42" s="211"/>
      <c r="LBX42" s="211"/>
      <c r="LBY42" s="211"/>
      <c r="LBZ42" s="211"/>
      <c r="LCA42" s="211"/>
      <c r="LCB42" s="211"/>
      <c r="LCC42" s="211"/>
      <c r="LCD42" s="211"/>
      <c r="LCE42" s="211"/>
      <c r="LCF42" s="211"/>
      <c r="LCG42" s="211"/>
      <c r="LCH42" s="211"/>
      <c r="LCI42" s="211"/>
      <c r="LCJ42" s="211"/>
      <c r="LCK42" s="211"/>
      <c r="LCL42" s="211"/>
      <c r="LCM42" s="211"/>
      <c r="LCN42" s="211"/>
      <c r="LCO42" s="211"/>
      <c r="LCP42" s="211"/>
      <c r="LCQ42" s="211"/>
      <c r="LCR42" s="211"/>
      <c r="LCS42" s="211"/>
      <c r="LCT42" s="211"/>
      <c r="LCU42" s="211"/>
      <c r="LCV42" s="211"/>
      <c r="LCW42" s="211"/>
      <c r="LCX42" s="211"/>
      <c r="LCY42" s="211"/>
      <c r="LCZ42" s="211"/>
      <c r="LDA42" s="211"/>
      <c r="LDB42" s="211"/>
      <c r="LDC42" s="211"/>
      <c r="LDD42" s="211"/>
      <c r="LDE42" s="211"/>
      <c r="LDF42" s="211"/>
      <c r="LDG42" s="211"/>
      <c r="LDH42" s="211"/>
      <c r="LDI42" s="211"/>
      <c r="LDJ42" s="211"/>
      <c r="LDK42" s="211"/>
      <c r="LDL42" s="211"/>
      <c r="LDM42" s="211"/>
      <c r="LDN42" s="211"/>
      <c r="LDO42" s="211"/>
      <c r="LDP42" s="211"/>
      <c r="LDQ42" s="211"/>
      <c r="LDR42" s="211"/>
      <c r="LDS42" s="211"/>
      <c r="LDT42" s="211"/>
      <c r="LDU42" s="211"/>
      <c r="LDV42" s="211"/>
      <c r="LDW42" s="211"/>
      <c r="LDX42" s="211"/>
      <c r="LDY42" s="211"/>
      <c r="LDZ42" s="211"/>
      <c r="LEA42" s="211"/>
      <c r="LEB42" s="211"/>
      <c r="LEC42" s="211"/>
      <c r="LED42" s="211"/>
      <c r="LEE42" s="211"/>
      <c r="LEF42" s="211"/>
      <c r="LEG42" s="211"/>
      <c r="LEH42" s="211"/>
      <c r="LEI42" s="211"/>
      <c r="LEJ42" s="211"/>
      <c r="LEK42" s="211"/>
      <c r="LEL42" s="211"/>
      <c r="LEM42" s="211"/>
      <c r="LEN42" s="211"/>
      <c r="LEO42" s="211"/>
      <c r="LEP42" s="211"/>
      <c r="LEQ42" s="211"/>
      <c r="LER42" s="211"/>
      <c r="LES42" s="211"/>
      <c r="LET42" s="211"/>
      <c r="LEU42" s="211"/>
      <c r="LEV42" s="211"/>
      <c r="LEW42" s="211"/>
      <c r="LEX42" s="211"/>
      <c r="LEY42" s="211"/>
      <c r="LEZ42" s="211"/>
      <c r="LFA42" s="211"/>
      <c r="LFB42" s="211"/>
      <c r="LFC42" s="211"/>
      <c r="LFD42" s="211"/>
      <c r="LFE42" s="211"/>
      <c r="LFF42" s="211"/>
      <c r="LFG42" s="211"/>
      <c r="LFH42" s="211"/>
      <c r="LFI42" s="211"/>
      <c r="LFJ42" s="211"/>
      <c r="LFK42" s="211"/>
      <c r="LFL42" s="211"/>
      <c r="LFM42" s="211"/>
      <c r="LFN42" s="211"/>
      <c r="LFO42" s="211"/>
      <c r="LFP42" s="211"/>
      <c r="LFQ42" s="211"/>
      <c r="LFR42" s="211"/>
      <c r="LFS42" s="211"/>
      <c r="LFT42" s="211"/>
      <c r="LFU42" s="211"/>
      <c r="LFV42" s="211"/>
      <c r="LFW42" s="211"/>
      <c r="LFX42" s="211"/>
      <c r="LFY42" s="211"/>
      <c r="LFZ42" s="211"/>
      <c r="LGA42" s="211"/>
      <c r="LGB42" s="211"/>
      <c r="LGC42" s="211"/>
      <c r="LGD42" s="211"/>
      <c r="LGE42" s="211"/>
      <c r="LGF42" s="211"/>
      <c r="LGG42" s="211"/>
      <c r="LGH42" s="211"/>
      <c r="LGI42" s="211"/>
      <c r="LGJ42" s="211"/>
      <c r="LGK42" s="211"/>
      <c r="LGL42" s="211"/>
      <c r="LGM42" s="211"/>
      <c r="LGN42" s="211"/>
      <c r="LGO42" s="211"/>
      <c r="LGP42" s="211"/>
      <c r="LGQ42" s="211"/>
      <c r="LGR42" s="211"/>
      <c r="LGS42" s="211"/>
      <c r="LGT42" s="211"/>
      <c r="LGU42" s="211"/>
      <c r="LGV42" s="211"/>
      <c r="LGW42" s="211"/>
      <c r="LGX42" s="211"/>
      <c r="LGY42" s="211"/>
      <c r="LGZ42" s="211"/>
      <c r="LHA42" s="211"/>
      <c r="LHB42" s="211"/>
      <c r="LHC42" s="211"/>
      <c r="LHD42" s="211"/>
      <c r="LHE42" s="211"/>
      <c r="LHF42" s="211"/>
      <c r="LHG42" s="211"/>
      <c r="LHH42" s="211"/>
      <c r="LHI42" s="211"/>
      <c r="LHJ42" s="211"/>
      <c r="LHK42" s="211"/>
      <c r="LHL42" s="211"/>
      <c r="LHM42" s="211"/>
      <c r="LHN42" s="211"/>
      <c r="LHO42" s="211"/>
      <c r="LHP42" s="211"/>
      <c r="LHQ42" s="211"/>
      <c r="LHR42" s="211"/>
      <c r="LHS42" s="211"/>
      <c r="LHT42" s="211"/>
      <c r="LHU42" s="211"/>
      <c r="LHV42" s="211"/>
      <c r="LHW42" s="211"/>
      <c r="LHX42" s="211"/>
      <c r="LHY42" s="211"/>
      <c r="LHZ42" s="211"/>
      <c r="LIA42" s="211"/>
      <c r="LIB42" s="211"/>
      <c r="LIC42" s="211"/>
      <c r="LID42" s="211"/>
      <c r="LIE42" s="211"/>
      <c r="LIF42" s="211"/>
      <c r="LIG42" s="211"/>
      <c r="LIH42" s="211"/>
      <c r="LII42" s="211"/>
      <c r="LIJ42" s="211"/>
      <c r="LIK42" s="211"/>
      <c r="LIL42" s="211"/>
      <c r="LIM42" s="211"/>
      <c r="LIN42" s="211"/>
      <c r="LIO42" s="211"/>
      <c r="LIP42" s="211"/>
      <c r="LIQ42" s="211"/>
      <c r="LIR42" s="211"/>
      <c r="LIS42" s="211"/>
      <c r="LIT42" s="211"/>
      <c r="LIU42" s="211"/>
      <c r="LIV42" s="211"/>
      <c r="LIW42" s="211"/>
      <c r="LIX42" s="211"/>
      <c r="LIY42" s="211"/>
      <c r="LIZ42" s="211"/>
      <c r="LJA42" s="211"/>
      <c r="LJB42" s="211"/>
      <c r="LJC42" s="211"/>
      <c r="LJD42" s="211"/>
      <c r="LJE42" s="211"/>
      <c r="LJF42" s="211"/>
      <c r="LJG42" s="211"/>
      <c r="LJH42" s="211"/>
      <c r="LJI42" s="211"/>
      <c r="LJJ42" s="211"/>
      <c r="LJK42" s="211"/>
      <c r="LJL42" s="211"/>
      <c r="LJM42" s="211"/>
      <c r="LJN42" s="211"/>
      <c r="LJO42" s="211"/>
      <c r="LJP42" s="211"/>
      <c r="LJQ42" s="211"/>
      <c r="LJR42" s="211"/>
      <c r="LJS42" s="211"/>
      <c r="LJT42" s="211"/>
      <c r="LJU42" s="211"/>
      <c r="LJV42" s="211"/>
      <c r="LJW42" s="211"/>
      <c r="LJX42" s="211"/>
      <c r="LJY42" s="211"/>
      <c r="LJZ42" s="211"/>
      <c r="LKA42" s="211"/>
      <c r="LKB42" s="211"/>
      <c r="LKC42" s="211"/>
      <c r="LKD42" s="211"/>
      <c r="LKE42" s="211"/>
      <c r="LKF42" s="211"/>
      <c r="LKG42" s="211"/>
      <c r="LKH42" s="211"/>
      <c r="LKI42" s="211"/>
      <c r="LKJ42" s="211"/>
      <c r="LKK42" s="211"/>
      <c r="LKL42" s="211"/>
      <c r="LKM42" s="211"/>
      <c r="LKN42" s="211"/>
      <c r="LKO42" s="211"/>
      <c r="LKP42" s="211"/>
      <c r="LKQ42" s="211"/>
      <c r="LKR42" s="211"/>
      <c r="LKS42" s="211"/>
      <c r="LKT42" s="211"/>
      <c r="LKU42" s="211"/>
      <c r="LKV42" s="211"/>
      <c r="LKW42" s="211"/>
      <c r="LKX42" s="211"/>
      <c r="LKY42" s="211"/>
      <c r="LKZ42" s="211"/>
      <c r="LLA42" s="211"/>
      <c r="LLB42" s="211"/>
      <c r="LLC42" s="211"/>
      <c r="LLD42" s="211"/>
      <c r="LLE42" s="211"/>
      <c r="LLF42" s="211"/>
      <c r="LLG42" s="211"/>
      <c r="LLH42" s="211"/>
      <c r="LLI42" s="211"/>
      <c r="LLJ42" s="211"/>
      <c r="LLK42" s="211"/>
      <c r="LLL42" s="211"/>
      <c r="LLM42" s="211"/>
      <c r="LLN42" s="211"/>
      <c r="LLO42" s="211"/>
      <c r="LLP42" s="211"/>
      <c r="LLQ42" s="211"/>
      <c r="LLR42" s="211"/>
      <c r="LLS42" s="211"/>
      <c r="LLT42" s="211"/>
      <c r="LLU42" s="211"/>
      <c r="LLV42" s="211"/>
      <c r="LLW42" s="211"/>
      <c r="LLX42" s="211"/>
      <c r="LLY42" s="211"/>
      <c r="LLZ42" s="211"/>
      <c r="LMA42" s="211"/>
      <c r="LMB42" s="211"/>
      <c r="LMC42" s="211"/>
      <c r="LMD42" s="211"/>
      <c r="LME42" s="211"/>
      <c r="LMF42" s="211"/>
      <c r="LMG42" s="211"/>
      <c r="LMH42" s="211"/>
      <c r="LMI42" s="211"/>
      <c r="LMJ42" s="211"/>
      <c r="LMK42" s="211"/>
      <c r="LML42" s="211"/>
      <c r="LMM42" s="211"/>
      <c r="LMN42" s="211"/>
      <c r="LMO42" s="211"/>
      <c r="LMP42" s="211"/>
      <c r="LMQ42" s="211"/>
      <c r="LMR42" s="211"/>
      <c r="LMS42" s="211"/>
      <c r="LMT42" s="211"/>
      <c r="LMU42" s="211"/>
      <c r="LMV42" s="211"/>
      <c r="LMW42" s="211"/>
      <c r="LMX42" s="211"/>
      <c r="LMY42" s="211"/>
      <c r="LMZ42" s="211"/>
      <c r="LNA42" s="211"/>
      <c r="LNB42" s="211"/>
      <c r="LNC42" s="211"/>
      <c r="LND42" s="211"/>
      <c r="LNE42" s="211"/>
      <c r="LNF42" s="211"/>
      <c r="LNG42" s="211"/>
      <c r="LNH42" s="211"/>
      <c r="LNI42" s="211"/>
      <c r="LNJ42" s="211"/>
      <c r="LNK42" s="211"/>
      <c r="LNL42" s="211"/>
      <c r="LNM42" s="211"/>
      <c r="LNN42" s="211"/>
      <c r="LNO42" s="211"/>
      <c r="LNP42" s="211"/>
      <c r="LNQ42" s="211"/>
      <c r="LNR42" s="211"/>
      <c r="LNS42" s="211"/>
      <c r="LNT42" s="211"/>
      <c r="LNU42" s="211"/>
      <c r="LNV42" s="211"/>
      <c r="LNW42" s="211"/>
      <c r="LNX42" s="211"/>
      <c r="LNY42" s="211"/>
      <c r="LNZ42" s="211"/>
      <c r="LOA42" s="211"/>
      <c r="LOB42" s="211"/>
      <c r="LOC42" s="211"/>
      <c r="LOD42" s="211"/>
      <c r="LOE42" s="211"/>
      <c r="LOF42" s="211"/>
      <c r="LOG42" s="211"/>
      <c r="LOH42" s="211"/>
      <c r="LOI42" s="211"/>
      <c r="LOJ42" s="211"/>
      <c r="LOK42" s="211"/>
      <c r="LOL42" s="211"/>
      <c r="LOM42" s="211"/>
      <c r="LON42" s="211"/>
      <c r="LOO42" s="211"/>
      <c r="LOP42" s="211"/>
      <c r="LOQ42" s="211"/>
      <c r="LOR42" s="211"/>
      <c r="LOS42" s="211"/>
      <c r="LOT42" s="211"/>
      <c r="LOU42" s="211"/>
      <c r="LOV42" s="211"/>
      <c r="LOW42" s="211"/>
      <c r="LOX42" s="211"/>
      <c r="LOY42" s="211"/>
      <c r="LOZ42" s="211"/>
      <c r="LPA42" s="211"/>
      <c r="LPB42" s="211"/>
      <c r="LPC42" s="211"/>
      <c r="LPD42" s="211"/>
      <c r="LPE42" s="211"/>
      <c r="LPF42" s="211"/>
      <c r="LPG42" s="211"/>
      <c r="LPH42" s="211"/>
      <c r="LPI42" s="211"/>
      <c r="LPJ42" s="211"/>
      <c r="LPK42" s="211"/>
      <c r="LPL42" s="211"/>
      <c r="LPM42" s="211"/>
      <c r="LPN42" s="211"/>
      <c r="LPO42" s="211"/>
      <c r="LPP42" s="211"/>
      <c r="LPQ42" s="211"/>
      <c r="LPR42" s="211"/>
      <c r="LPS42" s="211"/>
      <c r="LPT42" s="211"/>
      <c r="LPU42" s="211"/>
      <c r="LPV42" s="211"/>
      <c r="LPW42" s="211"/>
      <c r="LPX42" s="211"/>
      <c r="LPY42" s="211"/>
      <c r="LPZ42" s="211"/>
      <c r="LQA42" s="211"/>
      <c r="LQB42" s="211"/>
      <c r="LQC42" s="211"/>
      <c r="LQD42" s="211"/>
      <c r="LQE42" s="211"/>
      <c r="LQF42" s="211"/>
      <c r="LQG42" s="211"/>
      <c r="LQH42" s="211"/>
      <c r="LQI42" s="211"/>
      <c r="LQJ42" s="211"/>
      <c r="LQK42" s="211"/>
      <c r="LQL42" s="211"/>
      <c r="LQM42" s="211"/>
      <c r="LQN42" s="211"/>
      <c r="LQO42" s="211"/>
      <c r="LQP42" s="211"/>
      <c r="LQQ42" s="211"/>
      <c r="LQR42" s="211"/>
      <c r="LQS42" s="211"/>
      <c r="LQT42" s="211"/>
      <c r="LQU42" s="211"/>
      <c r="LQV42" s="211"/>
      <c r="LQW42" s="211"/>
      <c r="LQX42" s="211"/>
      <c r="LQY42" s="211"/>
      <c r="LQZ42" s="211"/>
      <c r="LRA42" s="211"/>
      <c r="LRB42" s="211"/>
      <c r="LRC42" s="211"/>
      <c r="LRD42" s="211"/>
      <c r="LRE42" s="211"/>
      <c r="LRF42" s="211"/>
      <c r="LRG42" s="211"/>
      <c r="LRH42" s="211"/>
      <c r="LRI42" s="211"/>
      <c r="LRJ42" s="211"/>
      <c r="LRK42" s="211"/>
      <c r="LRL42" s="211"/>
      <c r="LRM42" s="211"/>
      <c r="LRN42" s="211"/>
      <c r="LRO42" s="211"/>
      <c r="LRP42" s="211"/>
      <c r="LRQ42" s="211"/>
      <c r="LRR42" s="211"/>
      <c r="LRS42" s="211"/>
      <c r="LRT42" s="211"/>
      <c r="LRU42" s="211"/>
      <c r="LRV42" s="211"/>
      <c r="LRW42" s="211"/>
      <c r="LRX42" s="211"/>
      <c r="LRY42" s="211"/>
      <c r="LRZ42" s="211"/>
      <c r="LSA42" s="211"/>
      <c r="LSB42" s="211"/>
      <c r="LSC42" s="211"/>
      <c r="LSD42" s="211"/>
      <c r="LSE42" s="211"/>
      <c r="LSF42" s="211"/>
      <c r="LSG42" s="211"/>
      <c r="LSH42" s="211"/>
      <c r="LSI42" s="211"/>
      <c r="LSJ42" s="211"/>
      <c r="LSK42" s="211"/>
      <c r="LSL42" s="211"/>
      <c r="LSM42" s="211"/>
      <c r="LSN42" s="211"/>
      <c r="LSO42" s="211"/>
      <c r="LSP42" s="211"/>
      <c r="LSQ42" s="211"/>
      <c r="LSR42" s="211"/>
      <c r="LSS42" s="211"/>
      <c r="LST42" s="211"/>
      <c r="LSU42" s="211"/>
      <c r="LSV42" s="211"/>
      <c r="LSW42" s="211"/>
      <c r="LSX42" s="211"/>
      <c r="LSY42" s="211"/>
      <c r="LSZ42" s="211"/>
      <c r="LTA42" s="211"/>
      <c r="LTB42" s="211"/>
      <c r="LTC42" s="211"/>
      <c r="LTD42" s="211"/>
      <c r="LTE42" s="211"/>
      <c r="LTF42" s="211"/>
      <c r="LTG42" s="211"/>
      <c r="LTH42" s="211"/>
      <c r="LTI42" s="211"/>
      <c r="LTJ42" s="211"/>
      <c r="LTK42" s="211"/>
      <c r="LTL42" s="211"/>
      <c r="LTM42" s="211"/>
      <c r="LTN42" s="211"/>
      <c r="LTO42" s="211"/>
      <c r="LTP42" s="211"/>
      <c r="LTQ42" s="211"/>
      <c r="LTR42" s="211"/>
      <c r="LTS42" s="211"/>
      <c r="LTT42" s="211"/>
      <c r="LTU42" s="211"/>
      <c r="LTV42" s="211"/>
      <c r="LTW42" s="211"/>
      <c r="LTX42" s="211"/>
      <c r="LTY42" s="211"/>
      <c r="LTZ42" s="211"/>
      <c r="LUA42" s="211"/>
      <c r="LUB42" s="211"/>
      <c r="LUC42" s="211"/>
      <c r="LUD42" s="211"/>
      <c r="LUE42" s="211"/>
      <c r="LUF42" s="211"/>
      <c r="LUG42" s="211"/>
      <c r="LUH42" s="211"/>
      <c r="LUI42" s="211"/>
      <c r="LUJ42" s="211"/>
      <c r="LUK42" s="211"/>
      <c r="LUL42" s="211"/>
      <c r="LUM42" s="211"/>
      <c r="LUN42" s="211"/>
      <c r="LUO42" s="211"/>
      <c r="LUP42" s="211"/>
      <c r="LUQ42" s="211"/>
      <c r="LUR42" s="211"/>
      <c r="LUS42" s="211"/>
      <c r="LUT42" s="211"/>
      <c r="LUU42" s="211"/>
      <c r="LUV42" s="211"/>
      <c r="LUW42" s="211"/>
      <c r="LUX42" s="211"/>
      <c r="LUY42" s="211"/>
      <c r="LUZ42" s="211"/>
      <c r="LVA42" s="211"/>
      <c r="LVB42" s="211"/>
      <c r="LVC42" s="211"/>
      <c r="LVD42" s="211"/>
      <c r="LVE42" s="211"/>
      <c r="LVF42" s="211"/>
      <c r="LVG42" s="211"/>
      <c r="LVH42" s="211"/>
      <c r="LVI42" s="211"/>
      <c r="LVJ42" s="211"/>
      <c r="LVK42" s="211"/>
      <c r="LVL42" s="211"/>
      <c r="LVM42" s="211"/>
      <c r="LVN42" s="211"/>
      <c r="LVO42" s="211"/>
      <c r="LVP42" s="211"/>
      <c r="LVQ42" s="211"/>
      <c r="LVR42" s="211"/>
      <c r="LVS42" s="211"/>
      <c r="LVT42" s="211"/>
      <c r="LVU42" s="211"/>
      <c r="LVV42" s="211"/>
      <c r="LVW42" s="211"/>
      <c r="LVX42" s="211"/>
      <c r="LVY42" s="211"/>
      <c r="LVZ42" s="211"/>
      <c r="LWA42" s="211"/>
      <c r="LWB42" s="211"/>
      <c r="LWC42" s="211"/>
      <c r="LWD42" s="211"/>
      <c r="LWE42" s="211"/>
      <c r="LWF42" s="211"/>
      <c r="LWG42" s="211"/>
      <c r="LWH42" s="211"/>
      <c r="LWI42" s="211"/>
      <c r="LWJ42" s="211"/>
      <c r="LWK42" s="211"/>
      <c r="LWL42" s="211"/>
      <c r="LWM42" s="211"/>
      <c r="LWN42" s="211"/>
      <c r="LWO42" s="211"/>
      <c r="LWP42" s="211"/>
      <c r="LWQ42" s="211"/>
      <c r="LWR42" s="211"/>
      <c r="LWS42" s="211"/>
      <c r="LWT42" s="211"/>
      <c r="LWU42" s="211"/>
      <c r="LWV42" s="211"/>
      <c r="LWW42" s="211"/>
      <c r="LWX42" s="211"/>
      <c r="LWY42" s="211"/>
      <c r="LWZ42" s="211"/>
      <c r="LXA42" s="211"/>
      <c r="LXB42" s="211"/>
      <c r="LXC42" s="211"/>
      <c r="LXD42" s="211"/>
      <c r="LXE42" s="211"/>
      <c r="LXF42" s="211"/>
      <c r="LXG42" s="211"/>
      <c r="LXH42" s="211"/>
      <c r="LXI42" s="211"/>
      <c r="LXJ42" s="211"/>
      <c r="LXK42" s="211"/>
      <c r="LXL42" s="211"/>
      <c r="LXM42" s="211"/>
      <c r="LXN42" s="211"/>
      <c r="LXO42" s="211"/>
      <c r="LXP42" s="211"/>
      <c r="LXQ42" s="211"/>
      <c r="LXR42" s="211"/>
      <c r="LXS42" s="211"/>
      <c r="LXT42" s="211"/>
      <c r="LXU42" s="211"/>
      <c r="LXV42" s="211"/>
      <c r="LXW42" s="211"/>
      <c r="LXX42" s="211"/>
      <c r="LXY42" s="211"/>
      <c r="LXZ42" s="211"/>
      <c r="LYA42" s="211"/>
      <c r="LYB42" s="211"/>
      <c r="LYC42" s="211"/>
      <c r="LYD42" s="211"/>
      <c r="LYE42" s="211"/>
      <c r="LYF42" s="211"/>
      <c r="LYG42" s="211"/>
      <c r="LYH42" s="211"/>
      <c r="LYI42" s="211"/>
      <c r="LYJ42" s="211"/>
      <c r="LYK42" s="211"/>
      <c r="LYL42" s="211"/>
      <c r="LYM42" s="211"/>
      <c r="LYN42" s="211"/>
      <c r="LYO42" s="211"/>
      <c r="LYP42" s="211"/>
      <c r="LYQ42" s="211"/>
      <c r="LYR42" s="211"/>
      <c r="LYS42" s="211"/>
      <c r="LYT42" s="211"/>
      <c r="LYU42" s="211"/>
      <c r="LYV42" s="211"/>
      <c r="LYW42" s="211"/>
      <c r="LYX42" s="211"/>
      <c r="LYY42" s="211"/>
      <c r="LYZ42" s="211"/>
      <c r="LZA42" s="211"/>
      <c r="LZB42" s="211"/>
      <c r="LZC42" s="211"/>
      <c r="LZD42" s="211"/>
      <c r="LZE42" s="211"/>
      <c r="LZF42" s="211"/>
      <c r="LZG42" s="211"/>
      <c r="LZH42" s="211"/>
      <c r="LZI42" s="211"/>
      <c r="LZJ42" s="211"/>
      <c r="LZK42" s="211"/>
      <c r="LZL42" s="211"/>
      <c r="LZM42" s="211"/>
      <c r="LZN42" s="211"/>
      <c r="LZO42" s="211"/>
      <c r="LZP42" s="211"/>
      <c r="LZQ42" s="211"/>
      <c r="LZR42" s="211"/>
      <c r="LZS42" s="211"/>
      <c r="LZT42" s="211"/>
      <c r="LZU42" s="211"/>
      <c r="LZV42" s="211"/>
      <c r="LZW42" s="211"/>
      <c r="LZX42" s="211"/>
      <c r="LZY42" s="211"/>
      <c r="LZZ42" s="211"/>
      <c r="MAA42" s="211"/>
      <c r="MAB42" s="211"/>
      <c r="MAC42" s="211"/>
      <c r="MAD42" s="211"/>
      <c r="MAE42" s="211"/>
      <c r="MAF42" s="211"/>
      <c r="MAG42" s="211"/>
      <c r="MAH42" s="211"/>
      <c r="MAI42" s="211"/>
      <c r="MAJ42" s="211"/>
      <c r="MAK42" s="211"/>
      <c r="MAL42" s="211"/>
      <c r="MAM42" s="211"/>
      <c r="MAN42" s="211"/>
      <c r="MAO42" s="211"/>
      <c r="MAP42" s="211"/>
      <c r="MAQ42" s="211"/>
      <c r="MAR42" s="211"/>
      <c r="MAS42" s="211"/>
      <c r="MAT42" s="211"/>
      <c r="MAU42" s="211"/>
      <c r="MAV42" s="211"/>
      <c r="MAW42" s="211"/>
      <c r="MAX42" s="211"/>
      <c r="MAY42" s="211"/>
      <c r="MAZ42" s="211"/>
      <c r="MBA42" s="211"/>
      <c r="MBB42" s="211"/>
      <c r="MBC42" s="211"/>
      <c r="MBD42" s="211"/>
      <c r="MBE42" s="211"/>
      <c r="MBF42" s="211"/>
      <c r="MBG42" s="211"/>
      <c r="MBH42" s="211"/>
      <c r="MBI42" s="211"/>
      <c r="MBJ42" s="211"/>
      <c r="MBK42" s="211"/>
      <c r="MBL42" s="211"/>
      <c r="MBM42" s="211"/>
      <c r="MBN42" s="211"/>
      <c r="MBO42" s="211"/>
      <c r="MBP42" s="211"/>
      <c r="MBQ42" s="211"/>
      <c r="MBR42" s="211"/>
      <c r="MBS42" s="211"/>
      <c r="MBT42" s="211"/>
      <c r="MBU42" s="211"/>
      <c r="MBV42" s="211"/>
      <c r="MBW42" s="211"/>
      <c r="MBX42" s="211"/>
      <c r="MBY42" s="211"/>
      <c r="MBZ42" s="211"/>
      <c r="MCA42" s="211"/>
      <c r="MCB42" s="211"/>
      <c r="MCC42" s="211"/>
      <c r="MCD42" s="211"/>
      <c r="MCE42" s="211"/>
      <c r="MCF42" s="211"/>
      <c r="MCG42" s="211"/>
      <c r="MCH42" s="211"/>
      <c r="MCI42" s="211"/>
      <c r="MCJ42" s="211"/>
      <c r="MCK42" s="211"/>
      <c r="MCL42" s="211"/>
      <c r="MCM42" s="211"/>
      <c r="MCN42" s="211"/>
      <c r="MCO42" s="211"/>
      <c r="MCP42" s="211"/>
      <c r="MCQ42" s="211"/>
      <c r="MCR42" s="211"/>
      <c r="MCS42" s="211"/>
      <c r="MCT42" s="211"/>
      <c r="MCU42" s="211"/>
      <c r="MCV42" s="211"/>
      <c r="MCW42" s="211"/>
      <c r="MCX42" s="211"/>
      <c r="MCY42" s="211"/>
      <c r="MCZ42" s="211"/>
      <c r="MDA42" s="211"/>
      <c r="MDB42" s="211"/>
      <c r="MDC42" s="211"/>
      <c r="MDD42" s="211"/>
      <c r="MDE42" s="211"/>
      <c r="MDF42" s="211"/>
      <c r="MDG42" s="211"/>
      <c r="MDH42" s="211"/>
      <c r="MDI42" s="211"/>
      <c r="MDJ42" s="211"/>
      <c r="MDK42" s="211"/>
      <c r="MDL42" s="211"/>
      <c r="MDM42" s="211"/>
      <c r="MDN42" s="211"/>
      <c r="MDO42" s="211"/>
      <c r="MDP42" s="211"/>
      <c r="MDQ42" s="211"/>
      <c r="MDR42" s="211"/>
      <c r="MDS42" s="211"/>
      <c r="MDT42" s="211"/>
      <c r="MDU42" s="211"/>
      <c r="MDV42" s="211"/>
      <c r="MDW42" s="211"/>
      <c r="MDX42" s="211"/>
      <c r="MDY42" s="211"/>
      <c r="MDZ42" s="211"/>
      <c r="MEA42" s="211"/>
      <c r="MEB42" s="211"/>
      <c r="MEC42" s="211"/>
      <c r="MED42" s="211"/>
      <c r="MEE42" s="211"/>
      <c r="MEF42" s="211"/>
      <c r="MEG42" s="211"/>
      <c r="MEH42" s="211"/>
      <c r="MEI42" s="211"/>
      <c r="MEJ42" s="211"/>
      <c r="MEK42" s="211"/>
      <c r="MEL42" s="211"/>
      <c r="MEM42" s="211"/>
      <c r="MEN42" s="211"/>
      <c r="MEO42" s="211"/>
      <c r="MEP42" s="211"/>
      <c r="MEQ42" s="211"/>
      <c r="MER42" s="211"/>
      <c r="MES42" s="211"/>
      <c r="MET42" s="211"/>
      <c r="MEU42" s="211"/>
      <c r="MEV42" s="211"/>
      <c r="MEW42" s="211"/>
      <c r="MEX42" s="211"/>
      <c r="MEY42" s="211"/>
      <c r="MEZ42" s="211"/>
      <c r="MFA42" s="211"/>
      <c r="MFB42" s="211"/>
      <c r="MFC42" s="211"/>
      <c r="MFD42" s="211"/>
      <c r="MFE42" s="211"/>
      <c r="MFF42" s="211"/>
      <c r="MFG42" s="211"/>
      <c r="MFH42" s="211"/>
      <c r="MFI42" s="211"/>
      <c r="MFJ42" s="211"/>
      <c r="MFK42" s="211"/>
      <c r="MFL42" s="211"/>
      <c r="MFM42" s="211"/>
      <c r="MFN42" s="211"/>
      <c r="MFO42" s="211"/>
      <c r="MFP42" s="211"/>
      <c r="MFQ42" s="211"/>
      <c r="MFR42" s="211"/>
      <c r="MFS42" s="211"/>
      <c r="MFT42" s="211"/>
      <c r="MFU42" s="211"/>
      <c r="MFV42" s="211"/>
      <c r="MFW42" s="211"/>
      <c r="MFX42" s="211"/>
      <c r="MFY42" s="211"/>
      <c r="MFZ42" s="211"/>
      <c r="MGA42" s="211"/>
      <c r="MGB42" s="211"/>
      <c r="MGC42" s="211"/>
      <c r="MGD42" s="211"/>
      <c r="MGE42" s="211"/>
      <c r="MGF42" s="211"/>
      <c r="MGG42" s="211"/>
      <c r="MGH42" s="211"/>
      <c r="MGI42" s="211"/>
      <c r="MGJ42" s="211"/>
      <c r="MGK42" s="211"/>
      <c r="MGL42" s="211"/>
      <c r="MGM42" s="211"/>
      <c r="MGN42" s="211"/>
      <c r="MGO42" s="211"/>
      <c r="MGP42" s="211"/>
      <c r="MGQ42" s="211"/>
      <c r="MGR42" s="211"/>
      <c r="MGS42" s="211"/>
      <c r="MGT42" s="211"/>
      <c r="MGU42" s="211"/>
      <c r="MGV42" s="211"/>
      <c r="MGW42" s="211"/>
      <c r="MGX42" s="211"/>
      <c r="MGY42" s="211"/>
      <c r="MGZ42" s="211"/>
      <c r="MHA42" s="211"/>
      <c r="MHB42" s="211"/>
      <c r="MHC42" s="211"/>
      <c r="MHD42" s="211"/>
      <c r="MHE42" s="211"/>
      <c r="MHF42" s="211"/>
      <c r="MHG42" s="211"/>
      <c r="MHH42" s="211"/>
      <c r="MHI42" s="211"/>
      <c r="MHJ42" s="211"/>
      <c r="MHK42" s="211"/>
      <c r="MHL42" s="211"/>
      <c r="MHM42" s="211"/>
      <c r="MHN42" s="211"/>
      <c r="MHO42" s="211"/>
      <c r="MHP42" s="211"/>
      <c r="MHQ42" s="211"/>
      <c r="MHR42" s="211"/>
      <c r="MHS42" s="211"/>
      <c r="MHT42" s="211"/>
      <c r="MHU42" s="211"/>
      <c r="MHV42" s="211"/>
      <c r="MHW42" s="211"/>
      <c r="MHX42" s="211"/>
      <c r="MHY42" s="211"/>
      <c r="MHZ42" s="211"/>
      <c r="MIA42" s="211"/>
      <c r="MIB42" s="211"/>
      <c r="MIC42" s="211"/>
      <c r="MID42" s="211"/>
      <c r="MIE42" s="211"/>
      <c r="MIF42" s="211"/>
      <c r="MIG42" s="211"/>
      <c r="MIH42" s="211"/>
      <c r="MII42" s="211"/>
      <c r="MIJ42" s="211"/>
      <c r="MIK42" s="211"/>
      <c r="MIL42" s="211"/>
      <c r="MIM42" s="211"/>
      <c r="MIN42" s="211"/>
      <c r="MIO42" s="211"/>
      <c r="MIP42" s="211"/>
      <c r="MIQ42" s="211"/>
      <c r="MIR42" s="211"/>
      <c r="MIS42" s="211"/>
      <c r="MIT42" s="211"/>
      <c r="MIU42" s="211"/>
      <c r="MIV42" s="211"/>
      <c r="MIW42" s="211"/>
      <c r="MIX42" s="211"/>
      <c r="MIY42" s="211"/>
      <c r="MIZ42" s="211"/>
      <c r="MJA42" s="211"/>
      <c r="MJB42" s="211"/>
      <c r="MJC42" s="211"/>
      <c r="MJD42" s="211"/>
      <c r="MJE42" s="211"/>
      <c r="MJF42" s="211"/>
      <c r="MJG42" s="211"/>
      <c r="MJH42" s="211"/>
      <c r="MJI42" s="211"/>
      <c r="MJJ42" s="211"/>
      <c r="MJK42" s="211"/>
      <c r="MJL42" s="211"/>
      <c r="MJM42" s="211"/>
      <c r="MJN42" s="211"/>
      <c r="MJO42" s="211"/>
      <c r="MJP42" s="211"/>
      <c r="MJQ42" s="211"/>
      <c r="MJR42" s="211"/>
      <c r="MJS42" s="211"/>
      <c r="MJT42" s="211"/>
      <c r="MJU42" s="211"/>
      <c r="MJV42" s="211"/>
      <c r="MJW42" s="211"/>
      <c r="MJX42" s="211"/>
      <c r="MJY42" s="211"/>
      <c r="MJZ42" s="211"/>
      <c r="MKA42" s="211"/>
      <c r="MKB42" s="211"/>
      <c r="MKC42" s="211"/>
      <c r="MKD42" s="211"/>
      <c r="MKE42" s="211"/>
      <c r="MKF42" s="211"/>
      <c r="MKG42" s="211"/>
      <c r="MKH42" s="211"/>
      <c r="MKI42" s="211"/>
      <c r="MKJ42" s="211"/>
      <c r="MKK42" s="211"/>
      <c r="MKL42" s="211"/>
      <c r="MKM42" s="211"/>
      <c r="MKN42" s="211"/>
      <c r="MKO42" s="211"/>
      <c r="MKP42" s="211"/>
      <c r="MKQ42" s="211"/>
      <c r="MKR42" s="211"/>
      <c r="MKS42" s="211"/>
      <c r="MKT42" s="211"/>
      <c r="MKU42" s="211"/>
      <c r="MKV42" s="211"/>
      <c r="MKW42" s="211"/>
      <c r="MKX42" s="211"/>
      <c r="MKY42" s="211"/>
      <c r="MKZ42" s="211"/>
      <c r="MLA42" s="211"/>
      <c r="MLB42" s="211"/>
      <c r="MLC42" s="211"/>
      <c r="MLD42" s="211"/>
      <c r="MLE42" s="211"/>
      <c r="MLF42" s="211"/>
      <c r="MLG42" s="211"/>
      <c r="MLH42" s="211"/>
      <c r="MLI42" s="211"/>
      <c r="MLJ42" s="211"/>
      <c r="MLK42" s="211"/>
      <c r="MLL42" s="211"/>
      <c r="MLM42" s="211"/>
      <c r="MLN42" s="211"/>
      <c r="MLO42" s="211"/>
      <c r="MLP42" s="211"/>
      <c r="MLQ42" s="211"/>
      <c r="MLR42" s="211"/>
      <c r="MLS42" s="211"/>
      <c r="MLT42" s="211"/>
      <c r="MLU42" s="211"/>
      <c r="MLV42" s="211"/>
      <c r="MLW42" s="211"/>
      <c r="MLX42" s="211"/>
      <c r="MLY42" s="211"/>
      <c r="MLZ42" s="211"/>
      <c r="MMA42" s="211"/>
      <c r="MMB42" s="211"/>
      <c r="MMC42" s="211"/>
      <c r="MMD42" s="211"/>
      <c r="MME42" s="211"/>
      <c r="MMF42" s="211"/>
      <c r="MMG42" s="211"/>
      <c r="MMH42" s="211"/>
      <c r="MMI42" s="211"/>
      <c r="MMJ42" s="211"/>
      <c r="MMK42" s="211"/>
      <c r="MML42" s="211"/>
      <c r="MMM42" s="211"/>
      <c r="MMN42" s="211"/>
      <c r="MMO42" s="211"/>
      <c r="MMP42" s="211"/>
      <c r="MMQ42" s="211"/>
      <c r="MMR42" s="211"/>
      <c r="MMS42" s="211"/>
      <c r="MMT42" s="211"/>
      <c r="MMU42" s="211"/>
      <c r="MMV42" s="211"/>
      <c r="MMW42" s="211"/>
      <c r="MMX42" s="211"/>
      <c r="MMY42" s="211"/>
      <c r="MMZ42" s="211"/>
      <c r="MNA42" s="211"/>
      <c r="MNB42" s="211"/>
      <c r="MNC42" s="211"/>
      <c r="MND42" s="211"/>
      <c r="MNE42" s="211"/>
      <c r="MNF42" s="211"/>
      <c r="MNG42" s="211"/>
      <c r="MNH42" s="211"/>
      <c r="MNI42" s="211"/>
      <c r="MNJ42" s="211"/>
      <c r="MNK42" s="211"/>
      <c r="MNL42" s="211"/>
      <c r="MNM42" s="211"/>
      <c r="MNN42" s="211"/>
      <c r="MNO42" s="211"/>
      <c r="MNP42" s="211"/>
      <c r="MNQ42" s="211"/>
      <c r="MNR42" s="211"/>
      <c r="MNS42" s="211"/>
      <c r="MNT42" s="211"/>
      <c r="MNU42" s="211"/>
      <c r="MNV42" s="211"/>
      <c r="MNW42" s="211"/>
      <c r="MNX42" s="211"/>
      <c r="MNY42" s="211"/>
      <c r="MNZ42" s="211"/>
      <c r="MOA42" s="211"/>
      <c r="MOB42" s="211"/>
      <c r="MOC42" s="211"/>
      <c r="MOD42" s="211"/>
      <c r="MOE42" s="211"/>
      <c r="MOF42" s="211"/>
      <c r="MOG42" s="211"/>
      <c r="MOH42" s="211"/>
      <c r="MOI42" s="211"/>
      <c r="MOJ42" s="211"/>
      <c r="MOK42" s="211"/>
      <c r="MOL42" s="211"/>
      <c r="MOM42" s="211"/>
      <c r="MON42" s="211"/>
      <c r="MOO42" s="211"/>
      <c r="MOP42" s="211"/>
      <c r="MOQ42" s="211"/>
      <c r="MOR42" s="211"/>
      <c r="MOS42" s="211"/>
      <c r="MOT42" s="211"/>
      <c r="MOU42" s="211"/>
      <c r="MOV42" s="211"/>
      <c r="MOW42" s="211"/>
      <c r="MOX42" s="211"/>
      <c r="MOY42" s="211"/>
      <c r="MOZ42" s="211"/>
      <c r="MPA42" s="211"/>
      <c r="MPB42" s="211"/>
      <c r="MPC42" s="211"/>
      <c r="MPD42" s="211"/>
      <c r="MPE42" s="211"/>
      <c r="MPF42" s="211"/>
      <c r="MPG42" s="211"/>
      <c r="MPH42" s="211"/>
      <c r="MPI42" s="211"/>
      <c r="MPJ42" s="211"/>
      <c r="MPK42" s="211"/>
      <c r="MPL42" s="211"/>
      <c r="MPM42" s="211"/>
      <c r="MPN42" s="211"/>
      <c r="MPO42" s="211"/>
      <c r="MPP42" s="211"/>
      <c r="MPQ42" s="211"/>
      <c r="MPR42" s="211"/>
      <c r="MPS42" s="211"/>
      <c r="MPT42" s="211"/>
      <c r="MPU42" s="211"/>
      <c r="MPV42" s="211"/>
      <c r="MPW42" s="211"/>
      <c r="MPX42" s="211"/>
      <c r="MPY42" s="211"/>
      <c r="MPZ42" s="211"/>
      <c r="MQA42" s="211"/>
      <c r="MQB42" s="211"/>
      <c r="MQC42" s="211"/>
      <c r="MQD42" s="211"/>
      <c r="MQE42" s="211"/>
      <c r="MQF42" s="211"/>
      <c r="MQG42" s="211"/>
      <c r="MQH42" s="211"/>
      <c r="MQI42" s="211"/>
      <c r="MQJ42" s="211"/>
      <c r="MQK42" s="211"/>
      <c r="MQL42" s="211"/>
      <c r="MQM42" s="211"/>
      <c r="MQN42" s="211"/>
      <c r="MQO42" s="211"/>
      <c r="MQP42" s="211"/>
      <c r="MQQ42" s="211"/>
      <c r="MQR42" s="211"/>
      <c r="MQS42" s="211"/>
      <c r="MQT42" s="211"/>
      <c r="MQU42" s="211"/>
      <c r="MQV42" s="211"/>
      <c r="MQW42" s="211"/>
      <c r="MQX42" s="211"/>
      <c r="MQY42" s="211"/>
      <c r="MQZ42" s="211"/>
      <c r="MRA42" s="211"/>
      <c r="MRB42" s="211"/>
      <c r="MRC42" s="211"/>
      <c r="MRD42" s="211"/>
      <c r="MRE42" s="211"/>
      <c r="MRF42" s="211"/>
      <c r="MRG42" s="211"/>
      <c r="MRH42" s="211"/>
      <c r="MRI42" s="211"/>
      <c r="MRJ42" s="211"/>
      <c r="MRK42" s="211"/>
      <c r="MRL42" s="211"/>
      <c r="MRM42" s="211"/>
      <c r="MRN42" s="211"/>
      <c r="MRO42" s="211"/>
      <c r="MRP42" s="211"/>
      <c r="MRQ42" s="211"/>
      <c r="MRR42" s="211"/>
      <c r="MRS42" s="211"/>
      <c r="MRT42" s="211"/>
      <c r="MRU42" s="211"/>
      <c r="MRV42" s="211"/>
      <c r="MRW42" s="211"/>
      <c r="MRX42" s="211"/>
      <c r="MRY42" s="211"/>
      <c r="MRZ42" s="211"/>
      <c r="MSA42" s="211"/>
      <c r="MSB42" s="211"/>
      <c r="MSC42" s="211"/>
      <c r="MSD42" s="211"/>
      <c r="MSE42" s="211"/>
      <c r="MSF42" s="211"/>
      <c r="MSG42" s="211"/>
      <c r="MSH42" s="211"/>
      <c r="MSI42" s="211"/>
      <c r="MSJ42" s="211"/>
      <c r="MSK42" s="211"/>
      <c r="MSL42" s="211"/>
      <c r="MSM42" s="211"/>
      <c r="MSN42" s="211"/>
      <c r="MSO42" s="211"/>
      <c r="MSP42" s="211"/>
      <c r="MSQ42" s="211"/>
      <c r="MSR42" s="211"/>
      <c r="MSS42" s="211"/>
      <c r="MST42" s="211"/>
      <c r="MSU42" s="211"/>
      <c r="MSV42" s="211"/>
      <c r="MSW42" s="211"/>
      <c r="MSX42" s="211"/>
      <c r="MSY42" s="211"/>
      <c r="MSZ42" s="211"/>
      <c r="MTA42" s="211"/>
      <c r="MTB42" s="211"/>
      <c r="MTC42" s="211"/>
      <c r="MTD42" s="211"/>
      <c r="MTE42" s="211"/>
      <c r="MTF42" s="211"/>
      <c r="MTG42" s="211"/>
      <c r="MTH42" s="211"/>
      <c r="MTI42" s="211"/>
      <c r="MTJ42" s="211"/>
      <c r="MTK42" s="211"/>
      <c r="MTL42" s="211"/>
      <c r="MTM42" s="211"/>
      <c r="MTN42" s="211"/>
      <c r="MTO42" s="211"/>
      <c r="MTP42" s="211"/>
      <c r="MTQ42" s="211"/>
      <c r="MTR42" s="211"/>
      <c r="MTS42" s="211"/>
      <c r="MTT42" s="211"/>
      <c r="MTU42" s="211"/>
      <c r="MTV42" s="211"/>
      <c r="MTW42" s="211"/>
      <c r="MTX42" s="211"/>
      <c r="MTY42" s="211"/>
      <c r="MTZ42" s="211"/>
      <c r="MUA42" s="211"/>
      <c r="MUB42" s="211"/>
      <c r="MUC42" s="211"/>
      <c r="MUD42" s="211"/>
      <c r="MUE42" s="211"/>
      <c r="MUF42" s="211"/>
      <c r="MUG42" s="211"/>
      <c r="MUH42" s="211"/>
      <c r="MUI42" s="211"/>
      <c r="MUJ42" s="211"/>
      <c r="MUK42" s="211"/>
      <c r="MUL42" s="211"/>
      <c r="MUM42" s="211"/>
      <c r="MUN42" s="211"/>
      <c r="MUO42" s="211"/>
      <c r="MUP42" s="211"/>
      <c r="MUQ42" s="211"/>
      <c r="MUR42" s="211"/>
      <c r="MUS42" s="211"/>
      <c r="MUT42" s="211"/>
      <c r="MUU42" s="211"/>
      <c r="MUV42" s="211"/>
      <c r="MUW42" s="211"/>
      <c r="MUX42" s="211"/>
      <c r="MUY42" s="211"/>
      <c r="MUZ42" s="211"/>
      <c r="MVA42" s="211"/>
      <c r="MVB42" s="211"/>
      <c r="MVC42" s="211"/>
      <c r="MVD42" s="211"/>
      <c r="MVE42" s="211"/>
      <c r="MVF42" s="211"/>
      <c r="MVG42" s="211"/>
      <c r="MVH42" s="211"/>
      <c r="MVI42" s="211"/>
      <c r="MVJ42" s="211"/>
      <c r="MVK42" s="211"/>
      <c r="MVL42" s="211"/>
      <c r="MVM42" s="211"/>
      <c r="MVN42" s="211"/>
      <c r="MVO42" s="211"/>
      <c r="MVP42" s="211"/>
      <c r="MVQ42" s="211"/>
      <c r="MVR42" s="211"/>
      <c r="MVS42" s="211"/>
      <c r="MVT42" s="211"/>
      <c r="MVU42" s="211"/>
      <c r="MVV42" s="211"/>
      <c r="MVW42" s="211"/>
      <c r="MVX42" s="211"/>
      <c r="MVY42" s="211"/>
      <c r="MVZ42" s="211"/>
      <c r="MWA42" s="211"/>
      <c r="MWB42" s="211"/>
      <c r="MWC42" s="211"/>
      <c r="MWD42" s="211"/>
      <c r="MWE42" s="211"/>
      <c r="MWF42" s="211"/>
      <c r="MWG42" s="211"/>
      <c r="MWH42" s="211"/>
      <c r="MWI42" s="211"/>
      <c r="MWJ42" s="211"/>
      <c r="MWK42" s="211"/>
      <c r="MWL42" s="211"/>
      <c r="MWM42" s="211"/>
      <c r="MWN42" s="211"/>
      <c r="MWO42" s="211"/>
      <c r="MWP42" s="211"/>
      <c r="MWQ42" s="211"/>
      <c r="MWR42" s="211"/>
      <c r="MWS42" s="211"/>
      <c r="MWT42" s="211"/>
      <c r="MWU42" s="211"/>
      <c r="MWV42" s="211"/>
      <c r="MWW42" s="211"/>
      <c r="MWX42" s="211"/>
      <c r="MWY42" s="211"/>
      <c r="MWZ42" s="211"/>
      <c r="MXA42" s="211"/>
      <c r="MXB42" s="211"/>
      <c r="MXC42" s="211"/>
      <c r="MXD42" s="211"/>
      <c r="MXE42" s="211"/>
      <c r="MXF42" s="211"/>
      <c r="MXG42" s="211"/>
      <c r="MXH42" s="211"/>
      <c r="MXI42" s="211"/>
      <c r="MXJ42" s="211"/>
      <c r="MXK42" s="211"/>
      <c r="MXL42" s="211"/>
      <c r="MXM42" s="211"/>
      <c r="MXN42" s="211"/>
      <c r="MXO42" s="211"/>
      <c r="MXP42" s="211"/>
      <c r="MXQ42" s="211"/>
      <c r="MXR42" s="211"/>
      <c r="MXS42" s="211"/>
      <c r="MXT42" s="211"/>
      <c r="MXU42" s="211"/>
      <c r="MXV42" s="211"/>
      <c r="MXW42" s="211"/>
      <c r="MXX42" s="211"/>
      <c r="MXY42" s="211"/>
      <c r="MXZ42" s="211"/>
      <c r="MYA42" s="211"/>
      <c r="MYB42" s="211"/>
      <c r="MYC42" s="211"/>
      <c r="MYD42" s="211"/>
      <c r="MYE42" s="211"/>
      <c r="MYF42" s="211"/>
      <c r="MYG42" s="211"/>
      <c r="MYH42" s="211"/>
      <c r="MYI42" s="211"/>
      <c r="MYJ42" s="211"/>
      <c r="MYK42" s="211"/>
      <c r="MYL42" s="211"/>
      <c r="MYM42" s="211"/>
      <c r="MYN42" s="211"/>
      <c r="MYO42" s="211"/>
      <c r="MYP42" s="211"/>
      <c r="MYQ42" s="211"/>
      <c r="MYR42" s="211"/>
      <c r="MYS42" s="211"/>
      <c r="MYT42" s="211"/>
      <c r="MYU42" s="211"/>
      <c r="MYV42" s="211"/>
      <c r="MYW42" s="211"/>
      <c r="MYX42" s="211"/>
      <c r="MYY42" s="211"/>
      <c r="MYZ42" s="211"/>
      <c r="MZA42" s="211"/>
      <c r="MZB42" s="211"/>
      <c r="MZC42" s="211"/>
      <c r="MZD42" s="211"/>
      <c r="MZE42" s="211"/>
      <c r="MZF42" s="211"/>
      <c r="MZG42" s="211"/>
      <c r="MZH42" s="211"/>
      <c r="MZI42" s="211"/>
      <c r="MZJ42" s="211"/>
      <c r="MZK42" s="211"/>
      <c r="MZL42" s="211"/>
      <c r="MZM42" s="211"/>
      <c r="MZN42" s="211"/>
      <c r="MZO42" s="211"/>
      <c r="MZP42" s="211"/>
      <c r="MZQ42" s="211"/>
      <c r="MZR42" s="211"/>
      <c r="MZS42" s="211"/>
      <c r="MZT42" s="211"/>
      <c r="MZU42" s="211"/>
      <c r="MZV42" s="211"/>
      <c r="MZW42" s="211"/>
      <c r="MZX42" s="211"/>
      <c r="MZY42" s="211"/>
      <c r="MZZ42" s="211"/>
      <c r="NAA42" s="211"/>
      <c r="NAB42" s="211"/>
      <c r="NAC42" s="211"/>
      <c r="NAD42" s="211"/>
      <c r="NAE42" s="211"/>
      <c r="NAF42" s="211"/>
      <c r="NAG42" s="211"/>
      <c r="NAH42" s="211"/>
      <c r="NAI42" s="211"/>
      <c r="NAJ42" s="211"/>
      <c r="NAK42" s="211"/>
      <c r="NAL42" s="211"/>
      <c r="NAM42" s="211"/>
      <c r="NAN42" s="211"/>
      <c r="NAO42" s="211"/>
      <c r="NAP42" s="211"/>
      <c r="NAQ42" s="211"/>
      <c r="NAR42" s="211"/>
      <c r="NAS42" s="211"/>
      <c r="NAT42" s="211"/>
      <c r="NAU42" s="211"/>
      <c r="NAV42" s="211"/>
      <c r="NAW42" s="211"/>
      <c r="NAX42" s="211"/>
      <c r="NAY42" s="211"/>
      <c r="NAZ42" s="211"/>
      <c r="NBA42" s="211"/>
      <c r="NBB42" s="211"/>
      <c r="NBC42" s="211"/>
      <c r="NBD42" s="211"/>
      <c r="NBE42" s="211"/>
      <c r="NBF42" s="211"/>
      <c r="NBG42" s="211"/>
      <c r="NBH42" s="211"/>
      <c r="NBI42" s="211"/>
      <c r="NBJ42" s="211"/>
      <c r="NBK42" s="211"/>
      <c r="NBL42" s="211"/>
      <c r="NBM42" s="211"/>
      <c r="NBN42" s="211"/>
      <c r="NBO42" s="211"/>
      <c r="NBP42" s="211"/>
      <c r="NBQ42" s="211"/>
      <c r="NBR42" s="211"/>
      <c r="NBS42" s="211"/>
      <c r="NBT42" s="211"/>
      <c r="NBU42" s="211"/>
      <c r="NBV42" s="211"/>
      <c r="NBW42" s="211"/>
      <c r="NBX42" s="211"/>
      <c r="NBY42" s="211"/>
      <c r="NBZ42" s="211"/>
      <c r="NCA42" s="211"/>
      <c r="NCB42" s="211"/>
      <c r="NCC42" s="211"/>
      <c r="NCD42" s="211"/>
      <c r="NCE42" s="211"/>
      <c r="NCF42" s="211"/>
      <c r="NCG42" s="211"/>
      <c r="NCH42" s="211"/>
      <c r="NCI42" s="211"/>
      <c r="NCJ42" s="211"/>
      <c r="NCK42" s="211"/>
      <c r="NCL42" s="211"/>
      <c r="NCM42" s="211"/>
      <c r="NCN42" s="211"/>
      <c r="NCO42" s="211"/>
      <c r="NCP42" s="211"/>
      <c r="NCQ42" s="211"/>
      <c r="NCR42" s="211"/>
      <c r="NCS42" s="211"/>
      <c r="NCT42" s="211"/>
      <c r="NCU42" s="211"/>
      <c r="NCV42" s="211"/>
      <c r="NCW42" s="211"/>
      <c r="NCX42" s="211"/>
      <c r="NCY42" s="211"/>
      <c r="NCZ42" s="211"/>
      <c r="NDA42" s="211"/>
      <c r="NDB42" s="211"/>
      <c r="NDC42" s="211"/>
      <c r="NDD42" s="211"/>
      <c r="NDE42" s="211"/>
      <c r="NDF42" s="211"/>
      <c r="NDG42" s="211"/>
      <c r="NDH42" s="211"/>
      <c r="NDI42" s="211"/>
      <c r="NDJ42" s="211"/>
      <c r="NDK42" s="211"/>
      <c r="NDL42" s="211"/>
      <c r="NDM42" s="211"/>
      <c r="NDN42" s="211"/>
      <c r="NDO42" s="211"/>
      <c r="NDP42" s="211"/>
      <c r="NDQ42" s="211"/>
      <c r="NDR42" s="211"/>
      <c r="NDS42" s="211"/>
      <c r="NDT42" s="211"/>
      <c r="NDU42" s="211"/>
      <c r="NDV42" s="211"/>
      <c r="NDW42" s="211"/>
      <c r="NDX42" s="211"/>
      <c r="NDY42" s="211"/>
      <c r="NDZ42" s="211"/>
      <c r="NEA42" s="211"/>
      <c r="NEB42" s="211"/>
      <c r="NEC42" s="211"/>
      <c r="NED42" s="211"/>
      <c r="NEE42" s="211"/>
      <c r="NEF42" s="211"/>
      <c r="NEG42" s="211"/>
      <c r="NEH42" s="211"/>
      <c r="NEI42" s="211"/>
      <c r="NEJ42" s="211"/>
      <c r="NEK42" s="211"/>
      <c r="NEL42" s="211"/>
      <c r="NEM42" s="211"/>
      <c r="NEN42" s="211"/>
      <c r="NEO42" s="211"/>
      <c r="NEP42" s="211"/>
      <c r="NEQ42" s="211"/>
      <c r="NER42" s="211"/>
      <c r="NES42" s="211"/>
      <c r="NET42" s="211"/>
      <c r="NEU42" s="211"/>
      <c r="NEV42" s="211"/>
      <c r="NEW42" s="211"/>
      <c r="NEX42" s="211"/>
      <c r="NEY42" s="211"/>
      <c r="NEZ42" s="211"/>
      <c r="NFA42" s="211"/>
      <c r="NFB42" s="211"/>
      <c r="NFC42" s="211"/>
      <c r="NFD42" s="211"/>
      <c r="NFE42" s="211"/>
      <c r="NFF42" s="211"/>
      <c r="NFG42" s="211"/>
      <c r="NFH42" s="211"/>
      <c r="NFI42" s="211"/>
      <c r="NFJ42" s="211"/>
      <c r="NFK42" s="211"/>
      <c r="NFL42" s="211"/>
      <c r="NFM42" s="211"/>
      <c r="NFN42" s="211"/>
      <c r="NFO42" s="211"/>
      <c r="NFP42" s="211"/>
      <c r="NFQ42" s="211"/>
      <c r="NFR42" s="211"/>
      <c r="NFS42" s="211"/>
      <c r="NFT42" s="211"/>
      <c r="NFU42" s="211"/>
      <c r="NFV42" s="211"/>
      <c r="NFW42" s="211"/>
      <c r="NFX42" s="211"/>
      <c r="NFY42" s="211"/>
      <c r="NFZ42" s="211"/>
      <c r="NGA42" s="211"/>
      <c r="NGB42" s="211"/>
      <c r="NGC42" s="211"/>
      <c r="NGD42" s="211"/>
      <c r="NGE42" s="211"/>
      <c r="NGF42" s="211"/>
      <c r="NGG42" s="211"/>
      <c r="NGH42" s="211"/>
      <c r="NGI42" s="211"/>
      <c r="NGJ42" s="211"/>
      <c r="NGK42" s="211"/>
      <c r="NGL42" s="211"/>
      <c r="NGM42" s="211"/>
      <c r="NGN42" s="211"/>
      <c r="NGO42" s="211"/>
      <c r="NGP42" s="211"/>
      <c r="NGQ42" s="211"/>
      <c r="NGR42" s="211"/>
      <c r="NGS42" s="211"/>
      <c r="NGT42" s="211"/>
      <c r="NGU42" s="211"/>
      <c r="NGV42" s="211"/>
      <c r="NGW42" s="211"/>
      <c r="NGX42" s="211"/>
      <c r="NGY42" s="211"/>
      <c r="NGZ42" s="211"/>
      <c r="NHA42" s="211"/>
      <c r="NHB42" s="211"/>
      <c r="NHC42" s="211"/>
      <c r="NHD42" s="211"/>
      <c r="NHE42" s="211"/>
      <c r="NHF42" s="211"/>
      <c r="NHG42" s="211"/>
      <c r="NHH42" s="211"/>
      <c r="NHI42" s="211"/>
      <c r="NHJ42" s="211"/>
      <c r="NHK42" s="211"/>
      <c r="NHL42" s="211"/>
      <c r="NHM42" s="211"/>
      <c r="NHN42" s="211"/>
      <c r="NHO42" s="211"/>
      <c r="NHP42" s="211"/>
      <c r="NHQ42" s="211"/>
      <c r="NHR42" s="211"/>
      <c r="NHS42" s="211"/>
      <c r="NHT42" s="211"/>
      <c r="NHU42" s="211"/>
      <c r="NHV42" s="211"/>
      <c r="NHW42" s="211"/>
      <c r="NHX42" s="211"/>
      <c r="NHY42" s="211"/>
      <c r="NHZ42" s="211"/>
      <c r="NIA42" s="211"/>
      <c r="NIB42" s="211"/>
      <c r="NIC42" s="211"/>
      <c r="NID42" s="211"/>
      <c r="NIE42" s="211"/>
      <c r="NIF42" s="211"/>
      <c r="NIG42" s="211"/>
      <c r="NIH42" s="211"/>
      <c r="NII42" s="211"/>
      <c r="NIJ42" s="211"/>
      <c r="NIK42" s="211"/>
      <c r="NIL42" s="211"/>
      <c r="NIM42" s="211"/>
      <c r="NIN42" s="211"/>
      <c r="NIO42" s="211"/>
      <c r="NIP42" s="211"/>
      <c r="NIQ42" s="211"/>
      <c r="NIR42" s="211"/>
      <c r="NIS42" s="211"/>
      <c r="NIT42" s="211"/>
      <c r="NIU42" s="211"/>
      <c r="NIV42" s="211"/>
      <c r="NIW42" s="211"/>
      <c r="NIX42" s="211"/>
      <c r="NIY42" s="211"/>
      <c r="NIZ42" s="211"/>
      <c r="NJA42" s="211"/>
      <c r="NJB42" s="211"/>
      <c r="NJC42" s="211"/>
      <c r="NJD42" s="211"/>
      <c r="NJE42" s="211"/>
      <c r="NJF42" s="211"/>
      <c r="NJG42" s="211"/>
      <c r="NJH42" s="211"/>
      <c r="NJI42" s="211"/>
      <c r="NJJ42" s="211"/>
      <c r="NJK42" s="211"/>
      <c r="NJL42" s="211"/>
      <c r="NJM42" s="211"/>
      <c r="NJN42" s="211"/>
      <c r="NJO42" s="211"/>
      <c r="NJP42" s="211"/>
      <c r="NJQ42" s="211"/>
      <c r="NJR42" s="211"/>
      <c r="NJS42" s="211"/>
      <c r="NJT42" s="211"/>
      <c r="NJU42" s="211"/>
      <c r="NJV42" s="211"/>
      <c r="NJW42" s="211"/>
      <c r="NJX42" s="211"/>
      <c r="NJY42" s="211"/>
      <c r="NJZ42" s="211"/>
      <c r="NKA42" s="211"/>
      <c r="NKB42" s="211"/>
      <c r="NKC42" s="211"/>
      <c r="NKD42" s="211"/>
      <c r="NKE42" s="211"/>
      <c r="NKF42" s="211"/>
      <c r="NKG42" s="211"/>
      <c r="NKH42" s="211"/>
      <c r="NKI42" s="211"/>
      <c r="NKJ42" s="211"/>
      <c r="NKK42" s="211"/>
      <c r="NKL42" s="211"/>
      <c r="NKM42" s="211"/>
      <c r="NKN42" s="211"/>
      <c r="NKO42" s="211"/>
      <c r="NKP42" s="211"/>
      <c r="NKQ42" s="211"/>
      <c r="NKR42" s="211"/>
      <c r="NKS42" s="211"/>
      <c r="NKT42" s="211"/>
      <c r="NKU42" s="211"/>
      <c r="NKV42" s="211"/>
      <c r="NKW42" s="211"/>
      <c r="NKX42" s="211"/>
      <c r="NKY42" s="211"/>
      <c r="NKZ42" s="211"/>
      <c r="NLA42" s="211"/>
      <c r="NLB42" s="211"/>
      <c r="NLC42" s="211"/>
      <c r="NLD42" s="211"/>
      <c r="NLE42" s="211"/>
      <c r="NLF42" s="211"/>
      <c r="NLG42" s="211"/>
      <c r="NLH42" s="211"/>
      <c r="NLI42" s="211"/>
      <c r="NLJ42" s="211"/>
      <c r="NLK42" s="211"/>
      <c r="NLL42" s="211"/>
      <c r="NLM42" s="211"/>
      <c r="NLN42" s="211"/>
      <c r="NLO42" s="211"/>
      <c r="NLP42" s="211"/>
      <c r="NLQ42" s="211"/>
      <c r="NLR42" s="211"/>
      <c r="NLS42" s="211"/>
      <c r="NLT42" s="211"/>
      <c r="NLU42" s="211"/>
      <c r="NLV42" s="211"/>
      <c r="NLW42" s="211"/>
      <c r="NLX42" s="211"/>
      <c r="NLY42" s="211"/>
      <c r="NLZ42" s="211"/>
      <c r="NMA42" s="211"/>
      <c r="NMB42" s="211"/>
      <c r="NMC42" s="211"/>
      <c r="NMD42" s="211"/>
      <c r="NME42" s="211"/>
      <c r="NMF42" s="211"/>
      <c r="NMG42" s="211"/>
      <c r="NMH42" s="211"/>
      <c r="NMI42" s="211"/>
      <c r="NMJ42" s="211"/>
      <c r="NMK42" s="211"/>
      <c r="NML42" s="211"/>
      <c r="NMM42" s="211"/>
      <c r="NMN42" s="211"/>
      <c r="NMO42" s="211"/>
      <c r="NMP42" s="211"/>
      <c r="NMQ42" s="211"/>
      <c r="NMR42" s="211"/>
      <c r="NMS42" s="211"/>
      <c r="NMT42" s="211"/>
      <c r="NMU42" s="211"/>
      <c r="NMV42" s="211"/>
      <c r="NMW42" s="211"/>
      <c r="NMX42" s="211"/>
      <c r="NMY42" s="211"/>
      <c r="NMZ42" s="211"/>
      <c r="NNA42" s="211"/>
      <c r="NNB42" s="211"/>
      <c r="NNC42" s="211"/>
      <c r="NND42" s="211"/>
      <c r="NNE42" s="211"/>
      <c r="NNF42" s="211"/>
      <c r="NNG42" s="211"/>
      <c r="NNH42" s="211"/>
      <c r="NNI42" s="211"/>
      <c r="NNJ42" s="211"/>
      <c r="NNK42" s="211"/>
      <c r="NNL42" s="211"/>
      <c r="NNM42" s="211"/>
      <c r="NNN42" s="211"/>
      <c r="NNO42" s="211"/>
      <c r="NNP42" s="211"/>
      <c r="NNQ42" s="211"/>
      <c r="NNR42" s="211"/>
      <c r="NNS42" s="211"/>
      <c r="NNT42" s="211"/>
      <c r="NNU42" s="211"/>
      <c r="NNV42" s="211"/>
      <c r="NNW42" s="211"/>
      <c r="NNX42" s="211"/>
      <c r="NNY42" s="211"/>
      <c r="NNZ42" s="211"/>
      <c r="NOA42" s="211"/>
      <c r="NOB42" s="211"/>
      <c r="NOC42" s="211"/>
      <c r="NOD42" s="211"/>
      <c r="NOE42" s="211"/>
      <c r="NOF42" s="211"/>
      <c r="NOG42" s="211"/>
      <c r="NOH42" s="211"/>
      <c r="NOI42" s="211"/>
      <c r="NOJ42" s="211"/>
      <c r="NOK42" s="211"/>
      <c r="NOL42" s="211"/>
      <c r="NOM42" s="211"/>
      <c r="NON42" s="211"/>
      <c r="NOO42" s="211"/>
      <c r="NOP42" s="211"/>
      <c r="NOQ42" s="211"/>
      <c r="NOR42" s="211"/>
      <c r="NOS42" s="211"/>
      <c r="NOT42" s="211"/>
      <c r="NOU42" s="211"/>
      <c r="NOV42" s="211"/>
      <c r="NOW42" s="211"/>
      <c r="NOX42" s="211"/>
      <c r="NOY42" s="211"/>
      <c r="NOZ42" s="211"/>
      <c r="NPA42" s="211"/>
      <c r="NPB42" s="211"/>
      <c r="NPC42" s="211"/>
      <c r="NPD42" s="211"/>
      <c r="NPE42" s="211"/>
      <c r="NPF42" s="211"/>
      <c r="NPG42" s="211"/>
      <c r="NPH42" s="211"/>
      <c r="NPI42" s="211"/>
      <c r="NPJ42" s="211"/>
      <c r="NPK42" s="211"/>
      <c r="NPL42" s="211"/>
      <c r="NPM42" s="211"/>
      <c r="NPN42" s="211"/>
      <c r="NPO42" s="211"/>
      <c r="NPP42" s="211"/>
      <c r="NPQ42" s="211"/>
      <c r="NPR42" s="211"/>
      <c r="NPS42" s="211"/>
      <c r="NPT42" s="211"/>
      <c r="NPU42" s="211"/>
      <c r="NPV42" s="211"/>
      <c r="NPW42" s="211"/>
      <c r="NPX42" s="211"/>
      <c r="NPY42" s="211"/>
      <c r="NPZ42" s="211"/>
      <c r="NQA42" s="211"/>
      <c r="NQB42" s="211"/>
      <c r="NQC42" s="211"/>
      <c r="NQD42" s="211"/>
      <c r="NQE42" s="211"/>
      <c r="NQF42" s="211"/>
      <c r="NQG42" s="211"/>
      <c r="NQH42" s="211"/>
      <c r="NQI42" s="211"/>
      <c r="NQJ42" s="211"/>
      <c r="NQK42" s="211"/>
      <c r="NQL42" s="211"/>
      <c r="NQM42" s="211"/>
      <c r="NQN42" s="211"/>
      <c r="NQO42" s="211"/>
      <c r="NQP42" s="211"/>
      <c r="NQQ42" s="211"/>
      <c r="NQR42" s="211"/>
      <c r="NQS42" s="211"/>
      <c r="NQT42" s="211"/>
      <c r="NQU42" s="211"/>
      <c r="NQV42" s="211"/>
      <c r="NQW42" s="211"/>
      <c r="NQX42" s="211"/>
      <c r="NQY42" s="211"/>
      <c r="NQZ42" s="211"/>
      <c r="NRA42" s="211"/>
      <c r="NRB42" s="211"/>
      <c r="NRC42" s="211"/>
      <c r="NRD42" s="211"/>
      <c r="NRE42" s="211"/>
      <c r="NRF42" s="211"/>
      <c r="NRG42" s="211"/>
      <c r="NRH42" s="211"/>
      <c r="NRI42" s="211"/>
      <c r="NRJ42" s="211"/>
      <c r="NRK42" s="211"/>
      <c r="NRL42" s="211"/>
      <c r="NRM42" s="211"/>
      <c r="NRN42" s="211"/>
      <c r="NRO42" s="211"/>
      <c r="NRP42" s="211"/>
      <c r="NRQ42" s="211"/>
      <c r="NRR42" s="211"/>
      <c r="NRS42" s="211"/>
      <c r="NRT42" s="211"/>
      <c r="NRU42" s="211"/>
      <c r="NRV42" s="211"/>
      <c r="NRW42" s="211"/>
      <c r="NRX42" s="211"/>
      <c r="NRY42" s="211"/>
      <c r="NRZ42" s="211"/>
      <c r="NSA42" s="211"/>
      <c r="NSB42" s="211"/>
      <c r="NSC42" s="211"/>
      <c r="NSD42" s="211"/>
      <c r="NSE42" s="211"/>
      <c r="NSF42" s="211"/>
      <c r="NSG42" s="211"/>
      <c r="NSH42" s="211"/>
      <c r="NSI42" s="211"/>
      <c r="NSJ42" s="211"/>
      <c r="NSK42" s="211"/>
      <c r="NSL42" s="211"/>
      <c r="NSM42" s="211"/>
      <c r="NSN42" s="211"/>
      <c r="NSO42" s="211"/>
      <c r="NSP42" s="211"/>
      <c r="NSQ42" s="211"/>
      <c r="NSR42" s="211"/>
      <c r="NSS42" s="211"/>
      <c r="NST42" s="211"/>
      <c r="NSU42" s="211"/>
      <c r="NSV42" s="211"/>
      <c r="NSW42" s="211"/>
      <c r="NSX42" s="211"/>
      <c r="NSY42" s="211"/>
      <c r="NSZ42" s="211"/>
      <c r="NTA42" s="211"/>
      <c r="NTB42" s="211"/>
      <c r="NTC42" s="211"/>
      <c r="NTD42" s="211"/>
      <c r="NTE42" s="211"/>
      <c r="NTF42" s="211"/>
      <c r="NTG42" s="211"/>
      <c r="NTH42" s="211"/>
      <c r="NTI42" s="211"/>
      <c r="NTJ42" s="211"/>
      <c r="NTK42" s="211"/>
      <c r="NTL42" s="211"/>
      <c r="NTM42" s="211"/>
      <c r="NTN42" s="211"/>
      <c r="NTO42" s="211"/>
      <c r="NTP42" s="211"/>
      <c r="NTQ42" s="211"/>
      <c r="NTR42" s="211"/>
      <c r="NTS42" s="211"/>
      <c r="NTT42" s="211"/>
      <c r="NTU42" s="211"/>
      <c r="NTV42" s="211"/>
      <c r="NTW42" s="211"/>
      <c r="NTX42" s="211"/>
      <c r="NTY42" s="211"/>
      <c r="NTZ42" s="211"/>
      <c r="NUA42" s="211"/>
      <c r="NUB42" s="211"/>
      <c r="NUC42" s="211"/>
      <c r="NUD42" s="211"/>
      <c r="NUE42" s="211"/>
      <c r="NUF42" s="211"/>
      <c r="NUG42" s="211"/>
      <c r="NUH42" s="211"/>
      <c r="NUI42" s="211"/>
      <c r="NUJ42" s="211"/>
      <c r="NUK42" s="211"/>
      <c r="NUL42" s="211"/>
      <c r="NUM42" s="211"/>
      <c r="NUN42" s="211"/>
      <c r="NUO42" s="211"/>
      <c r="NUP42" s="211"/>
      <c r="NUQ42" s="211"/>
      <c r="NUR42" s="211"/>
      <c r="NUS42" s="211"/>
      <c r="NUT42" s="211"/>
      <c r="NUU42" s="211"/>
      <c r="NUV42" s="211"/>
      <c r="NUW42" s="211"/>
      <c r="NUX42" s="211"/>
      <c r="NUY42" s="211"/>
      <c r="NUZ42" s="211"/>
      <c r="NVA42" s="211"/>
      <c r="NVB42" s="211"/>
      <c r="NVC42" s="211"/>
      <c r="NVD42" s="211"/>
      <c r="NVE42" s="211"/>
      <c r="NVF42" s="211"/>
      <c r="NVG42" s="211"/>
      <c r="NVH42" s="211"/>
      <c r="NVI42" s="211"/>
      <c r="NVJ42" s="211"/>
      <c r="NVK42" s="211"/>
      <c r="NVL42" s="211"/>
      <c r="NVM42" s="211"/>
      <c r="NVN42" s="211"/>
      <c r="NVO42" s="211"/>
      <c r="NVP42" s="211"/>
      <c r="NVQ42" s="211"/>
      <c r="NVR42" s="211"/>
      <c r="NVS42" s="211"/>
      <c r="NVT42" s="211"/>
      <c r="NVU42" s="211"/>
      <c r="NVV42" s="211"/>
      <c r="NVW42" s="211"/>
      <c r="NVX42" s="211"/>
      <c r="NVY42" s="211"/>
      <c r="NVZ42" s="211"/>
      <c r="NWA42" s="211"/>
      <c r="NWB42" s="211"/>
      <c r="NWC42" s="211"/>
      <c r="NWD42" s="211"/>
      <c r="NWE42" s="211"/>
      <c r="NWF42" s="211"/>
      <c r="NWG42" s="211"/>
      <c r="NWH42" s="211"/>
      <c r="NWI42" s="211"/>
      <c r="NWJ42" s="211"/>
      <c r="NWK42" s="211"/>
      <c r="NWL42" s="211"/>
      <c r="NWM42" s="211"/>
      <c r="NWN42" s="211"/>
      <c r="NWO42" s="211"/>
      <c r="NWP42" s="211"/>
      <c r="NWQ42" s="211"/>
      <c r="NWR42" s="211"/>
      <c r="NWS42" s="211"/>
      <c r="NWT42" s="211"/>
      <c r="NWU42" s="211"/>
      <c r="NWV42" s="211"/>
      <c r="NWW42" s="211"/>
      <c r="NWX42" s="211"/>
      <c r="NWY42" s="211"/>
      <c r="NWZ42" s="211"/>
      <c r="NXA42" s="211"/>
      <c r="NXB42" s="211"/>
      <c r="NXC42" s="211"/>
      <c r="NXD42" s="211"/>
      <c r="NXE42" s="211"/>
      <c r="NXF42" s="211"/>
      <c r="NXG42" s="211"/>
      <c r="NXH42" s="211"/>
      <c r="NXI42" s="211"/>
      <c r="NXJ42" s="211"/>
      <c r="NXK42" s="211"/>
      <c r="NXL42" s="211"/>
      <c r="NXM42" s="211"/>
      <c r="NXN42" s="211"/>
      <c r="NXO42" s="211"/>
      <c r="NXP42" s="211"/>
      <c r="NXQ42" s="211"/>
      <c r="NXR42" s="211"/>
      <c r="NXS42" s="211"/>
      <c r="NXT42" s="211"/>
      <c r="NXU42" s="211"/>
      <c r="NXV42" s="211"/>
      <c r="NXW42" s="211"/>
      <c r="NXX42" s="211"/>
      <c r="NXY42" s="211"/>
      <c r="NXZ42" s="211"/>
      <c r="NYA42" s="211"/>
      <c r="NYB42" s="211"/>
      <c r="NYC42" s="211"/>
      <c r="NYD42" s="211"/>
      <c r="NYE42" s="211"/>
      <c r="NYF42" s="211"/>
      <c r="NYG42" s="211"/>
      <c r="NYH42" s="211"/>
      <c r="NYI42" s="211"/>
      <c r="NYJ42" s="211"/>
      <c r="NYK42" s="211"/>
      <c r="NYL42" s="211"/>
      <c r="NYM42" s="211"/>
      <c r="NYN42" s="211"/>
      <c r="NYO42" s="211"/>
      <c r="NYP42" s="211"/>
      <c r="NYQ42" s="211"/>
      <c r="NYR42" s="211"/>
      <c r="NYS42" s="211"/>
      <c r="NYT42" s="211"/>
      <c r="NYU42" s="211"/>
      <c r="NYV42" s="211"/>
      <c r="NYW42" s="211"/>
      <c r="NYX42" s="211"/>
      <c r="NYY42" s="211"/>
      <c r="NYZ42" s="211"/>
      <c r="NZA42" s="211"/>
      <c r="NZB42" s="211"/>
      <c r="NZC42" s="211"/>
      <c r="NZD42" s="211"/>
      <c r="NZE42" s="211"/>
      <c r="NZF42" s="211"/>
      <c r="NZG42" s="211"/>
      <c r="NZH42" s="211"/>
      <c r="NZI42" s="211"/>
      <c r="NZJ42" s="211"/>
      <c r="NZK42" s="211"/>
      <c r="NZL42" s="211"/>
      <c r="NZM42" s="211"/>
      <c r="NZN42" s="211"/>
      <c r="NZO42" s="211"/>
      <c r="NZP42" s="211"/>
      <c r="NZQ42" s="211"/>
      <c r="NZR42" s="211"/>
      <c r="NZS42" s="211"/>
      <c r="NZT42" s="211"/>
      <c r="NZU42" s="211"/>
      <c r="NZV42" s="211"/>
      <c r="NZW42" s="211"/>
      <c r="NZX42" s="211"/>
      <c r="NZY42" s="211"/>
      <c r="NZZ42" s="211"/>
      <c r="OAA42" s="211"/>
      <c r="OAB42" s="211"/>
      <c r="OAC42" s="211"/>
      <c r="OAD42" s="211"/>
      <c r="OAE42" s="211"/>
      <c r="OAF42" s="211"/>
      <c r="OAG42" s="211"/>
      <c r="OAH42" s="211"/>
      <c r="OAI42" s="211"/>
      <c r="OAJ42" s="211"/>
      <c r="OAK42" s="211"/>
      <c r="OAL42" s="211"/>
      <c r="OAM42" s="211"/>
      <c r="OAN42" s="211"/>
      <c r="OAO42" s="211"/>
      <c r="OAP42" s="211"/>
      <c r="OAQ42" s="211"/>
      <c r="OAR42" s="211"/>
      <c r="OAS42" s="211"/>
      <c r="OAT42" s="211"/>
      <c r="OAU42" s="211"/>
      <c r="OAV42" s="211"/>
      <c r="OAW42" s="211"/>
      <c r="OAX42" s="211"/>
      <c r="OAY42" s="211"/>
      <c r="OAZ42" s="211"/>
      <c r="OBA42" s="211"/>
      <c r="OBB42" s="211"/>
      <c r="OBC42" s="211"/>
      <c r="OBD42" s="211"/>
      <c r="OBE42" s="211"/>
      <c r="OBF42" s="211"/>
      <c r="OBG42" s="211"/>
      <c r="OBH42" s="211"/>
      <c r="OBI42" s="211"/>
      <c r="OBJ42" s="211"/>
      <c r="OBK42" s="211"/>
      <c r="OBL42" s="211"/>
      <c r="OBM42" s="211"/>
      <c r="OBN42" s="211"/>
      <c r="OBO42" s="211"/>
      <c r="OBP42" s="211"/>
      <c r="OBQ42" s="211"/>
      <c r="OBR42" s="211"/>
      <c r="OBS42" s="211"/>
      <c r="OBT42" s="211"/>
      <c r="OBU42" s="211"/>
      <c r="OBV42" s="211"/>
      <c r="OBW42" s="211"/>
      <c r="OBX42" s="211"/>
      <c r="OBY42" s="211"/>
      <c r="OBZ42" s="211"/>
      <c r="OCA42" s="211"/>
      <c r="OCB42" s="211"/>
      <c r="OCC42" s="211"/>
      <c r="OCD42" s="211"/>
      <c r="OCE42" s="211"/>
      <c r="OCF42" s="211"/>
      <c r="OCG42" s="211"/>
      <c r="OCH42" s="211"/>
      <c r="OCI42" s="211"/>
      <c r="OCJ42" s="211"/>
      <c r="OCK42" s="211"/>
      <c r="OCL42" s="211"/>
      <c r="OCM42" s="211"/>
      <c r="OCN42" s="211"/>
      <c r="OCO42" s="211"/>
      <c r="OCP42" s="211"/>
      <c r="OCQ42" s="211"/>
      <c r="OCR42" s="211"/>
      <c r="OCS42" s="211"/>
      <c r="OCT42" s="211"/>
      <c r="OCU42" s="211"/>
      <c r="OCV42" s="211"/>
      <c r="OCW42" s="211"/>
      <c r="OCX42" s="211"/>
      <c r="OCY42" s="211"/>
      <c r="OCZ42" s="211"/>
      <c r="ODA42" s="211"/>
      <c r="ODB42" s="211"/>
      <c r="ODC42" s="211"/>
      <c r="ODD42" s="211"/>
      <c r="ODE42" s="211"/>
      <c r="ODF42" s="211"/>
      <c r="ODG42" s="211"/>
      <c r="ODH42" s="211"/>
      <c r="ODI42" s="211"/>
      <c r="ODJ42" s="211"/>
      <c r="ODK42" s="211"/>
      <c r="ODL42" s="211"/>
      <c r="ODM42" s="211"/>
      <c r="ODN42" s="211"/>
      <c r="ODO42" s="211"/>
      <c r="ODP42" s="211"/>
      <c r="ODQ42" s="211"/>
      <c r="ODR42" s="211"/>
      <c r="ODS42" s="211"/>
      <c r="ODT42" s="211"/>
      <c r="ODU42" s="211"/>
      <c r="ODV42" s="211"/>
      <c r="ODW42" s="211"/>
      <c r="ODX42" s="211"/>
      <c r="ODY42" s="211"/>
      <c r="ODZ42" s="211"/>
      <c r="OEA42" s="211"/>
      <c r="OEB42" s="211"/>
      <c r="OEC42" s="211"/>
      <c r="OED42" s="211"/>
      <c r="OEE42" s="211"/>
      <c r="OEF42" s="211"/>
      <c r="OEG42" s="211"/>
      <c r="OEH42" s="211"/>
      <c r="OEI42" s="211"/>
      <c r="OEJ42" s="211"/>
      <c r="OEK42" s="211"/>
      <c r="OEL42" s="211"/>
      <c r="OEM42" s="211"/>
      <c r="OEN42" s="211"/>
      <c r="OEO42" s="211"/>
      <c r="OEP42" s="211"/>
      <c r="OEQ42" s="211"/>
      <c r="OER42" s="211"/>
      <c r="OES42" s="211"/>
      <c r="OET42" s="211"/>
      <c r="OEU42" s="211"/>
      <c r="OEV42" s="211"/>
      <c r="OEW42" s="211"/>
      <c r="OEX42" s="211"/>
      <c r="OEY42" s="211"/>
      <c r="OEZ42" s="211"/>
      <c r="OFA42" s="211"/>
      <c r="OFB42" s="211"/>
      <c r="OFC42" s="211"/>
      <c r="OFD42" s="211"/>
      <c r="OFE42" s="211"/>
      <c r="OFF42" s="211"/>
      <c r="OFG42" s="211"/>
      <c r="OFH42" s="211"/>
      <c r="OFI42" s="211"/>
      <c r="OFJ42" s="211"/>
      <c r="OFK42" s="211"/>
      <c r="OFL42" s="211"/>
      <c r="OFM42" s="211"/>
      <c r="OFN42" s="211"/>
      <c r="OFO42" s="211"/>
      <c r="OFP42" s="211"/>
      <c r="OFQ42" s="211"/>
      <c r="OFR42" s="211"/>
      <c r="OFS42" s="211"/>
      <c r="OFT42" s="211"/>
      <c r="OFU42" s="211"/>
      <c r="OFV42" s="211"/>
      <c r="OFW42" s="211"/>
      <c r="OFX42" s="211"/>
      <c r="OFY42" s="211"/>
      <c r="OFZ42" s="211"/>
      <c r="OGA42" s="211"/>
      <c r="OGB42" s="211"/>
      <c r="OGC42" s="211"/>
      <c r="OGD42" s="211"/>
      <c r="OGE42" s="211"/>
      <c r="OGF42" s="211"/>
      <c r="OGG42" s="211"/>
      <c r="OGH42" s="211"/>
      <c r="OGI42" s="211"/>
      <c r="OGJ42" s="211"/>
      <c r="OGK42" s="211"/>
      <c r="OGL42" s="211"/>
      <c r="OGM42" s="211"/>
      <c r="OGN42" s="211"/>
      <c r="OGO42" s="211"/>
      <c r="OGP42" s="211"/>
      <c r="OGQ42" s="211"/>
      <c r="OGR42" s="211"/>
      <c r="OGS42" s="211"/>
      <c r="OGT42" s="211"/>
      <c r="OGU42" s="211"/>
      <c r="OGV42" s="211"/>
      <c r="OGW42" s="211"/>
      <c r="OGX42" s="211"/>
      <c r="OGY42" s="211"/>
      <c r="OGZ42" s="211"/>
      <c r="OHA42" s="211"/>
      <c r="OHB42" s="211"/>
      <c r="OHC42" s="211"/>
      <c r="OHD42" s="211"/>
      <c r="OHE42" s="211"/>
      <c r="OHF42" s="211"/>
      <c r="OHG42" s="211"/>
      <c r="OHH42" s="211"/>
      <c r="OHI42" s="211"/>
      <c r="OHJ42" s="211"/>
      <c r="OHK42" s="211"/>
      <c r="OHL42" s="211"/>
      <c r="OHM42" s="211"/>
      <c r="OHN42" s="211"/>
      <c r="OHO42" s="211"/>
      <c r="OHP42" s="211"/>
      <c r="OHQ42" s="211"/>
      <c r="OHR42" s="211"/>
      <c r="OHS42" s="211"/>
      <c r="OHT42" s="211"/>
      <c r="OHU42" s="211"/>
      <c r="OHV42" s="211"/>
      <c r="OHW42" s="211"/>
      <c r="OHX42" s="211"/>
      <c r="OHY42" s="211"/>
      <c r="OHZ42" s="211"/>
      <c r="OIA42" s="211"/>
      <c r="OIB42" s="211"/>
      <c r="OIC42" s="211"/>
      <c r="OID42" s="211"/>
      <c r="OIE42" s="211"/>
      <c r="OIF42" s="211"/>
      <c r="OIG42" s="211"/>
      <c r="OIH42" s="211"/>
      <c r="OII42" s="211"/>
      <c r="OIJ42" s="211"/>
      <c r="OIK42" s="211"/>
      <c r="OIL42" s="211"/>
      <c r="OIM42" s="211"/>
      <c r="OIN42" s="211"/>
      <c r="OIO42" s="211"/>
      <c r="OIP42" s="211"/>
      <c r="OIQ42" s="211"/>
      <c r="OIR42" s="211"/>
      <c r="OIS42" s="211"/>
      <c r="OIT42" s="211"/>
      <c r="OIU42" s="211"/>
      <c r="OIV42" s="211"/>
      <c r="OIW42" s="211"/>
      <c r="OIX42" s="211"/>
      <c r="OIY42" s="211"/>
      <c r="OIZ42" s="211"/>
      <c r="OJA42" s="211"/>
      <c r="OJB42" s="211"/>
      <c r="OJC42" s="211"/>
      <c r="OJD42" s="211"/>
      <c r="OJE42" s="211"/>
      <c r="OJF42" s="211"/>
      <c r="OJG42" s="211"/>
      <c r="OJH42" s="211"/>
      <c r="OJI42" s="211"/>
      <c r="OJJ42" s="211"/>
      <c r="OJK42" s="211"/>
      <c r="OJL42" s="211"/>
      <c r="OJM42" s="211"/>
      <c r="OJN42" s="211"/>
      <c r="OJO42" s="211"/>
      <c r="OJP42" s="211"/>
      <c r="OJQ42" s="211"/>
      <c r="OJR42" s="211"/>
      <c r="OJS42" s="211"/>
      <c r="OJT42" s="211"/>
      <c r="OJU42" s="211"/>
      <c r="OJV42" s="211"/>
      <c r="OJW42" s="211"/>
      <c r="OJX42" s="211"/>
      <c r="OJY42" s="211"/>
      <c r="OJZ42" s="211"/>
      <c r="OKA42" s="211"/>
      <c r="OKB42" s="211"/>
      <c r="OKC42" s="211"/>
      <c r="OKD42" s="211"/>
      <c r="OKE42" s="211"/>
      <c r="OKF42" s="211"/>
      <c r="OKG42" s="211"/>
      <c r="OKH42" s="211"/>
      <c r="OKI42" s="211"/>
      <c r="OKJ42" s="211"/>
      <c r="OKK42" s="211"/>
      <c r="OKL42" s="211"/>
      <c r="OKM42" s="211"/>
      <c r="OKN42" s="211"/>
      <c r="OKO42" s="211"/>
      <c r="OKP42" s="211"/>
      <c r="OKQ42" s="211"/>
      <c r="OKR42" s="211"/>
      <c r="OKS42" s="211"/>
      <c r="OKT42" s="211"/>
      <c r="OKU42" s="211"/>
      <c r="OKV42" s="211"/>
      <c r="OKW42" s="211"/>
      <c r="OKX42" s="211"/>
      <c r="OKY42" s="211"/>
      <c r="OKZ42" s="211"/>
      <c r="OLA42" s="211"/>
      <c r="OLB42" s="211"/>
      <c r="OLC42" s="211"/>
      <c r="OLD42" s="211"/>
      <c r="OLE42" s="211"/>
      <c r="OLF42" s="211"/>
      <c r="OLG42" s="211"/>
      <c r="OLH42" s="211"/>
      <c r="OLI42" s="211"/>
      <c r="OLJ42" s="211"/>
      <c r="OLK42" s="211"/>
      <c r="OLL42" s="211"/>
      <c r="OLM42" s="211"/>
      <c r="OLN42" s="211"/>
      <c r="OLO42" s="211"/>
      <c r="OLP42" s="211"/>
      <c r="OLQ42" s="211"/>
      <c r="OLR42" s="211"/>
      <c r="OLS42" s="211"/>
      <c r="OLT42" s="211"/>
      <c r="OLU42" s="211"/>
      <c r="OLV42" s="211"/>
      <c r="OLW42" s="211"/>
      <c r="OLX42" s="211"/>
      <c r="OLY42" s="211"/>
      <c r="OLZ42" s="211"/>
      <c r="OMA42" s="211"/>
      <c r="OMB42" s="211"/>
      <c r="OMC42" s="211"/>
      <c r="OMD42" s="211"/>
      <c r="OME42" s="211"/>
      <c r="OMF42" s="211"/>
      <c r="OMG42" s="211"/>
      <c r="OMH42" s="211"/>
      <c r="OMI42" s="211"/>
      <c r="OMJ42" s="211"/>
      <c r="OMK42" s="211"/>
      <c r="OML42" s="211"/>
      <c r="OMM42" s="211"/>
      <c r="OMN42" s="211"/>
      <c r="OMO42" s="211"/>
      <c r="OMP42" s="211"/>
      <c r="OMQ42" s="211"/>
      <c r="OMR42" s="211"/>
      <c r="OMS42" s="211"/>
      <c r="OMT42" s="211"/>
      <c r="OMU42" s="211"/>
      <c r="OMV42" s="211"/>
      <c r="OMW42" s="211"/>
      <c r="OMX42" s="211"/>
      <c r="OMY42" s="211"/>
      <c r="OMZ42" s="211"/>
      <c r="ONA42" s="211"/>
      <c r="ONB42" s="211"/>
      <c r="ONC42" s="211"/>
      <c r="OND42" s="211"/>
      <c r="ONE42" s="211"/>
      <c r="ONF42" s="211"/>
      <c r="ONG42" s="211"/>
      <c r="ONH42" s="211"/>
      <c r="ONI42" s="211"/>
      <c r="ONJ42" s="211"/>
      <c r="ONK42" s="211"/>
      <c r="ONL42" s="211"/>
      <c r="ONM42" s="211"/>
      <c r="ONN42" s="211"/>
      <c r="ONO42" s="211"/>
      <c r="ONP42" s="211"/>
      <c r="ONQ42" s="211"/>
      <c r="ONR42" s="211"/>
      <c r="ONS42" s="211"/>
      <c r="ONT42" s="211"/>
      <c r="ONU42" s="211"/>
      <c r="ONV42" s="211"/>
      <c r="ONW42" s="211"/>
      <c r="ONX42" s="211"/>
      <c r="ONY42" s="211"/>
      <c r="ONZ42" s="211"/>
      <c r="OOA42" s="211"/>
      <c r="OOB42" s="211"/>
      <c r="OOC42" s="211"/>
      <c r="OOD42" s="211"/>
      <c r="OOE42" s="211"/>
      <c r="OOF42" s="211"/>
      <c r="OOG42" s="211"/>
      <c r="OOH42" s="211"/>
      <c r="OOI42" s="211"/>
      <c r="OOJ42" s="211"/>
      <c r="OOK42" s="211"/>
      <c r="OOL42" s="211"/>
      <c r="OOM42" s="211"/>
      <c r="OON42" s="211"/>
      <c r="OOO42" s="211"/>
      <c r="OOP42" s="211"/>
      <c r="OOQ42" s="211"/>
      <c r="OOR42" s="211"/>
      <c r="OOS42" s="211"/>
      <c r="OOT42" s="211"/>
      <c r="OOU42" s="211"/>
      <c r="OOV42" s="211"/>
      <c r="OOW42" s="211"/>
      <c r="OOX42" s="211"/>
      <c r="OOY42" s="211"/>
      <c r="OOZ42" s="211"/>
      <c r="OPA42" s="211"/>
      <c r="OPB42" s="211"/>
      <c r="OPC42" s="211"/>
      <c r="OPD42" s="211"/>
      <c r="OPE42" s="211"/>
      <c r="OPF42" s="211"/>
      <c r="OPG42" s="211"/>
      <c r="OPH42" s="211"/>
      <c r="OPI42" s="211"/>
      <c r="OPJ42" s="211"/>
      <c r="OPK42" s="211"/>
      <c r="OPL42" s="211"/>
      <c r="OPM42" s="211"/>
      <c r="OPN42" s="211"/>
      <c r="OPO42" s="211"/>
      <c r="OPP42" s="211"/>
      <c r="OPQ42" s="211"/>
      <c r="OPR42" s="211"/>
      <c r="OPS42" s="211"/>
      <c r="OPT42" s="211"/>
      <c r="OPU42" s="211"/>
      <c r="OPV42" s="211"/>
      <c r="OPW42" s="211"/>
      <c r="OPX42" s="211"/>
      <c r="OPY42" s="211"/>
      <c r="OPZ42" s="211"/>
      <c r="OQA42" s="211"/>
      <c r="OQB42" s="211"/>
      <c r="OQC42" s="211"/>
      <c r="OQD42" s="211"/>
      <c r="OQE42" s="211"/>
      <c r="OQF42" s="211"/>
      <c r="OQG42" s="211"/>
      <c r="OQH42" s="211"/>
      <c r="OQI42" s="211"/>
      <c r="OQJ42" s="211"/>
      <c r="OQK42" s="211"/>
      <c r="OQL42" s="211"/>
      <c r="OQM42" s="211"/>
      <c r="OQN42" s="211"/>
      <c r="OQO42" s="211"/>
      <c r="OQP42" s="211"/>
      <c r="OQQ42" s="211"/>
      <c r="OQR42" s="211"/>
      <c r="OQS42" s="211"/>
      <c r="OQT42" s="211"/>
      <c r="OQU42" s="211"/>
      <c r="OQV42" s="211"/>
      <c r="OQW42" s="211"/>
      <c r="OQX42" s="211"/>
      <c r="OQY42" s="211"/>
      <c r="OQZ42" s="211"/>
      <c r="ORA42" s="211"/>
      <c r="ORB42" s="211"/>
      <c r="ORC42" s="211"/>
      <c r="ORD42" s="211"/>
      <c r="ORE42" s="211"/>
      <c r="ORF42" s="211"/>
      <c r="ORG42" s="211"/>
      <c r="ORH42" s="211"/>
      <c r="ORI42" s="211"/>
      <c r="ORJ42" s="211"/>
      <c r="ORK42" s="211"/>
      <c r="ORL42" s="211"/>
      <c r="ORM42" s="211"/>
      <c r="ORN42" s="211"/>
      <c r="ORO42" s="211"/>
      <c r="ORP42" s="211"/>
      <c r="ORQ42" s="211"/>
      <c r="ORR42" s="211"/>
      <c r="ORS42" s="211"/>
      <c r="ORT42" s="211"/>
      <c r="ORU42" s="211"/>
      <c r="ORV42" s="211"/>
      <c r="ORW42" s="211"/>
      <c r="ORX42" s="211"/>
      <c r="ORY42" s="211"/>
      <c r="ORZ42" s="211"/>
      <c r="OSA42" s="211"/>
      <c r="OSB42" s="211"/>
      <c r="OSC42" s="211"/>
      <c r="OSD42" s="211"/>
      <c r="OSE42" s="211"/>
      <c r="OSF42" s="211"/>
      <c r="OSG42" s="211"/>
      <c r="OSH42" s="211"/>
      <c r="OSI42" s="211"/>
      <c r="OSJ42" s="211"/>
      <c r="OSK42" s="211"/>
      <c r="OSL42" s="211"/>
      <c r="OSM42" s="211"/>
      <c r="OSN42" s="211"/>
      <c r="OSO42" s="211"/>
      <c r="OSP42" s="211"/>
      <c r="OSQ42" s="211"/>
      <c r="OSR42" s="211"/>
      <c r="OSS42" s="211"/>
      <c r="OST42" s="211"/>
      <c r="OSU42" s="211"/>
      <c r="OSV42" s="211"/>
      <c r="OSW42" s="211"/>
      <c r="OSX42" s="211"/>
      <c r="OSY42" s="211"/>
      <c r="OSZ42" s="211"/>
      <c r="OTA42" s="211"/>
      <c r="OTB42" s="211"/>
      <c r="OTC42" s="211"/>
      <c r="OTD42" s="211"/>
      <c r="OTE42" s="211"/>
      <c r="OTF42" s="211"/>
      <c r="OTG42" s="211"/>
      <c r="OTH42" s="211"/>
      <c r="OTI42" s="211"/>
      <c r="OTJ42" s="211"/>
      <c r="OTK42" s="211"/>
      <c r="OTL42" s="211"/>
      <c r="OTM42" s="211"/>
      <c r="OTN42" s="211"/>
      <c r="OTO42" s="211"/>
      <c r="OTP42" s="211"/>
      <c r="OTQ42" s="211"/>
      <c r="OTR42" s="211"/>
      <c r="OTS42" s="211"/>
      <c r="OTT42" s="211"/>
      <c r="OTU42" s="211"/>
      <c r="OTV42" s="211"/>
      <c r="OTW42" s="211"/>
      <c r="OTX42" s="211"/>
      <c r="OTY42" s="211"/>
      <c r="OTZ42" s="211"/>
      <c r="OUA42" s="211"/>
      <c r="OUB42" s="211"/>
      <c r="OUC42" s="211"/>
      <c r="OUD42" s="211"/>
      <c r="OUE42" s="211"/>
      <c r="OUF42" s="211"/>
      <c r="OUG42" s="211"/>
      <c r="OUH42" s="211"/>
      <c r="OUI42" s="211"/>
      <c r="OUJ42" s="211"/>
      <c r="OUK42" s="211"/>
      <c r="OUL42" s="211"/>
      <c r="OUM42" s="211"/>
      <c r="OUN42" s="211"/>
      <c r="OUO42" s="211"/>
      <c r="OUP42" s="211"/>
      <c r="OUQ42" s="211"/>
      <c r="OUR42" s="211"/>
      <c r="OUS42" s="211"/>
      <c r="OUT42" s="211"/>
      <c r="OUU42" s="211"/>
      <c r="OUV42" s="211"/>
      <c r="OUW42" s="211"/>
      <c r="OUX42" s="211"/>
      <c r="OUY42" s="211"/>
      <c r="OUZ42" s="211"/>
      <c r="OVA42" s="211"/>
      <c r="OVB42" s="211"/>
      <c r="OVC42" s="211"/>
      <c r="OVD42" s="211"/>
      <c r="OVE42" s="211"/>
      <c r="OVF42" s="211"/>
      <c r="OVG42" s="211"/>
      <c r="OVH42" s="211"/>
      <c r="OVI42" s="211"/>
      <c r="OVJ42" s="211"/>
      <c r="OVK42" s="211"/>
      <c r="OVL42" s="211"/>
      <c r="OVM42" s="211"/>
      <c r="OVN42" s="211"/>
      <c r="OVO42" s="211"/>
      <c r="OVP42" s="211"/>
      <c r="OVQ42" s="211"/>
      <c r="OVR42" s="211"/>
      <c r="OVS42" s="211"/>
      <c r="OVT42" s="211"/>
      <c r="OVU42" s="211"/>
      <c r="OVV42" s="211"/>
      <c r="OVW42" s="211"/>
      <c r="OVX42" s="211"/>
      <c r="OVY42" s="211"/>
      <c r="OVZ42" s="211"/>
      <c r="OWA42" s="211"/>
      <c r="OWB42" s="211"/>
      <c r="OWC42" s="211"/>
      <c r="OWD42" s="211"/>
      <c r="OWE42" s="211"/>
      <c r="OWF42" s="211"/>
      <c r="OWG42" s="211"/>
      <c r="OWH42" s="211"/>
      <c r="OWI42" s="211"/>
      <c r="OWJ42" s="211"/>
      <c r="OWK42" s="211"/>
      <c r="OWL42" s="211"/>
      <c r="OWM42" s="211"/>
      <c r="OWN42" s="211"/>
      <c r="OWO42" s="211"/>
      <c r="OWP42" s="211"/>
      <c r="OWQ42" s="211"/>
      <c r="OWR42" s="211"/>
      <c r="OWS42" s="211"/>
      <c r="OWT42" s="211"/>
      <c r="OWU42" s="211"/>
      <c r="OWV42" s="211"/>
      <c r="OWW42" s="211"/>
      <c r="OWX42" s="211"/>
      <c r="OWY42" s="211"/>
      <c r="OWZ42" s="211"/>
      <c r="OXA42" s="211"/>
      <c r="OXB42" s="211"/>
      <c r="OXC42" s="211"/>
      <c r="OXD42" s="211"/>
      <c r="OXE42" s="211"/>
      <c r="OXF42" s="211"/>
      <c r="OXG42" s="211"/>
      <c r="OXH42" s="211"/>
      <c r="OXI42" s="211"/>
      <c r="OXJ42" s="211"/>
      <c r="OXK42" s="211"/>
      <c r="OXL42" s="211"/>
      <c r="OXM42" s="211"/>
      <c r="OXN42" s="211"/>
      <c r="OXO42" s="211"/>
      <c r="OXP42" s="211"/>
      <c r="OXQ42" s="211"/>
      <c r="OXR42" s="211"/>
      <c r="OXS42" s="211"/>
      <c r="OXT42" s="211"/>
      <c r="OXU42" s="211"/>
      <c r="OXV42" s="211"/>
      <c r="OXW42" s="211"/>
      <c r="OXX42" s="211"/>
      <c r="OXY42" s="211"/>
      <c r="OXZ42" s="211"/>
      <c r="OYA42" s="211"/>
      <c r="OYB42" s="211"/>
      <c r="OYC42" s="211"/>
      <c r="OYD42" s="211"/>
      <c r="OYE42" s="211"/>
      <c r="OYF42" s="211"/>
      <c r="OYG42" s="211"/>
      <c r="OYH42" s="211"/>
      <c r="OYI42" s="211"/>
      <c r="OYJ42" s="211"/>
      <c r="OYK42" s="211"/>
      <c r="OYL42" s="211"/>
      <c r="OYM42" s="211"/>
      <c r="OYN42" s="211"/>
      <c r="OYO42" s="211"/>
      <c r="OYP42" s="211"/>
      <c r="OYQ42" s="211"/>
      <c r="OYR42" s="211"/>
      <c r="OYS42" s="211"/>
      <c r="OYT42" s="211"/>
      <c r="OYU42" s="211"/>
      <c r="OYV42" s="211"/>
      <c r="OYW42" s="211"/>
      <c r="OYX42" s="211"/>
      <c r="OYY42" s="211"/>
      <c r="OYZ42" s="211"/>
      <c r="OZA42" s="211"/>
      <c r="OZB42" s="211"/>
      <c r="OZC42" s="211"/>
      <c r="OZD42" s="211"/>
      <c r="OZE42" s="211"/>
      <c r="OZF42" s="211"/>
      <c r="OZG42" s="211"/>
      <c r="OZH42" s="211"/>
      <c r="OZI42" s="211"/>
      <c r="OZJ42" s="211"/>
      <c r="OZK42" s="211"/>
      <c r="OZL42" s="211"/>
      <c r="OZM42" s="211"/>
      <c r="OZN42" s="211"/>
      <c r="OZO42" s="211"/>
      <c r="OZP42" s="211"/>
      <c r="OZQ42" s="211"/>
      <c r="OZR42" s="211"/>
      <c r="OZS42" s="211"/>
      <c r="OZT42" s="211"/>
      <c r="OZU42" s="211"/>
      <c r="OZV42" s="211"/>
      <c r="OZW42" s="211"/>
      <c r="OZX42" s="211"/>
      <c r="OZY42" s="211"/>
      <c r="OZZ42" s="211"/>
      <c r="PAA42" s="211"/>
      <c r="PAB42" s="211"/>
      <c r="PAC42" s="211"/>
      <c r="PAD42" s="211"/>
      <c r="PAE42" s="211"/>
      <c r="PAF42" s="211"/>
      <c r="PAG42" s="211"/>
      <c r="PAH42" s="211"/>
      <c r="PAI42" s="211"/>
      <c r="PAJ42" s="211"/>
      <c r="PAK42" s="211"/>
      <c r="PAL42" s="211"/>
      <c r="PAM42" s="211"/>
      <c r="PAN42" s="211"/>
      <c r="PAO42" s="211"/>
      <c r="PAP42" s="211"/>
      <c r="PAQ42" s="211"/>
      <c r="PAR42" s="211"/>
      <c r="PAS42" s="211"/>
      <c r="PAT42" s="211"/>
      <c r="PAU42" s="211"/>
      <c r="PAV42" s="211"/>
      <c r="PAW42" s="211"/>
      <c r="PAX42" s="211"/>
      <c r="PAY42" s="211"/>
      <c r="PAZ42" s="211"/>
      <c r="PBA42" s="211"/>
      <c r="PBB42" s="211"/>
      <c r="PBC42" s="211"/>
      <c r="PBD42" s="211"/>
      <c r="PBE42" s="211"/>
      <c r="PBF42" s="211"/>
      <c r="PBG42" s="211"/>
      <c r="PBH42" s="211"/>
      <c r="PBI42" s="211"/>
      <c r="PBJ42" s="211"/>
      <c r="PBK42" s="211"/>
      <c r="PBL42" s="211"/>
      <c r="PBM42" s="211"/>
      <c r="PBN42" s="211"/>
      <c r="PBO42" s="211"/>
      <c r="PBP42" s="211"/>
      <c r="PBQ42" s="211"/>
      <c r="PBR42" s="211"/>
      <c r="PBS42" s="211"/>
      <c r="PBT42" s="211"/>
      <c r="PBU42" s="211"/>
      <c r="PBV42" s="211"/>
      <c r="PBW42" s="211"/>
      <c r="PBX42" s="211"/>
      <c r="PBY42" s="211"/>
      <c r="PBZ42" s="211"/>
      <c r="PCA42" s="211"/>
      <c r="PCB42" s="211"/>
      <c r="PCC42" s="211"/>
      <c r="PCD42" s="211"/>
      <c r="PCE42" s="211"/>
      <c r="PCF42" s="211"/>
      <c r="PCG42" s="211"/>
      <c r="PCH42" s="211"/>
      <c r="PCI42" s="211"/>
      <c r="PCJ42" s="211"/>
      <c r="PCK42" s="211"/>
      <c r="PCL42" s="211"/>
      <c r="PCM42" s="211"/>
      <c r="PCN42" s="211"/>
      <c r="PCO42" s="211"/>
      <c r="PCP42" s="211"/>
      <c r="PCQ42" s="211"/>
      <c r="PCR42" s="211"/>
      <c r="PCS42" s="211"/>
      <c r="PCT42" s="211"/>
      <c r="PCU42" s="211"/>
      <c r="PCV42" s="211"/>
      <c r="PCW42" s="211"/>
      <c r="PCX42" s="211"/>
      <c r="PCY42" s="211"/>
      <c r="PCZ42" s="211"/>
      <c r="PDA42" s="211"/>
      <c r="PDB42" s="211"/>
      <c r="PDC42" s="211"/>
      <c r="PDD42" s="211"/>
      <c r="PDE42" s="211"/>
      <c r="PDF42" s="211"/>
      <c r="PDG42" s="211"/>
      <c r="PDH42" s="211"/>
      <c r="PDI42" s="211"/>
      <c r="PDJ42" s="211"/>
      <c r="PDK42" s="211"/>
      <c r="PDL42" s="211"/>
      <c r="PDM42" s="211"/>
      <c r="PDN42" s="211"/>
      <c r="PDO42" s="211"/>
      <c r="PDP42" s="211"/>
      <c r="PDQ42" s="211"/>
      <c r="PDR42" s="211"/>
      <c r="PDS42" s="211"/>
      <c r="PDT42" s="211"/>
      <c r="PDU42" s="211"/>
      <c r="PDV42" s="211"/>
      <c r="PDW42" s="211"/>
      <c r="PDX42" s="211"/>
      <c r="PDY42" s="211"/>
      <c r="PDZ42" s="211"/>
      <c r="PEA42" s="211"/>
      <c r="PEB42" s="211"/>
      <c r="PEC42" s="211"/>
      <c r="PED42" s="211"/>
      <c r="PEE42" s="211"/>
      <c r="PEF42" s="211"/>
      <c r="PEG42" s="211"/>
      <c r="PEH42" s="211"/>
      <c r="PEI42" s="211"/>
      <c r="PEJ42" s="211"/>
      <c r="PEK42" s="211"/>
      <c r="PEL42" s="211"/>
      <c r="PEM42" s="211"/>
      <c r="PEN42" s="211"/>
      <c r="PEO42" s="211"/>
      <c r="PEP42" s="211"/>
      <c r="PEQ42" s="211"/>
      <c r="PER42" s="211"/>
      <c r="PES42" s="211"/>
      <c r="PET42" s="211"/>
      <c r="PEU42" s="211"/>
      <c r="PEV42" s="211"/>
      <c r="PEW42" s="211"/>
      <c r="PEX42" s="211"/>
      <c r="PEY42" s="211"/>
      <c r="PEZ42" s="211"/>
      <c r="PFA42" s="211"/>
      <c r="PFB42" s="211"/>
      <c r="PFC42" s="211"/>
      <c r="PFD42" s="211"/>
      <c r="PFE42" s="211"/>
      <c r="PFF42" s="211"/>
      <c r="PFG42" s="211"/>
      <c r="PFH42" s="211"/>
      <c r="PFI42" s="211"/>
      <c r="PFJ42" s="211"/>
      <c r="PFK42" s="211"/>
      <c r="PFL42" s="211"/>
      <c r="PFM42" s="211"/>
      <c r="PFN42" s="211"/>
      <c r="PFO42" s="211"/>
      <c r="PFP42" s="211"/>
      <c r="PFQ42" s="211"/>
      <c r="PFR42" s="211"/>
      <c r="PFS42" s="211"/>
      <c r="PFT42" s="211"/>
      <c r="PFU42" s="211"/>
      <c r="PFV42" s="211"/>
      <c r="PFW42" s="211"/>
      <c r="PFX42" s="211"/>
      <c r="PFY42" s="211"/>
      <c r="PFZ42" s="211"/>
      <c r="PGA42" s="211"/>
      <c r="PGB42" s="211"/>
      <c r="PGC42" s="211"/>
      <c r="PGD42" s="211"/>
      <c r="PGE42" s="211"/>
      <c r="PGF42" s="211"/>
      <c r="PGG42" s="211"/>
      <c r="PGH42" s="211"/>
      <c r="PGI42" s="211"/>
      <c r="PGJ42" s="211"/>
      <c r="PGK42" s="211"/>
      <c r="PGL42" s="211"/>
      <c r="PGM42" s="211"/>
      <c r="PGN42" s="211"/>
      <c r="PGO42" s="211"/>
      <c r="PGP42" s="211"/>
      <c r="PGQ42" s="211"/>
      <c r="PGR42" s="211"/>
      <c r="PGS42" s="211"/>
      <c r="PGT42" s="211"/>
      <c r="PGU42" s="211"/>
      <c r="PGV42" s="211"/>
      <c r="PGW42" s="211"/>
      <c r="PGX42" s="211"/>
      <c r="PGY42" s="211"/>
      <c r="PGZ42" s="211"/>
      <c r="PHA42" s="211"/>
      <c r="PHB42" s="211"/>
      <c r="PHC42" s="211"/>
      <c r="PHD42" s="211"/>
      <c r="PHE42" s="211"/>
      <c r="PHF42" s="211"/>
      <c r="PHG42" s="211"/>
      <c r="PHH42" s="211"/>
      <c r="PHI42" s="211"/>
      <c r="PHJ42" s="211"/>
      <c r="PHK42" s="211"/>
      <c r="PHL42" s="211"/>
      <c r="PHM42" s="211"/>
      <c r="PHN42" s="211"/>
      <c r="PHO42" s="211"/>
      <c r="PHP42" s="211"/>
      <c r="PHQ42" s="211"/>
      <c r="PHR42" s="211"/>
      <c r="PHS42" s="211"/>
      <c r="PHT42" s="211"/>
      <c r="PHU42" s="211"/>
      <c r="PHV42" s="211"/>
      <c r="PHW42" s="211"/>
      <c r="PHX42" s="211"/>
      <c r="PHY42" s="211"/>
      <c r="PHZ42" s="211"/>
      <c r="PIA42" s="211"/>
      <c r="PIB42" s="211"/>
      <c r="PIC42" s="211"/>
      <c r="PID42" s="211"/>
      <c r="PIE42" s="211"/>
      <c r="PIF42" s="211"/>
      <c r="PIG42" s="211"/>
      <c r="PIH42" s="211"/>
      <c r="PII42" s="211"/>
      <c r="PIJ42" s="211"/>
      <c r="PIK42" s="211"/>
      <c r="PIL42" s="211"/>
      <c r="PIM42" s="211"/>
      <c r="PIN42" s="211"/>
      <c r="PIO42" s="211"/>
      <c r="PIP42" s="211"/>
      <c r="PIQ42" s="211"/>
      <c r="PIR42" s="211"/>
      <c r="PIS42" s="211"/>
      <c r="PIT42" s="211"/>
      <c r="PIU42" s="211"/>
      <c r="PIV42" s="211"/>
      <c r="PIW42" s="211"/>
      <c r="PIX42" s="211"/>
      <c r="PIY42" s="211"/>
      <c r="PIZ42" s="211"/>
      <c r="PJA42" s="211"/>
      <c r="PJB42" s="211"/>
      <c r="PJC42" s="211"/>
      <c r="PJD42" s="211"/>
      <c r="PJE42" s="211"/>
      <c r="PJF42" s="211"/>
      <c r="PJG42" s="211"/>
      <c r="PJH42" s="211"/>
      <c r="PJI42" s="211"/>
      <c r="PJJ42" s="211"/>
      <c r="PJK42" s="211"/>
      <c r="PJL42" s="211"/>
      <c r="PJM42" s="211"/>
      <c r="PJN42" s="211"/>
      <c r="PJO42" s="211"/>
      <c r="PJP42" s="211"/>
      <c r="PJQ42" s="211"/>
      <c r="PJR42" s="211"/>
      <c r="PJS42" s="211"/>
      <c r="PJT42" s="211"/>
      <c r="PJU42" s="211"/>
      <c r="PJV42" s="211"/>
      <c r="PJW42" s="211"/>
      <c r="PJX42" s="211"/>
      <c r="PJY42" s="211"/>
      <c r="PJZ42" s="211"/>
      <c r="PKA42" s="211"/>
      <c r="PKB42" s="211"/>
      <c r="PKC42" s="211"/>
      <c r="PKD42" s="211"/>
      <c r="PKE42" s="211"/>
      <c r="PKF42" s="211"/>
      <c r="PKG42" s="211"/>
      <c r="PKH42" s="211"/>
      <c r="PKI42" s="211"/>
      <c r="PKJ42" s="211"/>
      <c r="PKK42" s="211"/>
      <c r="PKL42" s="211"/>
      <c r="PKM42" s="211"/>
      <c r="PKN42" s="211"/>
      <c r="PKO42" s="211"/>
      <c r="PKP42" s="211"/>
      <c r="PKQ42" s="211"/>
      <c r="PKR42" s="211"/>
      <c r="PKS42" s="211"/>
      <c r="PKT42" s="211"/>
      <c r="PKU42" s="211"/>
      <c r="PKV42" s="211"/>
      <c r="PKW42" s="211"/>
      <c r="PKX42" s="211"/>
      <c r="PKY42" s="211"/>
      <c r="PKZ42" s="211"/>
      <c r="PLA42" s="211"/>
      <c r="PLB42" s="211"/>
      <c r="PLC42" s="211"/>
      <c r="PLD42" s="211"/>
      <c r="PLE42" s="211"/>
      <c r="PLF42" s="211"/>
      <c r="PLG42" s="211"/>
      <c r="PLH42" s="211"/>
      <c r="PLI42" s="211"/>
      <c r="PLJ42" s="211"/>
      <c r="PLK42" s="211"/>
      <c r="PLL42" s="211"/>
      <c r="PLM42" s="211"/>
      <c r="PLN42" s="211"/>
      <c r="PLO42" s="211"/>
      <c r="PLP42" s="211"/>
      <c r="PLQ42" s="211"/>
      <c r="PLR42" s="211"/>
      <c r="PLS42" s="211"/>
      <c r="PLT42" s="211"/>
      <c r="PLU42" s="211"/>
      <c r="PLV42" s="211"/>
      <c r="PLW42" s="211"/>
      <c r="PLX42" s="211"/>
      <c r="PLY42" s="211"/>
      <c r="PLZ42" s="211"/>
      <c r="PMA42" s="211"/>
      <c r="PMB42" s="211"/>
      <c r="PMC42" s="211"/>
      <c r="PMD42" s="211"/>
      <c r="PME42" s="211"/>
      <c r="PMF42" s="211"/>
      <c r="PMG42" s="211"/>
      <c r="PMH42" s="211"/>
      <c r="PMI42" s="211"/>
      <c r="PMJ42" s="211"/>
      <c r="PMK42" s="211"/>
      <c r="PML42" s="211"/>
      <c r="PMM42" s="211"/>
      <c r="PMN42" s="211"/>
      <c r="PMO42" s="211"/>
      <c r="PMP42" s="211"/>
      <c r="PMQ42" s="211"/>
      <c r="PMR42" s="211"/>
      <c r="PMS42" s="211"/>
      <c r="PMT42" s="211"/>
      <c r="PMU42" s="211"/>
      <c r="PMV42" s="211"/>
      <c r="PMW42" s="211"/>
      <c r="PMX42" s="211"/>
      <c r="PMY42" s="211"/>
      <c r="PMZ42" s="211"/>
      <c r="PNA42" s="211"/>
      <c r="PNB42" s="211"/>
      <c r="PNC42" s="211"/>
      <c r="PND42" s="211"/>
      <c r="PNE42" s="211"/>
      <c r="PNF42" s="211"/>
      <c r="PNG42" s="211"/>
      <c r="PNH42" s="211"/>
      <c r="PNI42" s="211"/>
      <c r="PNJ42" s="211"/>
      <c r="PNK42" s="211"/>
      <c r="PNL42" s="211"/>
      <c r="PNM42" s="211"/>
      <c r="PNN42" s="211"/>
      <c r="PNO42" s="211"/>
      <c r="PNP42" s="211"/>
      <c r="PNQ42" s="211"/>
      <c r="PNR42" s="211"/>
      <c r="PNS42" s="211"/>
      <c r="PNT42" s="211"/>
      <c r="PNU42" s="211"/>
      <c r="PNV42" s="211"/>
      <c r="PNW42" s="211"/>
      <c r="PNX42" s="211"/>
      <c r="PNY42" s="211"/>
      <c r="PNZ42" s="211"/>
      <c r="POA42" s="211"/>
      <c r="POB42" s="211"/>
      <c r="POC42" s="211"/>
      <c r="POD42" s="211"/>
      <c r="POE42" s="211"/>
      <c r="POF42" s="211"/>
      <c r="POG42" s="211"/>
      <c r="POH42" s="211"/>
      <c r="POI42" s="211"/>
      <c r="POJ42" s="211"/>
      <c r="POK42" s="211"/>
      <c r="POL42" s="211"/>
      <c r="POM42" s="211"/>
      <c r="PON42" s="211"/>
      <c r="POO42" s="211"/>
      <c r="POP42" s="211"/>
      <c r="POQ42" s="211"/>
      <c r="POR42" s="211"/>
      <c r="POS42" s="211"/>
      <c r="POT42" s="211"/>
      <c r="POU42" s="211"/>
      <c r="POV42" s="211"/>
      <c r="POW42" s="211"/>
      <c r="POX42" s="211"/>
      <c r="POY42" s="211"/>
      <c r="POZ42" s="211"/>
      <c r="PPA42" s="211"/>
      <c r="PPB42" s="211"/>
      <c r="PPC42" s="211"/>
      <c r="PPD42" s="211"/>
      <c r="PPE42" s="211"/>
      <c r="PPF42" s="211"/>
      <c r="PPG42" s="211"/>
      <c r="PPH42" s="211"/>
      <c r="PPI42" s="211"/>
      <c r="PPJ42" s="211"/>
      <c r="PPK42" s="211"/>
      <c r="PPL42" s="211"/>
      <c r="PPM42" s="211"/>
      <c r="PPN42" s="211"/>
      <c r="PPO42" s="211"/>
      <c r="PPP42" s="211"/>
      <c r="PPQ42" s="211"/>
      <c r="PPR42" s="211"/>
      <c r="PPS42" s="211"/>
      <c r="PPT42" s="211"/>
      <c r="PPU42" s="211"/>
      <c r="PPV42" s="211"/>
      <c r="PPW42" s="211"/>
      <c r="PPX42" s="211"/>
      <c r="PPY42" s="211"/>
      <c r="PPZ42" s="211"/>
      <c r="PQA42" s="211"/>
      <c r="PQB42" s="211"/>
      <c r="PQC42" s="211"/>
      <c r="PQD42" s="211"/>
      <c r="PQE42" s="211"/>
      <c r="PQF42" s="211"/>
      <c r="PQG42" s="211"/>
      <c r="PQH42" s="211"/>
      <c r="PQI42" s="211"/>
      <c r="PQJ42" s="211"/>
      <c r="PQK42" s="211"/>
      <c r="PQL42" s="211"/>
      <c r="PQM42" s="211"/>
      <c r="PQN42" s="211"/>
      <c r="PQO42" s="211"/>
      <c r="PQP42" s="211"/>
      <c r="PQQ42" s="211"/>
      <c r="PQR42" s="211"/>
      <c r="PQS42" s="211"/>
      <c r="PQT42" s="211"/>
      <c r="PQU42" s="211"/>
      <c r="PQV42" s="211"/>
      <c r="PQW42" s="211"/>
      <c r="PQX42" s="211"/>
      <c r="PQY42" s="211"/>
      <c r="PQZ42" s="211"/>
      <c r="PRA42" s="211"/>
      <c r="PRB42" s="211"/>
      <c r="PRC42" s="211"/>
      <c r="PRD42" s="211"/>
      <c r="PRE42" s="211"/>
      <c r="PRF42" s="211"/>
      <c r="PRG42" s="211"/>
      <c r="PRH42" s="211"/>
      <c r="PRI42" s="211"/>
      <c r="PRJ42" s="211"/>
      <c r="PRK42" s="211"/>
      <c r="PRL42" s="211"/>
      <c r="PRM42" s="211"/>
      <c r="PRN42" s="211"/>
      <c r="PRO42" s="211"/>
      <c r="PRP42" s="211"/>
      <c r="PRQ42" s="211"/>
      <c r="PRR42" s="211"/>
      <c r="PRS42" s="211"/>
      <c r="PRT42" s="211"/>
      <c r="PRU42" s="211"/>
      <c r="PRV42" s="211"/>
      <c r="PRW42" s="211"/>
      <c r="PRX42" s="211"/>
      <c r="PRY42" s="211"/>
      <c r="PRZ42" s="211"/>
      <c r="PSA42" s="211"/>
      <c r="PSB42" s="211"/>
      <c r="PSC42" s="211"/>
      <c r="PSD42" s="211"/>
      <c r="PSE42" s="211"/>
      <c r="PSF42" s="211"/>
      <c r="PSG42" s="211"/>
      <c r="PSH42" s="211"/>
      <c r="PSI42" s="211"/>
      <c r="PSJ42" s="211"/>
      <c r="PSK42" s="211"/>
      <c r="PSL42" s="211"/>
      <c r="PSM42" s="211"/>
      <c r="PSN42" s="211"/>
      <c r="PSO42" s="211"/>
      <c r="PSP42" s="211"/>
      <c r="PSQ42" s="211"/>
      <c r="PSR42" s="211"/>
      <c r="PSS42" s="211"/>
      <c r="PST42" s="211"/>
      <c r="PSU42" s="211"/>
      <c r="PSV42" s="211"/>
      <c r="PSW42" s="211"/>
      <c r="PSX42" s="211"/>
      <c r="PSY42" s="211"/>
      <c r="PSZ42" s="211"/>
      <c r="PTA42" s="211"/>
      <c r="PTB42" s="211"/>
      <c r="PTC42" s="211"/>
      <c r="PTD42" s="211"/>
      <c r="PTE42" s="211"/>
      <c r="PTF42" s="211"/>
      <c r="PTG42" s="211"/>
      <c r="PTH42" s="211"/>
      <c r="PTI42" s="211"/>
      <c r="PTJ42" s="211"/>
      <c r="PTK42" s="211"/>
      <c r="PTL42" s="211"/>
      <c r="PTM42" s="211"/>
      <c r="PTN42" s="211"/>
      <c r="PTO42" s="211"/>
      <c r="PTP42" s="211"/>
      <c r="PTQ42" s="211"/>
      <c r="PTR42" s="211"/>
      <c r="PTS42" s="211"/>
      <c r="PTT42" s="211"/>
      <c r="PTU42" s="211"/>
      <c r="PTV42" s="211"/>
      <c r="PTW42" s="211"/>
      <c r="PTX42" s="211"/>
      <c r="PTY42" s="211"/>
      <c r="PTZ42" s="211"/>
      <c r="PUA42" s="211"/>
      <c r="PUB42" s="211"/>
      <c r="PUC42" s="211"/>
      <c r="PUD42" s="211"/>
      <c r="PUE42" s="211"/>
      <c r="PUF42" s="211"/>
      <c r="PUG42" s="211"/>
      <c r="PUH42" s="211"/>
      <c r="PUI42" s="211"/>
      <c r="PUJ42" s="211"/>
      <c r="PUK42" s="211"/>
      <c r="PUL42" s="211"/>
      <c r="PUM42" s="211"/>
      <c r="PUN42" s="211"/>
      <c r="PUO42" s="211"/>
      <c r="PUP42" s="211"/>
      <c r="PUQ42" s="211"/>
      <c r="PUR42" s="211"/>
      <c r="PUS42" s="211"/>
      <c r="PUT42" s="211"/>
      <c r="PUU42" s="211"/>
      <c r="PUV42" s="211"/>
      <c r="PUW42" s="211"/>
      <c r="PUX42" s="211"/>
      <c r="PUY42" s="211"/>
      <c r="PUZ42" s="211"/>
      <c r="PVA42" s="211"/>
      <c r="PVB42" s="211"/>
      <c r="PVC42" s="211"/>
      <c r="PVD42" s="211"/>
      <c r="PVE42" s="211"/>
      <c r="PVF42" s="211"/>
      <c r="PVG42" s="211"/>
      <c r="PVH42" s="211"/>
      <c r="PVI42" s="211"/>
      <c r="PVJ42" s="211"/>
      <c r="PVK42" s="211"/>
      <c r="PVL42" s="211"/>
      <c r="PVM42" s="211"/>
      <c r="PVN42" s="211"/>
      <c r="PVO42" s="211"/>
      <c r="PVP42" s="211"/>
      <c r="PVQ42" s="211"/>
      <c r="PVR42" s="211"/>
      <c r="PVS42" s="211"/>
      <c r="PVT42" s="211"/>
      <c r="PVU42" s="211"/>
      <c r="PVV42" s="211"/>
      <c r="PVW42" s="211"/>
      <c r="PVX42" s="211"/>
      <c r="PVY42" s="211"/>
      <c r="PVZ42" s="211"/>
      <c r="PWA42" s="211"/>
      <c r="PWB42" s="211"/>
      <c r="PWC42" s="211"/>
      <c r="PWD42" s="211"/>
      <c r="PWE42" s="211"/>
      <c r="PWF42" s="211"/>
      <c r="PWG42" s="211"/>
      <c r="PWH42" s="211"/>
      <c r="PWI42" s="211"/>
      <c r="PWJ42" s="211"/>
      <c r="PWK42" s="211"/>
      <c r="PWL42" s="211"/>
      <c r="PWM42" s="211"/>
      <c r="PWN42" s="211"/>
      <c r="PWO42" s="211"/>
      <c r="PWP42" s="211"/>
      <c r="PWQ42" s="211"/>
      <c r="PWR42" s="211"/>
      <c r="PWS42" s="211"/>
      <c r="PWT42" s="211"/>
      <c r="PWU42" s="211"/>
      <c r="PWV42" s="211"/>
      <c r="PWW42" s="211"/>
      <c r="PWX42" s="211"/>
      <c r="PWY42" s="211"/>
      <c r="PWZ42" s="211"/>
      <c r="PXA42" s="211"/>
      <c r="PXB42" s="211"/>
      <c r="PXC42" s="211"/>
      <c r="PXD42" s="211"/>
      <c r="PXE42" s="211"/>
      <c r="PXF42" s="211"/>
      <c r="PXG42" s="211"/>
      <c r="PXH42" s="211"/>
      <c r="PXI42" s="211"/>
      <c r="PXJ42" s="211"/>
      <c r="PXK42" s="211"/>
      <c r="PXL42" s="211"/>
      <c r="PXM42" s="211"/>
      <c r="PXN42" s="211"/>
      <c r="PXO42" s="211"/>
      <c r="PXP42" s="211"/>
      <c r="PXQ42" s="211"/>
      <c r="PXR42" s="211"/>
      <c r="PXS42" s="211"/>
      <c r="PXT42" s="211"/>
      <c r="PXU42" s="211"/>
      <c r="PXV42" s="211"/>
      <c r="PXW42" s="211"/>
      <c r="PXX42" s="211"/>
      <c r="PXY42" s="211"/>
      <c r="PXZ42" s="211"/>
      <c r="PYA42" s="211"/>
      <c r="PYB42" s="211"/>
      <c r="PYC42" s="211"/>
      <c r="PYD42" s="211"/>
      <c r="PYE42" s="211"/>
      <c r="PYF42" s="211"/>
      <c r="PYG42" s="211"/>
      <c r="PYH42" s="211"/>
      <c r="PYI42" s="211"/>
      <c r="PYJ42" s="211"/>
      <c r="PYK42" s="211"/>
      <c r="PYL42" s="211"/>
      <c r="PYM42" s="211"/>
      <c r="PYN42" s="211"/>
      <c r="PYO42" s="211"/>
      <c r="PYP42" s="211"/>
      <c r="PYQ42" s="211"/>
      <c r="PYR42" s="211"/>
      <c r="PYS42" s="211"/>
      <c r="PYT42" s="211"/>
      <c r="PYU42" s="211"/>
      <c r="PYV42" s="211"/>
      <c r="PYW42" s="211"/>
      <c r="PYX42" s="211"/>
      <c r="PYY42" s="211"/>
      <c r="PYZ42" s="211"/>
      <c r="PZA42" s="211"/>
      <c r="PZB42" s="211"/>
      <c r="PZC42" s="211"/>
      <c r="PZD42" s="211"/>
      <c r="PZE42" s="211"/>
      <c r="PZF42" s="211"/>
      <c r="PZG42" s="211"/>
      <c r="PZH42" s="211"/>
      <c r="PZI42" s="211"/>
      <c r="PZJ42" s="211"/>
      <c r="PZK42" s="211"/>
      <c r="PZL42" s="211"/>
      <c r="PZM42" s="211"/>
      <c r="PZN42" s="211"/>
      <c r="PZO42" s="211"/>
      <c r="PZP42" s="211"/>
      <c r="PZQ42" s="211"/>
      <c r="PZR42" s="211"/>
      <c r="PZS42" s="211"/>
      <c r="PZT42" s="211"/>
      <c r="PZU42" s="211"/>
      <c r="PZV42" s="211"/>
      <c r="PZW42" s="211"/>
      <c r="PZX42" s="211"/>
      <c r="PZY42" s="211"/>
      <c r="PZZ42" s="211"/>
      <c r="QAA42" s="211"/>
      <c r="QAB42" s="211"/>
      <c r="QAC42" s="211"/>
      <c r="QAD42" s="211"/>
      <c r="QAE42" s="211"/>
      <c r="QAF42" s="211"/>
      <c r="QAG42" s="211"/>
      <c r="QAH42" s="211"/>
      <c r="QAI42" s="211"/>
      <c r="QAJ42" s="211"/>
      <c r="QAK42" s="211"/>
      <c r="QAL42" s="211"/>
      <c r="QAM42" s="211"/>
      <c r="QAN42" s="211"/>
      <c r="QAO42" s="211"/>
      <c r="QAP42" s="211"/>
      <c r="QAQ42" s="211"/>
      <c r="QAR42" s="211"/>
      <c r="QAS42" s="211"/>
      <c r="QAT42" s="211"/>
      <c r="QAU42" s="211"/>
      <c r="QAV42" s="211"/>
      <c r="QAW42" s="211"/>
      <c r="QAX42" s="211"/>
      <c r="QAY42" s="211"/>
      <c r="QAZ42" s="211"/>
      <c r="QBA42" s="211"/>
      <c r="QBB42" s="211"/>
      <c r="QBC42" s="211"/>
      <c r="QBD42" s="211"/>
      <c r="QBE42" s="211"/>
      <c r="QBF42" s="211"/>
      <c r="QBG42" s="211"/>
      <c r="QBH42" s="211"/>
      <c r="QBI42" s="211"/>
      <c r="QBJ42" s="211"/>
      <c r="QBK42" s="211"/>
      <c r="QBL42" s="211"/>
      <c r="QBM42" s="211"/>
      <c r="QBN42" s="211"/>
      <c r="QBO42" s="211"/>
      <c r="QBP42" s="211"/>
      <c r="QBQ42" s="211"/>
      <c r="QBR42" s="211"/>
      <c r="QBS42" s="211"/>
      <c r="QBT42" s="211"/>
      <c r="QBU42" s="211"/>
      <c r="QBV42" s="211"/>
      <c r="QBW42" s="211"/>
      <c r="QBX42" s="211"/>
      <c r="QBY42" s="211"/>
      <c r="QBZ42" s="211"/>
      <c r="QCA42" s="211"/>
      <c r="QCB42" s="211"/>
      <c r="QCC42" s="211"/>
      <c r="QCD42" s="211"/>
      <c r="QCE42" s="211"/>
      <c r="QCF42" s="211"/>
      <c r="QCG42" s="211"/>
      <c r="QCH42" s="211"/>
      <c r="QCI42" s="211"/>
      <c r="QCJ42" s="211"/>
      <c r="QCK42" s="211"/>
      <c r="QCL42" s="211"/>
      <c r="QCM42" s="211"/>
      <c r="QCN42" s="211"/>
      <c r="QCO42" s="211"/>
      <c r="QCP42" s="211"/>
      <c r="QCQ42" s="211"/>
      <c r="QCR42" s="211"/>
      <c r="QCS42" s="211"/>
      <c r="QCT42" s="211"/>
      <c r="QCU42" s="211"/>
      <c r="QCV42" s="211"/>
      <c r="QCW42" s="211"/>
      <c r="QCX42" s="211"/>
      <c r="QCY42" s="211"/>
      <c r="QCZ42" s="211"/>
      <c r="QDA42" s="211"/>
      <c r="QDB42" s="211"/>
      <c r="QDC42" s="211"/>
      <c r="QDD42" s="211"/>
      <c r="QDE42" s="211"/>
      <c r="QDF42" s="211"/>
      <c r="QDG42" s="211"/>
      <c r="QDH42" s="211"/>
      <c r="QDI42" s="211"/>
      <c r="QDJ42" s="211"/>
      <c r="QDK42" s="211"/>
      <c r="QDL42" s="211"/>
      <c r="QDM42" s="211"/>
      <c r="QDN42" s="211"/>
      <c r="QDO42" s="211"/>
      <c r="QDP42" s="211"/>
      <c r="QDQ42" s="211"/>
      <c r="QDR42" s="211"/>
      <c r="QDS42" s="211"/>
      <c r="QDT42" s="211"/>
      <c r="QDU42" s="211"/>
      <c r="QDV42" s="211"/>
      <c r="QDW42" s="211"/>
      <c r="QDX42" s="211"/>
      <c r="QDY42" s="211"/>
      <c r="QDZ42" s="211"/>
      <c r="QEA42" s="211"/>
      <c r="QEB42" s="211"/>
      <c r="QEC42" s="211"/>
      <c r="QED42" s="211"/>
      <c r="QEE42" s="211"/>
      <c r="QEF42" s="211"/>
      <c r="QEG42" s="211"/>
      <c r="QEH42" s="211"/>
      <c r="QEI42" s="211"/>
      <c r="QEJ42" s="211"/>
      <c r="QEK42" s="211"/>
      <c r="QEL42" s="211"/>
      <c r="QEM42" s="211"/>
      <c r="QEN42" s="211"/>
      <c r="QEO42" s="211"/>
      <c r="QEP42" s="211"/>
      <c r="QEQ42" s="211"/>
      <c r="QER42" s="211"/>
      <c r="QES42" s="211"/>
      <c r="QET42" s="211"/>
      <c r="QEU42" s="211"/>
      <c r="QEV42" s="211"/>
      <c r="QEW42" s="211"/>
      <c r="QEX42" s="211"/>
      <c r="QEY42" s="211"/>
      <c r="QEZ42" s="211"/>
      <c r="QFA42" s="211"/>
      <c r="QFB42" s="211"/>
      <c r="QFC42" s="211"/>
      <c r="QFD42" s="211"/>
      <c r="QFE42" s="211"/>
      <c r="QFF42" s="211"/>
      <c r="QFG42" s="211"/>
      <c r="QFH42" s="211"/>
      <c r="QFI42" s="211"/>
      <c r="QFJ42" s="211"/>
      <c r="QFK42" s="211"/>
      <c r="QFL42" s="211"/>
      <c r="QFM42" s="211"/>
      <c r="QFN42" s="211"/>
      <c r="QFO42" s="211"/>
      <c r="QFP42" s="211"/>
      <c r="QFQ42" s="211"/>
      <c r="QFR42" s="211"/>
      <c r="QFS42" s="211"/>
      <c r="QFT42" s="211"/>
      <c r="QFU42" s="211"/>
      <c r="QFV42" s="211"/>
      <c r="QFW42" s="211"/>
      <c r="QFX42" s="211"/>
      <c r="QFY42" s="211"/>
      <c r="QFZ42" s="211"/>
      <c r="QGA42" s="211"/>
      <c r="QGB42" s="211"/>
      <c r="QGC42" s="211"/>
      <c r="QGD42" s="211"/>
      <c r="QGE42" s="211"/>
      <c r="QGF42" s="211"/>
      <c r="QGG42" s="211"/>
      <c r="QGH42" s="211"/>
      <c r="QGI42" s="211"/>
      <c r="QGJ42" s="211"/>
      <c r="QGK42" s="211"/>
      <c r="QGL42" s="211"/>
      <c r="QGM42" s="211"/>
      <c r="QGN42" s="211"/>
      <c r="QGO42" s="211"/>
      <c r="QGP42" s="211"/>
      <c r="QGQ42" s="211"/>
      <c r="QGR42" s="211"/>
      <c r="QGS42" s="211"/>
      <c r="QGT42" s="211"/>
      <c r="QGU42" s="211"/>
      <c r="QGV42" s="211"/>
      <c r="QGW42" s="211"/>
      <c r="QGX42" s="211"/>
      <c r="QGY42" s="211"/>
      <c r="QGZ42" s="211"/>
      <c r="QHA42" s="211"/>
      <c r="QHB42" s="211"/>
      <c r="QHC42" s="211"/>
      <c r="QHD42" s="211"/>
      <c r="QHE42" s="211"/>
      <c r="QHF42" s="211"/>
      <c r="QHG42" s="211"/>
      <c r="QHH42" s="211"/>
      <c r="QHI42" s="211"/>
      <c r="QHJ42" s="211"/>
      <c r="QHK42" s="211"/>
      <c r="QHL42" s="211"/>
      <c r="QHM42" s="211"/>
      <c r="QHN42" s="211"/>
      <c r="QHO42" s="211"/>
      <c r="QHP42" s="211"/>
      <c r="QHQ42" s="211"/>
      <c r="QHR42" s="211"/>
      <c r="QHS42" s="211"/>
      <c r="QHT42" s="211"/>
      <c r="QHU42" s="211"/>
      <c r="QHV42" s="211"/>
      <c r="QHW42" s="211"/>
      <c r="QHX42" s="211"/>
      <c r="QHY42" s="211"/>
      <c r="QHZ42" s="211"/>
      <c r="QIA42" s="211"/>
      <c r="QIB42" s="211"/>
      <c r="QIC42" s="211"/>
      <c r="QID42" s="211"/>
      <c r="QIE42" s="211"/>
      <c r="QIF42" s="211"/>
      <c r="QIG42" s="211"/>
      <c r="QIH42" s="211"/>
      <c r="QII42" s="211"/>
      <c r="QIJ42" s="211"/>
      <c r="QIK42" s="211"/>
      <c r="QIL42" s="211"/>
      <c r="QIM42" s="211"/>
      <c r="QIN42" s="211"/>
      <c r="QIO42" s="211"/>
      <c r="QIP42" s="211"/>
      <c r="QIQ42" s="211"/>
      <c r="QIR42" s="211"/>
      <c r="QIS42" s="211"/>
      <c r="QIT42" s="211"/>
      <c r="QIU42" s="211"/>
      <c r="QIV42" s="211"/>
      <c r="QIW42" s="211"/>
      <c r="QIX42" s="211"/>
      <c r="QIY42" s="211"/>
      <c r="QIZ42" s="211"/>
      <c r="QJA42" s="211"/>
      <c r="QJB42" s="211"/>
      <c r="QJC42" s="211"/>
      <c r="QJD42" s="211"/>
      <c r="QJE42" s="211"/>
      <c r="QJF42" s="211"/>
      <c r="QJG42" s="211"/>
      <c r="QJH42" s="211"/>
      <c r="QJI42" s="211"/>
      <c r="QJJ42" s="211"/>
      <c r="QJK42" s="211"/>
      <c r="QJL42" s="211"/>
      <c r="QJM42" s="211"/>
      <c r="QJN42" s="211"/>
      <c r="QJO42" s="211"/>
      <c r="QJP42" s="211"/>
      <c r="QJQ42" s="211"/>
      <c r="QJR42" s="211"/>
      <c r="QJS42" s="211"/>
      <c r="QJT42" s="211"/>
      <c r="QJU42" s="211"/>
      <c r="QJV42" s="211"/>
      <c r="QJW42" s="211"/>
      <c r="QJX42" s="211"/>
      <c r="QJY42" s="211"/>
      <c r="QJZ42" s="211"/>
      <c r="QKA42" s="211"/>
      <c r="QKB42" s="211"/>
      <c r="QKC42" s="211"/>
      <c r="QKD42" s="211"/>
      <c r="QKE42" s="211"/>
      <c r="QKF42" s="211"/>
      <c r="QKG42" s="211"/>
      <c r="QKH42" s="211"/>
      <c r="QKI42" s="211"/>
      <c r="QKJ42" s="211"/>
      <c r="QKK42" s="211"/>
      <c r="QKL42" s="211"/>
      <c r="QKM42" s="211"/>
      <c r="QKN42" s="211"/>
      <c r="QKO42" s="211"/>
      <c r="QKP42" s="211"/>
      <c r="QKQ42" s="211"/>
      <c r="QKR42" s="211"/>
      <c r="QKS42" s="211"/>
      <c r="QKT42" s="211"/>
      <c r="QKU42" s="211"/>
      <c r="QKV42" s="211"/>
      <c r="QKW42" s="211"/>
      <c r="QKX42" s="211"/>
      <c r="QKY42" s="211"/>
      <c r="QKZ42" s="211"/>
      <c r="QLA42" s="211"/>
      <c r="QLB42" s="211"/>
      <c r="QLC42" s="211"/>
      <c r="QLD42" s="211"/>
      <c r="QLE42" s="211"/>
      <c r="QLF42" s="211"/>
      <c r="QLG42" s="211"/>
      <c r="QLH42" s="211"/>
      <c r="QLI42" s="211"/>
      <c r="QLJ42" s="211"/>
      <c r="QLK42" s="211"/>
      <c r="QLL42" s="211"/>
      <c r="QLM42" s="211"/>
      <c r="QLN42" s="211"/>
      <c r="QLO42" s="211"/>
      <c r="QLP42" s="211"/>
      <c r="QLQ42" s="211"/>
      <c r="QLR42" s="211"/>
      <c r="QLS42" s="211"/>
      <c r="QLT42" s="211"/>
      <c r="QLU42" s="211"/>
      <c r="QLV42" s="211"/>
      <c r="QLW42" s="211"/>
      <c r="QLX42" s="211"/>
      <c r="QLY42" s="211"/>
      <c r="QLZ42" s="211"/>
      <c r="QMA42" s="211"/>
      <c r="QMB42" s="211"/>
      <c r="QMC42" s="211"/>
      <c r="QMD42" s="211"/>
      <c r="QME42" s="211"/>
      <c r="QMF42" s="211"/>
      <c r="QMG42" s="211"/>
      <c r="QMH42" s="211"/>
      <c r="QMI42" s="211"/>
      <c r="QMJ42" s="211"/>
      <c r="QMK42" s="211"/>
      <c r="QML42" s="211"/>
      <c r="QMM42" s="211"/>
      <c r="QMN42" s="211"/>
      <c r="QMO42" s="211"/>
      <c r="QMP42" s="211"/>
      <c r="QMQ42" s="211"/>
      <c r="QMR42" s="211"/>
      <c r="QMS42" s="211"/>
      <c r="QMT42" s="211"/>
      <c r="QMU42" s="211"/>
      <c r="QMV42" s="211"/>
      <c r="QMW42" s="211"/>
      <c r="QMX42" s="211"/>
      <c r="QMY42" s="211"/>
      <c r="QMZ42" s="211"/>
      <c r="QNA42" s="211"/>
      <c r="QNB42" s="211"/>
      <c r="QNC42" s="211"/>
      <c r="QND42" s="211"/>
      <c r="QNE42" s="211"/>
      <c r="QNF42" s="211"/>
      <c r="QNG42" s="211"/>
      <c r="QNH42" s="211"/>
      <c r="QNI42" s="211"/>
      <c r="QNJ42" s="211"/>
      <c r="QNK42" s="211"/>
      <c r="QNL42" s="211"/>
      <c r="QNM42" s="211"/>
      <c r="QNN42" s="211"/>
      <c r="QNO42" s="211"/>
      <c r="QNP42" s="211"/>
      <c r="QNQ42" s="211"/>
      <c r="QNR42" s="211"/>
      <c r="QNS42" s="211"/>
      <c r="QNT42" s="211"/>
      <c r="QNU42" s="211"/>
      <c r="QNV42" s="211"/>
      <c r="QNW42" s="211"/>
      <c r="QNX42" s="211"/>
      <c r="QNY42" s="211"/>
      <c r="QNZ42" s="211"/>
      <c r="QOA42" s="211"/>
      <c r="QOB42" s="211"/>
      <c r="QOC42" s="211"/>
      <c r="QOD42" s="211"/>
      <c r="QOE42" s="211"/>
      <c r="QOF42" s="211"/>
      <c r="QOG42" s="211"/>
      <c r="QOH42" s="211"/>
      <c r="QOI42" s="211"/>
      <c r="QOJ42" s="211"/>
      <c r="QOK42" s="211"/>
      <c r="QOL42" s="211"/>
      <c r="QOM42" s="211"/>
      <c r="QON42" s="211"/>
      <c r="QOO42" s="211"/>
      <c r="QOP42" s="211"/>
      <c r="QOQ42" s="211"/>
      <c r="QOR42" s="211"/>
      <c r="QOS42" s="211"/>
      <c r="QOT42" s="211"/>
      <c r="QOU42" s="211"/>
      <c r="QOV42" s="211"/>
      <c r="QOW42" s="211"/>
      <c r="QOX42" s="211"/>
      <c r="QOY42" s="211"/>
      <c r="QOZ42" s="211"/>
      <c r="QPA42" s="211"/>
      <c r="QPB42" s="211"/>
      <c r="QPC42" s="211"/>
      <c r="QPD42" s="211"/>
      <c r="QPE42" s="211"/>
      <c r="QPF42" s="211"/>
      <c r="QPG42" s="211"/>
      <c r="QPH42" s="211"/>
      <c r="QPI42" s="211"/>
      <c r="QPJ42" s="211"/>
      <c r="QPK42" s="211"/>
      <c r="QPL42" s="211"/>
      <c r="QPM42" s="211"/>
      <c r="QPN42" s="211"/>
      <c r="QPO42" s="211"/>
      <c r="QPP42" s="211"/>
      <c r="QPQ42" s="211"/>
      <c r="QPR42" s="211"/>
      <c r="QPS42" s="211"/>
      <c r="QPT42" s="211"/>
      <c r="QPU42" s="211"/>
      <c r="QPV42" s="211"/>
      <c r="QPW42" s="211"/>
      <c r="QPX42" s="211"/>
      <c r="QPY42" s="211"/>
      <c r="QPZ42" s="211"/>
      <c r="QQA42" s="211"/>
      <c r="QQB42" s="211"/>
      <c r="QQC42" s="211"/>
      <c r="QQD42" s="211"/>
      <c r="QQE42" s="211"/>
      <c r="QQF42" s="211"/>
      <c r="QQG42" s="211"/>
      <c r="QQH42" s="211"/>
      <c r="QQI42" s="211"/>
      <c r="QQJ42" s="211"/>
      <c r="QQK42" s="211"/>
      <c r="QQL42" s="211"/>
      <c r="QQM42" s="211"/>
      <c r="QQN42" s="211"/>
      <c r="QQO42" s="211"/>
      <c r="QQP42" s="211"/>
      <c r="QQQ42" s="211"/>
      <c r="QQR42" s="211"/>
      <c r="QQS42" s="211"/>
      <c r="QQT42" s="211"/>
      <c r="QQU42" s="211"/>
      <c r="QQV42" s="211"/>
      <c r="QQW42" s="211"/>
      <c r="QQX42" s="211"/>
      <c r="QQY42" s="211"/>
      <c r="QQZ42" s="211"/>
      <c r="QRA42" s="211"/>
      <c r="QRB42" s="211"/>
      <c r="QRC42" s="211"/>
      <c r="QRD42" s="211"/>
      <c r="QRE42" s="211"/>
      <c r="QRF42" s="211"/>
      <c r="QRG42" s="211"/>
      <c r="QRH42" s="211"/>
      <c r="QRI42" s="211"/>
      <c r="QRJ42" s="211"/>
      <c r="QRK42" s="211"/>
      <c r="QRL42" s="211"/>
      <c r="QRM42" s="211"/>
      <c r="QRN42" s="211"/>
      <c r="QRO42" s="211"/>
      <c r="QRP42" s="211"/>
      <c r="QRQ42" s="211"/>
      <c r="QRR42" s="211"/>
      <c r="QRS42" s="211"/>
      <c r="QRT42" s="211"/>
      <c r="QRU42" s="211"/>
      <c r="QRV42" s="211"/>
      <c r="QRW42" s="211"/>
      <c r="QRX42" s="211"/>
      <c r="QRY42" s="211"/>
      <c r="QRZ42" s="211"/>
      <c r="QSA42" s="211"/>
      <c r="QSB42" s="211"/>
      <c r="QSC42" s="211"/>
      <c r="QSD42" s="211"/>
      <c r="QSE42" s="211"/>
      <c r="QSF42" s="211"/>
      <c r="QSG42" s="211"/>
      <c r="QSH42" s="211"/>
      <c r="QSI42" s="211"/>
      <c r="QSJ42" s="211"/>
      <c r="QSK42" s="211"/>
      <c r="QSL42" s="211"/>
      <c r="QSM42" s="211"/>
      <c r="QSN42" s="211"/>
      <c r="QSO42" s="211"/>
      <c r="QSP42" s="211"/>
      <c r="QSQ42" s="211"/>
      <c r="QSR42" s="211"/>
      <c r="QSS42" s="211"/>
      <c r="QST42" s="211"/>
      <c r="QSU42" s="211"/>
      <c r="QSV42" s="211"/>
      <c r="QSW42" s="211"/>
      <c r="QSX42" s="211"/>
      <c r="QSY42" s="211"/>
      <c r="QSZ42" s="211"/>
      <c r="QTA42" s="211"/>
      <c r="QTB42" s="211"/>
      <c r="QTC42" s="211"/>
      <c r="QTD42" s="211"/>
      <c r="QTE42" s="211"/>
      <c r="QTF42" s="211"/>
      <c r="QTG42" s="211"/>
      <c r="QTH42" s="211"/>
      <c r="QTI42" s="211"/>
      <c r="QTJ42" s="211"/>
      <c r="QTK42" s="211"/>
      <c r="QTL42" s="211"/>
      <c r="QTM42" s="211"/>
      <c r="QTN42" s="211"/>
      <c r="QTO42" s="211"/>
      <c r="QTP42" s="211"/>
      <c r="QTQ42" s="211"/>
      <c r="QTR42" s="211"/>
      <c r="QTS42" s="211"/>
      <c r="QTT42" s="211"/>
      <c r="QTU42" s="211"/>
      <c r="QTV42" s="211"/>
      <c r="QTW42" s="211"/>
      <c r="QTX42" s="211"/>
      <c r="QTY42" s="211"/>
      <c r="QTZ42" s="211"/>
      <c r="QUA42" s="211"/>
      <c r="QUB42" s="211"/>
      <c r="QUC42" s="211"/>
      <c r="QUD42" s="211"/>
      <c r="QUE42" s="211"/>
      <c r="QUF42" s="211"/>
      <c r="QUG42" s="211"/>
      <c r="QUH42" s="211"/>
      <c r="QUI42" s="211"/>
      <c r="QUJ42" s="211"/>
      <c r="QUK42" s="211"/>
      <c r="QUL42" s="211"/>
      <c r="QUM42" s="211"/>
      <c r="QUN42" s="211"/>
      <c r="QUO42" s="211"/>
      <c r="QUP42" s="211"/>
      <c r="QUQ42" s="211"/>
      <c r="QUR42" s="211"/>
      <c r="QUS42" s="211"/>
      <c r="QUT42" s="211"/>
      <c r="QUU42" s="211"/>
      <c r="QUV42" s="211"/>
      <c r="QUW42" s="211"/>
      <c r="QUX42" s="211"/>
      <c r="QUY42" s="211"/>
      <c r="QUZ42" s="211"/>
      <c r="QVA42" s="211"/>
      <c r="QVB42" s="211"/>
      <c r="QVC42" s="211"/>
      <c r="QVD42" s="211"/>
      <c r="QVE42" s="211"/>
      <c r="QVF42" s="211"/>
      <c r="QVG42" s="211"/>
      <c r="QVH42" s="211"/>
      <c r="QVI42" s="211"/>
      <c r="QVJ42" s="211"/>
      <c r="QVK42" s="211"/>
      <c r="QVL42" s="211"/>
      <c r="QVM42" s="211"/>
      <c r="QVN42" s="211"/>
      <c r="QVO42" s="211"/>
      <c r="QVP42" s="211"/>
      <c r="QVQ42" s="211"/>
      <c r="QVR42" s="211"/>
      <c r="QVS42" s="211"/>
      <c r="QVT42" s="211"/>
      <c r="QVU42" s="211"/>
      <c r="QVV42" s="211"/>
      <c r="QVW42" s="211"/>
      <c r="QVX42" s="211"/>
      <c r="QVY42" s="211"/>
      <c r="QVZ42" s="211"/>
      <c r="QWA42" s="211"/>
      <c r="QWB42" s="211"/>
      <c r="QWC42" s="211"/>
      <c r="QWD42" s="211"/>
      <c r="QWE42" s="211"/>
      <c r="QWF42" s="211"/>
      <c r="QWG42" s="211"/>
      <c r="QWH42" s="211"/>
      <c r="QWI42" s="211"/>
      <c r="QWJ42" s="211"/>
      <c r="QWK42" s="211"/>
      <c r="QWL42" s="211"/>
      <c r="QWM42" s="211"/>
      <c r="QWN42" s="211"/>
      <c r="QWO42" s="211"/>
      <c r="QWP42" s="211"/>
      <c r="QWQ42" s="211"/>
      <c r="QWR42" s="211"/>
      <c r="QWS42" s="211"/>
      <c r="QWT42" s="211"/>
      <c r="QWU42" s="211"/>
      <c r="QWV42" s="211"/>
      <c r="QWW42" s="211"/>
      <c r="QWX42" s="211"/>
      <c r="QWY42" s="211"/>
      <c r="QWZ42" s="211"/>
      <c r="QXA42" s="211"/>
      <c r="QXB42" s="211"/>
      <c r="QXC42" s="211"/>
      <c r="QXD42" s="211"/>
      <c r="QXE42" s="211"/>
      <c r="QXF42" s="211"/>
      <c r="QXG42" s="211"/>
      <c r="QXH42" s="211"/>
      <c r="QXI42" s="211"/>
      <c r="QXJ42" s="211"/>
      <c r="QXK42" s="211"/>
      <c r="QXL42" s="211"/>
      <c r="QXM42" s="211"/>
      <c r="QXN42" s="211"/>
      <c r="QXO42" s="211"/>
      <c r="QXP42" s="211"/>
      <c r="QXQ42" s="211"/>
      <c r="QXR42" s="211"/>
      <c r="QXS42" s="211"/>
      <c r="QXT42" s="211"/>
      <c r="QXU42" s="211"/>
      <c r="QXV42" s="211"/>
      <c r="QXW42" s="211"/>
      <c r="QXX42" s="211"/>
      <c r="QXY42" s="211"/>
      <c r="QXZ42" s="211"/>
      <c r="QYA42" s="211"/>
      <c r="QYB42" s="211"/>
      <c r="QYC42" s="211"/>
      <c r="QYD42" s="211"/>
      <c r="QYE42" s="211"/>
      <c r="QYF42" s="211"/>
      <c r="QYG42" s="211"/>
      <c r="QYH42" s="211"/>
      <c r="QYI42" s="211"/>
      <c r="QYJ42" s="211"/>
      <c r="QYK42" s="211"/>
      <c r="QYL42" s="211"/>
      <c r="QYM42" s="211"/>
      <c r="QYN42" s="211"/>
      <c r="QYO42" s="211"/>
      <c r="QYP42" s="211"/>
      <c r="QYQ42" s="211"/>
      <c r="QYR42" s="211"/>
      <c r="QYS42" s="211"/>
      <c r="QYT42" s="211"/>
      <c r="QYU42" s="211"/>
      <c r="QYV42" s="211"/>
      <c r="QYW42" s="211"/>
      <c r="QYX42" s="211"/>
      <c r="QYY42" s="211"/>
      <c r="QYZ42" s="211"/>
      <c r="QZA42" s="211"/>
      <c r="QZB42" s="211"/>
      <c r="QZC42" s="211"/>
      <c r="QZD42" s="211"/>
      <c r="QZE42" s="211"/>
      <c r="QZF42" s="211"/>
      <c r="QZG42" s="211"/>
      <c r="QZH42" s="211"/>
      <c r="QZI42" s="211"/>
      <c r="QZJ42" s="211"/>
      <c r="QZK42" s="211"/>
      <c r="QZL42" s="211"/>
      <c r="QZM42" s="211"/>
      <c r="QZN42" s="211"/>
      <c r="QZO42" s="211"/>
      <c r="QZP42" s="211"/>
      <c r="QZQ42" s="211"/>
      <c r="QZR42" s="211"/>
      <c r="QZS42" s="211"/>
      <c r="QZT42" s="211"/>
      <c r="QZU42" s="211"/>
      <c r="QZV42" s="211"/>
      <c r="QZW42" s="211"/>
      <c r="QZX42" s="211"/>
      <c r="QZY42" s="211"/>
      <c r="QZZ42" s="211"/>
      <c r="RAA42" s="211"/>
      <c r="RAB42" s="211"/>
      <c r="RAC42" s="211"/>
      <c r="RAD42" s="211"/>
      <c r="RAE42" s="211"/>
      <c r="RAF42" s="211"/>
      <c r="RAG42" s="211"/>
      <c r="RAH42" s="211"/>
      <c r="RAI42" s="211"/>
      <c r="RAJ42" s="211"/>
      <c r="RAK42" s="211"/>
      <c r="RAL42" s="211"/>
      <c r="RAM42" s="211"/>
      <c r="RAN42" s="211"/>
      <c r="RAO42" s="211"/>
      <c r="RAP42" s="211"/>
      <c r="RAQ42" s="211"/>
      <c r="RAR42" s="211"/>
      <c r="RAS42" s="211"/>
      <c r="RAT42" s="211"/>
      <c r="RAU42" s="211"/>
      <c r="RAV42" s="211"/>
      <c r="RAW42" s="211"/>
      <c r="RAX42" s="211"/>
      <c r="RAY42" s="211"/>
      <c r="RAZ42" s="211"/>
      <c r="RBA42" s="211"/>
      <c r="RBB42" s="211"/>
      <c r="RBC42" s="211"/>
      <c r="RBD42" s="211"/>
      <c r="RBE42" s="211"/>
      <c r="RBF42" s="211"/>
      <c r="RBG42" s="211"/>
      <c r="RBH42" s="211"/>
      <c r="RBI42" s="211"/>
      <c r="RBJ42" s="211"/>
      <c r="RBK42" s="211"/>
      <c r="RBL42" s="211"/>
      <c r="RBM42" s="211"/>
      <c r="RBN42" s="211"/>
      <c r="RBO42" s="211"/>
      <c r="RBP42" s="211"/>
      <c r="RBQ42" s="211"/>
      <c r="RBR42" s="211"/>
      <c r="RBS42" s="211"/>
      <c r="RBT42" s="211"/>
      <c r="RBU42" s="211"/>
      <c r="RBV42" s="211"/>
      <c r="RBW42" s="211"/>
      <c r="RBX42" s="211"/>
      <c r="RBY42" s="211"/>
      <c r="RBZ42" s="211"/>
      <c r="RCA42" s="211"/>
      <c r="RCB42" s="211"/>
      <c r="RCC42" s="211"/>
      <c r="RCD42" s="211"/>
      <c r="RCE42" s="211"/>
      <c r="RCF42" s="211"/>
      <c r="RCG42" s="211"/>
      <c r="RCH42" s="211"/>
      <c r="RCI42" s="211"/>
      <c r="RCJ42" s="211"/>
      <c r="RCK42" s="211"/>
      <c r="RCL42" s="211"/>
      <c r="RCM42" s="211"/>
      <c r="RCN42" s="211"/>
      <c r="RCO42" s="211"/>
      <c r="RCP42" s="211"/>
      <c r="RCQ42" s="211"/>
      <c r="RCR42" s="211"/>
      <c r="RCS42" s="211"/>
      <c r="RCT42" s="211"/>
      <c r="RCU42" s="211"/>
      <c r="RCV42" s="211"/>
      <c r="RCW42" s="211"/>
      <c r="RCX42" s="211"/>
      <c r="RCY42" s="211"/>
      <c r="RCZ42" s="211"/>
      <c r="RDA42" s="211"/>
      <c r="RDB42" s="211"/>
      <c r="RDC42" s="211"/>
      <c r="RDD42" s="211"/>
      <c r="RDE42" s="211"/>
      <c r="RDF42" s="211"/>
      <c r="RDG42" s="211"/>
      <c r="RDH42" s="211"/>
      <c r="RDI42" s="211"/>
      <c r="RDJ42" s="211"/>
      <c r="RDK42" s="211"/>
      <c r="RDL42" s="211"/>
      <c r="RDM42" s="211"/>
      <c r="RDN42" s="211"/>
      <c r="RDO42" s="211"/>
      <c r="RDP42" s="211"/>
      <c r="RDQ42" s="211"/>
      <c r="RDR42" s="211"/>
      <c r="RDS42" s="211"/>
      <c r="RDT42" s="211"/>
      <c r="RDU42" s="211"/>
      <c r="RDV42" s="211"/>
      <c r="RDW42" s="211"/>
      <c r="RDX42" s="211"/>
      <c r="RDY42" s="211"/>
      <c r="RDZ42" s="211"/>
      <c r="REA42" s="211"/>
      <c r="REB42" s="211"/>
      <c r="REC42" s="211"/>
      <c r="RED42" s="211"/>
      <c r="REE42" s="211"/>
      <c r="REF42" s="211"/>
      <c r="REG42" s="211"/>
      <c r="REH42" s="211"/>
      <c r="REI42" s="211"/>
      <c r="REJ42" s="211"/>
      <c r="REK42" s="211"/>
      <c r="REL42" s="211"/>
      <c r="REM42" s="211"/>
      <c r="REN42" s="211"/>
      <c r="REO42" s="211"/>
      <c r="REP42" s="211"/>
      <c r="REQ42" s="211"/>
      <c r="RER42" s="211"/>
      <c r="RES42" s="211"/>
      <c r="RET42" s="211"/>
      <c r="REU42" s="211"/>
      <c r="REV42" s="211"/>
      <c r="REW42" s="211"/>
      <c r="REX42" s="211"/>
      <c r="REY42" s="211"/>
      <c r="REZ42" s="211"/>
      <c r="RFA42" s="211"/>
      <c r="RFB42" s="211"/>
      <c r="RFC42" s="211"/>
      <c r="RFD42" s="211"/>
      <c r="RFE42" s="211"/>
      <c r="RFF42" s="211"/>
      <c r="RFG42" s="211"/>
      <c r="RFH42" s="211"/>
      <c r="RFI42" s="211"/>
      <c r="RFJ42" s="211"/>
      <c r="RFK42" s="211"/>
      <c r="RFL42" s="211"/>
      <c r="RFM42" s="211"/>
      <c r="RFN42" s="211"/>
      <c r="RFO42" s="211"/>
      <c r="RFP42" s="211"/>
      <c r="RFQ42" s="211"/>
      <c r="RFR42" s="211"/>
      <c r="RFS42" s="211"/>
      <c r="RFT42" s="211"/>
      <c r="RFU42" s="211"/>
      <c r="RFV42" s="211"/>
      <c r="RFW42" s="211"/>
      <c r="RFX42" s="211"/>
      <c r="RFY42" s="211"/>
      <c r="RFZ42" s="211"/>
      <c r="RGA42" s="211"/>
      <c r="RGB42" s="211"/>
      <c r="RGC42" s="211"/>
      <c r="RGD42" s="211"/>
      <c r="RGE42" s="211"/>
      <c r="RGF42" s="211"/>
      <c r="RGG42" s="211"/>
      <c r="RGH42" s="211"/>
      <c r="RGI42" s="211"/>
      <c r="RGJ42" s="211"/>
      <c r="RGK42" s="211"/>
      <c r="RGL42" s="211"/>
      <c r="RGM42" s="211"/>
      <c r="RGN42" s="211"/>
      <c r="RGO42" s="211"/>
      <c r="RGP42" s="211"/>
      <c r="RGQ42" s="211"/>
      <c r="RGR42" s="211"/>
      <c r="RGS42" s="211"/>
      <c r="RGT42" s="211"/>
      <c r="RGU42" s="211"/>
      <c r="RGV42" s="211"/>
      <c r="RGW42" s="211"/>
      <c r="RGX42" s="211"/>
      <c r="RGY42" s="211"/>
      <c r="RGZ42" s="211"/>
      <c r="RHA42" s="211"/>
      <c r="RHB42" s="211"/>
      <c r="RHC42" s="211"/>
      <c r="RHD42" s="211"/>
      <c r="RHE42" s="211"/>
      <c r="RHF42" s="211"/>
      <c r="RHG42" s="211"/>
      <c r="RHH42" s="211"/>
      <c r="RHI42" s="211"/>
      <c r="RHJ42" s="211"/>
      <c r="RHK42" s="211"/>
      <c r="RHL42" s="211"/>
      <c r="RHM42" s="211"/>
      <c r="RHN42" s="211"/>
      <c r="RHO42" s="211"/>
      <c r="RHP42" s="211"/>
      <c r="RHQ42" s="211"/>
      <c r="RHR42" s="211"/>
      <c r="RHS42" s="211"/>
      <c r="RHT42" s="211"/>
      <c r="RHU42" s="211"/>
      <c r="RHV42" s="211"/>
      <c r="RHW42" s="211"/>
      <c r="RHX42" s="211"/>
      <c r="RHY42" s="211"/>
      <c r="RHZ42" s="211"/>
      <c r="RIA42" s="211"/>
      <c r="RIB42" s="211"/>
      <c r="RIC42" s="211"/>
      <c r="RID42" s="211"/>
      <c r="RIE42" s="211"/>
      <c r="RIF42" s="211"/>
      <c r="RIG42" s="211"/>
      <c r="RIH42" s="211"/>
      <c r="RII42" s="211"/>
      <c r="RIJ42" s="211"/>
      <c r="RIK42" s="211"/>
      <c r="RIL42" s="211"/>
      <c r="RIM42" s="211"/>
      <c r="RIN42" s="211"/>
      <c r="RIO42" s="211"/>
      <c r="RIP42" s="211"/>
      <c r="RIQ42" s="211"/>
      <c r="RIR42" s="211"/>
      <c r="RIS42" s="211"/>
      <c r="RIT42" s="211"/>
      <c r="RIU42" s="211"/>
      <c r="RIV42" s="211"/>
      <c r="RIW42" s="211"/>
      <c r="RIX42" s="211"/>
      <c r="RIY42" s="211"/>
      <c r="RIZ42" s="211"/>
      <c r="RJA42" s="211"/>
      <c r="RJB42" s="211"/>
      <c r="RJC42" s="211"/>
      <c r="RJD42" s="211"/>
      <c r="RJE42" s="211"/>
      <c r="RJF42" s="211"/>
      <c r="RJG42" s="211"/>
      <c r="RJH42" s="211"/>
      <c r="RJI42" s="211"/>
      <c r="RJJ42" s="211"/>
      <c r="RJK42" s="211"/>
      <c r="RJL42" s="211"/>
      <c r="RJM42" s="211"/>
      <c r="RJN42" s="211"/>
      <c r="RJO42" s="211"/>
      <c r="RJP42" s="211"/>
      <c r="RJQ42" s="211"/>
      <c r="RJR42" s="211"/>
      <c r="RJS42" s="211"/>
      <c r="RJT42" s="211"/>
      <c r="RJU42" s="211"/>
      <c r="RJV42" s="211"/>
      <c r="RJW42" s="211"/>
      <c r="RJX42" s="211"/>
      <c r="RJY42" s="211"/>
      <c r="RJZ42" s="211"/>
      <c r="RKA42" s="211"/>
      <c r="RKB42" s="211"/>
      <c r="RKC42" s="211"/>
      <c r="RKD42" s="211"/>
      <c r="RKE42" s="211"/>
      <c r="RKF42" s="211"/>
      <c r="RKG42" s="211"/>
      <c r="RKH42" s="211"/>
      <c r="RKI42" s="211"/>
      <c r="RKJ42" s="211"/>
      <c r="RKK42" s="211"/>
      <c r="RKL42" s="211"/>
      <c r="RKM42" s="211"/>
      <c r="RKN42" s="211"/>
      <c r="RKO42" s="211"/>
      <c r="RKP42" s="211"/>
      <c r="RKQ42" s="211"/>
      <c r="RKR42" s="211"/>
      <c r="RKS42" s="211"/>
      <c r="RKT42" s="211"/>
      <c r="RKU42" s="211"/>
      <c r="RKV42" s="211"/>
      <c r="RKW42" s="211"/>
      <c r="RKX42" s="211"/>
      <c r="RKY42" s="211"/>
      <c r="RKZ42" s="211"/>
      <c r="RLA42" s="211"/>
      <c r="RLB42" s="211"/>
      <c r="RLC42" s="211"/>
      <c r="RLD42" s="211"/>
      <c r="RLE42" s="211"/>
      <c r="RLF42" s="211"/>
      <c r="RLG42" s="211"/>
      <c r="RLH42" s="211"/>
      <c r="RLI42" s="211"/>
      <c r="RLJ42" s="211"/>
      <c r="RLK42" s="211"/>
      <c r="RLL42" s="211"/>
      <c r="RLM42" s="211"/>
      <c r="RLN42" s="211"/>
      <c r="RLO42" s="211"/>
      <c r="RLP42" s="211"/>
      <c r="RLQ42" s="211"/>
      <c r="RLR42" s="211"/>
      <c r="RLS42" s="211"/>
      <c r="RLT42" s="211"/>
      <c r="RLU42" s="211"/>
      <c r="RLV42" s="211"/>
      <c r="RLW42" s="211"/>
      <c r="RLX42" s="211"/>
      <c r="RLY42" s="211"/>
      <c r="RLZ42" s="211"/>
      <c r="RMA42" s="211"/>
      <c r="RMB42" s="211"/>
      <c r="RMC42" s="211"/>
      <c r="RMD42" s="211"/>
      <c r="RME42" s="211"/>
      <c r="RMF42" s="211"/>
      <c r="RMG42" s="211"/>
      <c r="RMH42" s="211"/>
      <c r="RMI42" s="211"/>
      <c r="RMJ42" s="211"/>
      <c r="RMK42" s="211"/>
      <c r="RML42" s="211"/>
      <c r="RMM42" s="211"/>
      <c r="RMN42" s="211"/>
      <c r="RMO42" s="211"/>
      <c r="RMP42" s="211"/>
      <c r="RMQ42" s="211"/>
      <c r="RMR42" s="211"/>
      <c r="RMS42" s="211"/>
      <c r="RMT42" s="211"/>
      <c r="RMU42" s="211"/>
      <c r="RMV42" s="211"/>
      <c r="RMW42" s="211"/>
      <c r="RMX42" s="211"/>
      <c r="RMY42" s="211"/>
      <c r="RMZ42" s="211"/>
      <c r="RNA42" s="211"/>
      <c r="RNB42" s="211"/>
      <c r="RNC42" s="211"/>
      <c r="RND42" s="211"/>
      <c r="RNE42" s="211"/>
      <c r="RNF42" s="211"/>
      <c r="RNG42" s="211"/>
      <c r="RNH42" s="211"/>
      <c r="RNI42" s="211"/>
      <c r="RNJ42" s="211"/>
      <c r="RNK42" s="211"/>
      <c r="RNL42" s="211"/>
      <c r="RNM42" s="211"/>
      <c r="RNN42" s="211"/>
      <c r="RNO42" s="211"/>
      <c r="RNP42" s="211"/>
      <c r="RNQ42" s="211"/>
      <c r="RNR42" s="211"/>
      <c r="RNS42" s="211"/>
      <c r="RNT42" s="211"/>
      <c r="RNU42" s="211"/>
      <c r="RNV42" s="211"/>
      <c r="RNW42" s="211"/>
      <c r="RNX42" s="211"/>
      <c r="RNY42" s="211"/>
      <c r="RNZ42" s="211"/>
      <c r="ROA42" s="211"/>
      <c r="ROB42" s="211"/>
      <c r="ROC42" s="211"/>
      <c r="ROD42" s="211"/>
      <c r="ROE42" s="211"/>
      <c r="ROF42" s="211"/>
      <c r="ROG42" s="211"/>
      <c r="ROH42" s="211"/>
      <c r="ROI42" s="211"/>
      <c r="ROJ42" s="211"/>
      <c r="ROK42" s="211"/>
      <c r="ROL42" s="211"/>
      <c r="ROM42" s="211"/>
      <c r="RON42" s="211"/>
      <c r="ROO42" s="211"/>
      <c r="ROP42" s="211"/>
      <c r="ROQ42" s="211"/>
      <c r="ROR42" s="211"/>
      <c r="ROS42" s="211"/>
      <c r="ROT42" s="211"/>
      <c r="ROU42" s="211"/>
      <c r="ROV42" s="211"/>
      <c r="ROW42" s="211"/>
      <c r="ROX42" s="211"/>
      <c r="ROY42" s="211"/>
      <c r="ROZ42" s="211"/>
      <c r="RPA42" s="211"/>
      <c r="RPB42" s="211"/>
      <c r="RPC42" s="211"/>
      <c r="RPD42" s="211"/>
      <c r="RPE42" s="211"/>
      <c r="RPF42" s="211"/>
      <c r="RPG42" s="211"/>
      <c r="RPH42" s="211"/>
      <c r="RPI42" s="211"/>
      <c r="RPJ42" s="211"/>
      <c r="RPK42" s="211"/>
      <c r="RPL42" s="211"/>
      <c r="RPM42" s="211"/>
      <c r="RPN42" s="211"/>
      <c r="RPO42" s="211"/>
      <c r="RPP42" s="211"/>
      <c r="RPQ42" s="211"/>
      <c r="RPR42" s="211"/>
      <c r="RPS42" s="211"/>
      <c r="RPT42" s="211"/>
      <c r="RPU42" s="211"/>
      <c r="RPV42" s="211"/>
      <c r="RPW42" s="211"/>
      <c r="RPX42" s="211"/>
      <c r="RPY42" s="211"/>
      <c r="RPZ42" s="211"/>
      <c r="RQA42" s="211"/>
      <c r="RQB42" s="211"/>
      <c r="RQC42" s="211"/>
      <c r="RQD42" s="211"/>
      <c r="RQE42" s="211"/>
      <c r="RQF42" s="211"/>
      <c r="RQG42" s="211"/>
      <c r="RQH42" s="211"/>
      <c r="RQI42" s="211"/>
      <c r="RQJ42" s="211"/>
      <c r="RQK42" s="211"/>
      <c r="RQL42" s="211"/>
      <c r="RQM42" s="211"/>
      <c r="RQN42" s="211"/>
      <c r="RQO42" s="211"/>
      <c r="RQP42" s="211"/>
      <c r="RQQ42" s="211"/>
      <c r="RQR42" s="211"/>
      <c r="RQS42" s="211"/>
      <c r="RQT42" s="211"/>
      <c r="RQU42" s="211"/>
      <c r="RQV42" s="211"/>
      <c r="RQW42" s="211"/>
      <c r="RQX42" s="211"/>
      <c r="RQY42" s="211"/>
      <c r="RQZ42" s="211"/>
      <c r="RRA42" s="211"/>
      <c r="RRB42" s="211"/>
      <c r="RRC42" s="211"/>
      <c r="RRD42" s="211"/>
      <c r="RRE42" s="211"/>
      <c r="RRF42" s="211"/>
      <c r="RRG42" s="211"/>
      <c r="RRH42" s="211"/>
      <c r="RRI42" s="211"/>
      <c r="RRJ42" s="211"/>
      <c r="RRK42" s="211"/>
      <c r="RRL42" s="211"/>
      <c r="RRM42" s="211"/>
      <c r="RRN42" s="211"/>
      <c r="RRO42" s="211"/>
      <c r="RRP42" s="211"/>
      <c r="RRQ42" s="211"/>
      <c r="RRR42" s="211"/>
      <c r="RRS42" s="211"/>
      <c r="RRT42" s="211"/>
      <c r="RRU42" s="211"/>
      <c r="RRV42" s="211"/>
      <c r="RRW42" s="211"/>
      <c r="RRX42" s="211"/>
      <c r="RRY42" s="211"/>
      <c r="RRZ42" s="211"/>
      <c r="RSA42" s="211"/>
      <c r="RSB42" s="211"/>
      <c r="RSC42" s="211"/>
      <c r="RSD42" s="211"/>
      <c r="RSE42" s="211"/>
      <c r="RSF42" s="211"/>
      <c r="RSG42" s="211"/>
      <c r="RSH42" s="211"/>
      <c r="RSI42" s="211"/>
      <c r="RSJ42" s="211"/>
      <c r="RSK42" s="211"/>
      <c r="RSL42" s="211"/>
      <c r="RSM42" s="211"/>
      <c r="RSN42" s="211"/>
      <c r="RSO42" s="211"/>
      <c r="RSP42" s="211"/>
      <c r="RSQ42" s="211"/>
      <c r="RSR42" s="211"/>
      <c r="RSS42" s="211"/>
      <c r="RST42" s="211"/>
      <c r="RSU42" s="211"/>
      <c r="RSV42" s="211"/>
      <c r="RSW42" s="211"/>
      <c r="RSX42" s="211"/>
      <c r="RSY42" s="211"/>
      <c r="RSZ42" s="211"/>
      <c r="RTA42" s="211"/>
      <c r="RTB42" s="211"/>
      <c r="RTC42" s="211"/>
      <c r="RTD42" s="211"/>
      <c r="RTE42" s="211"/>
      <c r="RTF42" s="211"/>
      <c r="RTG42" s="211"/>
      <c r="RTH42" s="211"/>
      <c r="RTI42" s="211"/>
      <c r="RTJ42" s="211"/>
      <c r="RTK42" s="211"/>
      <c r="RTL42" s="211"/>
      <c r="RTM42" s="211"/>
      <c r="RTN42" s="211"/>
      <c r="RTO42" s="211"/>
      <c r="RTP42" s="211"/>
      <c r="RTQ42" s="211"/>
      <c r="RTR42" s="211"/>
      <c r="RTS42" s="211"/>
      <c r="RTT42" s="211"/>
      <c r="RTU42" s="211"/>
      <c r="RTV42" s="211"/>
      <c r="RTW42" s="211"/>
      <c r="RTX42" s="211"/>
      <c r="RTY42" s="211"/>
      <c r="RTZ42" s="211"/>
      <c r="RUA42" s="211"/>
      <c r="RUB42" s="211"/>
      <c r="RUC42" s="211"/>
      <c r="RUD42" s="211"/>
      <c r="RUE42" s="211"/>
      <c r="RUF42" s="211"/>
      <c r="RUG42" s="211"/>
      <c r="RUH42" s="211"/>
      <c r="RUI42" s="211"/>
      <c r="RUJ42" s="211"/>
      <c r="RUK42" s="211"/>
      <c r="RUL42" s="211"/>
      <c r="RUM42" s="211"/>
      <c r="RUN42" s="211"/>
      <c r="RUO42" s="211"/>
      <c r="RUP42" s="211"/>
      <c r="RUQ42" s="211"/>
      <c r="RUR42" s="211"/>
      <c r="RUS42" s="211"/>
      <c r="RUT42" s="211"/>
      <c r="RUU42" s="211"/>
      <c r="RUV42" s="211"/>
      <c r="RUW42" s="211"/>
      <c r="RUX42" s="211"/>
      <c r="RUY42" s="211"/>
      <c r="RUZ42" s="211"/>
      <c r="RVA42" s="211"/>
      <c r="RVB42" s="211"/>
      <c r="RVC42" s="211"/>
      <c r="RVD42" s="211"/>
      <c r="RVE42" s="211"/>
      <c r="RVF42" s="211"/>
      <c r="RVG42" s="211"/>
      <c r="RVH42" s="211"/>
      <c r="RVI42" s="211"/>
      <c r="RVJ42" s="211"/>
      <c r="RVK42" s="211"/>
      <c r="RVL42" s="211"/>
      <c r="RVM42" s="211"/>
      <c r="RVN42" s="211"/>
      <c r="RVO42" s="211"/>
      <c r="RVP42" s="211"/>
      <c r="RVQ42" s="211"/>
      <c r="RVR42" s="211"/>
      <c r="RVS42" s="211"/>
      <c r="RVT42" s="211"/>
      <c r="RVU42" s="211"/>
      <c r="RVV42" s="211"/>
      <c r="RVW42" s="211"/>
      <c r="RVX42" s="211"/>
      <c r="RVY42" s="211"/>
      <c r="RVZ42" s="211"/>
      <c r="RWA42" s="211"/>
      <c r="RWB42" s="211"/>
      <c r="RWC42" s="211"/>
      <c r="RWD42" s="211"/>
      <c r="RWE42" s="211"/>
      <c r="RWF42" s="211"/>
      <c r="RWG42" s="211"/>
      <c r="RWH42" s="211"/>
      <c r="RWI42" s="211"/>
      <c r="RWJ42" s="211"/>
      <c r="RWK42" s="211"/>
      <c r="RWL42" s="211"/>
      <c r="RWM42" s="211"/>
      <c r="RWN42" s="211"/>
      <c r="RWO42" s="211"/>
      <c r="RWP42" s="211"/>
      <c r="RWQ42" s="211"/>
      <c r="RWR42" s="211"/>
      <c r="RWS42" s="211"/>
      <c r="RWT42" s="211"/>
      <c r="RWU42" s="211"/>
      <c r="RWV42" s="211"/>
      <c r="RWW42" s="211"/>
      <c r="RWX42" s="211"/>
      <c r="RWY42" s="211"/>
      <c r="RWZ42" s="211"/>
      <c r="RXA42" s="211"/>
      <c r="RXB42" s="211"/>
      <c r="RXC42" s="211"/>
      <c r="RXD42" s="211"/>
      <c r="RXE42" s="211"/>
      <c r="RXF42" s="211"/>
      <c r="RXG42" s="211"/>
      <c r="RXH42" s="211"/>
      <c r="RXI42" s="211"/>
      <c r="RXJ42" s="211"/>
      <c r="RXK42" s="211"/>
      <c r="RXL42" s="211"/>
      <c r="RXM42" s="211"/>
      <c r="RXN42" s="211"/>
      <c r="RXO42" s="211"/>
      <c r="RXP42" s="211"/>
      <c r="RXQ42" s="211"/>
      <c r="RXR42" s="211"/>
      <c r="RXS42" s="211"/>
      <c r="RXT42" s="211"/>
      <c r="RXU42" s="211"/>
      <c r="RXV42" s="211"/>
      <c r="RXW42" s="211"/>
      <c r="RXX42" s="211"/>
      <c r="RXY42" s="211"/>
      <c r="RXZ42" s="211"/>
      <c r="RYA42" s="211"/>
      <c r="RYB42" s="211"/>
      <c r="RYC42" s="211"/>
      <c r="RYD42" s="211"/>
      <c r="RYE42" s="211"/>
      <c r="RYF42" s="211"/>
      <c r="RYG42" s="211"/>
      <c r="RYH42" s="211"/>
      <c r="RYI42" s="211"/>
      <c r="RYJ42" s="211"/>
      <c r="RYK42" s="211"/>
      <c r="RYL42" s="211"/>
      <c r="RYM42" s="211"/>
      <c r="RYN42" s="211"/>
      <c r="RYO42" s="211"/>
      <c r="RYP42" s="211"/>
      <c r="RYQ42" s="211"/>
      <c r="RYR42" s="211"/>
      <c r="RYS42" s="211"/>
      <c r="RYT42" s="211"/>
      <c r="RYU42" s="211"/>
      <c r="RYV42" s="211"/>
      <c r="RYW42" s="211"/>
      <c r="RYX42" s="211"/>
      <c r="RYY42" s="211"/>
      <c r="RYZ42" s="211"/>
      <c r="RZA42" s="211"/>
      <c r="RZB42" s="211"/>
      <c r="RZC42" s="211"/>
      <c r="RZD42" s="211"/>
      <c r="RZE42" s="211"/>
      <c r="RZF42" s="211"/>
      <c r="RZG42" s="211"/>
      <c r="RZH42" s="211"/>
      <c r="RZI42" s="211"/>
      <c r="RZJ42" s="211"/>
      <c r="RZK42" s="211"/>
      <c r="RZL42" s="211"/>
      <c r="RZM42" s="211"/>
      <c r="RZN42" s="211"/>
      <c r="RZO42" s="211"/>
      <c r="RZP42" s="211"/>
      <c r="RZQ42" s="211"/>
      <c r="RZR42" s="211"/>
      <c r="RZS42" s="211"/>
      <c r="RZT42" s="211"/>
      <c r="RZU42" s="211"/>
      <c r="RZV42" s="211"/>
      <c r="RZW42" s="211"/>
      <c r="RZX42" s="211"/>
      <c r="RZY42" s="211"/>
      <c r="RZZ42" s="211"/>
      <c r="SAA42" s="211"/>
      <c r="SAB42" s="211"/>
      <c r="SAC42" s="211"/>
      <c r="SAD42" s="211"/>
      <c r="SAE42" s="211"/>
      <c r="SAF42" s="211"/>
      <c r="SAG42" s="211"/>
      <c r="SAH42" s="211"/>
      <c r="SAI42" s="211"/>
      <c r="SAJ42" s="211"/>
      <c r="SAK42" s="211"/>
      <c r="SAL42" s="211"/>
      <c r="SAM42" s="211"/>
      <c r="SAN42" s="211"/>
      <c r="SAO42" s="211"/>
      <c r="SAP42" s="211"/>
      <c r="SAQ42" s="211"/>
      <c r="SAR42" s="211"/>
      <c r="SAS42" s="211"/>
      <c r="SAT42" s="211"/>
      <c r="SAU42" s="211"/>
      <c r="SAV42" s="211"/>
      <c r="SAW42" s="211"/>
      <c r="SAX42" s="211"/>
      <c r="SAY42" s="211"/>
      <c r="SAZ42" s="211"/>
      <c r="SBA42" s="211"/>
      <c r="SBB42" s="211"/>
      <c r="SBC42" s="211"/>
      <c r="SBD42" s="211"/>
      <c r="SBE42" s="211"/>
      <c r="SBF42" s="211"/>
      <c r="SBG42" s="211"/>
      <c r="SBH42" s="211"/>
      <c r="SBI42" s="211"/>
      <c r="SBJ42" s="211"/>
      <c r="SBK42" s="211"/>
      <c r="SBL42" s="211"/>
      <c r="SBM42" s="211"/>
      <c r="SBN42" s="211"/>
      <c r="SBO42" s="211"/>
      <c r="SBP42" s="211"/>
      <c r="SBQ42" s="211"/>
      <c r="SBR42" s="211"/>
      <c r="SBS42" s="211"/>
      <c r="SBT42" s="211"/>
      <c r="SBU42" s="211"/>
      <c r="SBV42" s="211"/>
      <c r="SBW42" s="211"/>
      <c r="SBX42" s="211"/>
      <c r="SBY42" s="211"/>
      <c r="SBZ42" s="211"/>
      <c r="SCA42" s="211"/>
      <c r="SCB42" s="211"/>
      <c r="SCC42" s="211"/>
      <c r="SCD42" s="211"/>
      <c r="SCE42" s="211"/>
      <c r="SCF42" s="211"/>
      <c r="SCG42" s="211"/>
      <c r="SCH42" s="211"/>
      <c r="SCI42" s="211"/>
      <c r="SCJ42" s="211"/>
      <c r="SCK42" s="211"/>
      <c r="SCL42" s="211"/>
      <c r="SCM42" s="211"/>
      <c r="SCN42" s="211"/>
      <c r="SCO42" s="211"/>
      <c r="SCP42" s="211"/>
      <c r="SCQ42" s="211"/>
      <c r="SCR42" s="211"/>
      <c r="SCS42" s="211"/>
      <c r="SCT42" s="211"/>
      <c r="SCU42" s="211"/>
      <c r="SCV42" s="211"/>
      <c r="SCW42" s="211"/>
      <c r="SCX42" s="211"/>
      <c r="SCY42" s="211"/>
      <c r="SCZ42" s="211"/>
      <c r="SDA42" s="211"/>
      <c r="SDB42" s="211"/>
      <c r="SDC42" s="211"/>
      <c r="SDD42" s="211"/>
      <c r="SDE42" s="211"/>
      <c r="SDF42" s="211"/>
      <c r="SDG42" s="211"/>
      <c r="SDH42" s="211"/>
      <c r="SDI42" s="211"/>
      <c r="SDJ42" s="211"/>
      <c r="SDK42" s="211"/>
      <c r="SDL42" s="211"/>
      <c r="SDM42" s="211"/>
      <c r="SDN42" s="211"/>
      <c r="SDO42" s="211"/>
      <c r="SDP42" s="211"/>
      <c r="SDQ42" s="211"/>
      <c r="SDR42" s="211"/>
      <c r="SDS42" s="211"/>
      <c r="SDT42" s="211"/>
      <c r="SDU42" s="211"/>
      <c r="SDV42" s="211"/>
      <c r="SDW42" s="211"/>
      <c r="SDX42" s="211"/>
      <c r="SDY42" s="211"/>
      <c r="SDZ42" s="211"/>
      <c r="SEA42" s="211"/>
      <c r="SEB42" s="211"/>
      <c r="SEC42" s="211"/>
      <c r="SED42" s="211"/>
      <c r="SEE42" s="211"/>
      <c r="SEF42" s="211"/>
      <c r="SEG42" s="211"/>
      <c r="SEH42" s="211"/>
      <c r="SEI42" s="211"/>
      <c r="SEJ42" s="211"/>
      <c r="SEK42" s="211"/>
      <c r="SEL42" s="211"/>
      <c r="SEM42" s="211"/>
      <c r="SEN42" s="211"/>
      <c r="SEO42" s="211"/>
      <c r="SEP42" s="211"/>
      <c r="SEQ42" s="211"/>
      <c r="SER42" s="211"/>
      <c r="SES42" s="211"/>
      <c r="SET42" s="211"/>
      <c r="SEU42" s="211"/>
      <c r="SEV42" s="211"/>
      <c r="SEW42" s="211"/>
      <c r="SEX42" s="211"/>
      <c r="SEY42" s="211"/>
      <c r="SEZ42" s="211"/>
      <c r="SFA42" s="211"/>
      <c r="SFB42" s="211"/>
      <c r="SFC42" s="211"/>
      <c r="SFD42" s="211"/>
      <c r="SFE42" s="211"/>
      <c r="SFF42" s="211"/>
      <c r="SFG42" s="211"/>
      <c r="SFH42" s="211"/>
      <c r="SFI42" s="211"/>
      <c r="SFJ42" s="211"/>
      <c r="SFK42" s="211"/>
      <c r="SFL42" s="211"/>
      <c r="SFM42" s="211"/>
      <c r="SFN42" s="211"/>
      <c r="SFO42" s="211"/>
      <c r="SFP42" s="211"/>
      <c r="SFQ42" s="211"/>
      <c r="SFR42" s="211"/>
      <c r="SFS42" s="211"/>
      <c r="SFT42" s="211"/>
      <c r="SFU42" s="211"/>
      <c r="SFV42" s="211"/>
      <c r="SFW42" s="211"/>
      <c r="SFX42" s="211"/>
      <c r="SFY42" s="211"/>
      <c r="SFZ42" s="211"/>
      <c r="SGA42" s="211"/>
      <c r="SGB42" s="211"/>
      <c r="SGC42" s="211"/>
      <c r="SGD42" s="211"/>
      <c r="SGE42" s="211"/>
      <c r="SGF42" s="211"/>
      <c r="SGG42" s="211"/>
      <c r="SGH42" s="211"/>
      <c r="SGI42" s="211"/>
      <c r="SGJ42" s="211"/>
      <c r="SGK42" s="211"/>
      <c r="SGL42" s="211"/>
      <c r="SGM42" s="211"/>
      <c r="SGN42" s="211"/>
      <c r="SGO42" s="211"/>
      <c r="SGP42" s="211"/>
      <c r="SGQ42" s="211"/>
      <c r="SGR42" s="211"/>
      <c r="SGS42" s="211"/>
      <c r="SGT42" s="211"/>
      <c r="SGU42" s="211"/>
      <c r="SGV42" s="211"/>
      <c r="SGW42" s="211"/>
      <c r="SGX42" s="211"/>
      <c r="SGY42" s="211"/>
      <c r="SGZ42" s="211"/>
      <c r="SHA42" s="211"/>
      <c r="SHB42" s="211"/>
      <c r="SHC42" s="211"/>
      <c r="SHD42" s="211"/>
      <c r="SHE42" s="211"/>
      <c r="SHF42" s="211"/>
      <c r="SHG42" s="211"/>
      <c r="SHH42" s="211"/>
      <c r="SHI42" s="211"/>
      <c r="SHJ42" s="211"/>
      <c r="SHK42" s="211"/>
      <c r="SHL42" s="211"/>
      <c r="SHM42" s="211"/>
      <c r="SHN42" s="211"/>
      <c r="SHO42" s="211"/>
      <c r="SHP42" s="211"/>
      <c r="SHQ42" s="211"/>
      <c r="SHR42" s="211"/>
      <c r="SHS42" s="211"/>
      <c r="SHT42" s="211"/>
      <c r="SHU42" s="211"/>
      <c r="SHV42" s="211"/>
      <c r="SHW42" s="211"/>
      <c r="SHX42" s="211"/>
      <c r="SHY42" s="211"/>
      <c r="SHZ42" s="211"/>
      <c r="SIA42" s="211"/>
      <c r="SIB42" s="211"/>
      <c r="SIC42" s="211"/>
      <c r="SID42" s="211"/>
      <c r="SIE42" s="211"/>
      <c r="SIF42" s="211"/>
      <c r="SIG42" s="211"/>
      <c r="SIH42" s="211"/>
      <c r="SII42" s="211"/>
      <c r="SIJ42" s="211"/>
      <c r="SIK42" s="211"/>
      <c r="SIL42" s="211"/>
      <c r="SIM42" s="211"/>
      <c r="SIN42" s="211"/>
      <c r="SIO42" s="211"/>
      <c r="SIP42" s="211"/>
      <c r="SIQ42" s="211"/>
      <c r="SIR42" s="211"/>
      <c r="SIS42" s="211"/>
      <c r="SIT42" s="211"/>
      <c r="SIU42" s="211"/>
      <c r="SIV42" s="211"/>
      <c r="SIW42" s="211"/>
      <c r="SIX42" s="211"/>
      <c r="SIY42" s="211"/>
      <c r="SIZ42" s="211"/>
      <c r="SJA42" s="211"/>
      <c r="SJB42" s="211"/>
      <c r="SJC42" s="211"/>
      <c r="SJD42" s="211"/>
      <c r="SJE42" s="211"/>
      <c r="SJF42" s="211"/>
      <c r="SJG42" s="211"/>
      <c r="SJH42" s="211"/>
      <c r="SJI42" s="211"/>
      <c r="SJJ42" s="211"/>
      <c r="SJK42" s="211"/>
      <c r="SJL42" s="211"/>
      <c r="SJM42" s="211"/>
      <c r="SJN42" s="211"/>
      <c r="SJO42" s="211"/>
      <c r="SJP42" s="211"/>
      <c r="SJQ42" s="211"/>
      <c r="SJR42" s="211"/>
      <c r="SJS42" s="211"/>
      <c r="SJT42" s="211"/>
      <c r="SJU42" s="211"/>
      <c r="SJV42" s="211"/>
      <c r="SJW42" s="211"/>
      <c r="SJX42" s="211"/>
      <c r="SJY42" s="211"/>
      <c r="SJZ42" s="211"/>
      <c r="SKA42" s="211"/>
      <c r="SKB42" s="211"/>
      <c r="SKC42" s="211"/>
      <c r="SKD42" s="211"/>
      <c r="SKE42" s="211"/>
      <c r="SKF42" s="211"/>
      <c r="SKG42" s="211"/>
      <c r="SKH42" s="211"/>
      <c r="SKI42" s="211"/>
      <c r="SKJ42" s="211"/>
      <c r="SKK42" s="211"/>
      <c r="SKL42" s="211"/>
      <c r="SKM42" s="211"/>
      <c r="SKN42" s="211"/>
      <c r="SKO42" s="211"/>
      <c r="SKP42" s="211"/>
      <c r="SKQ42" s="211"/>
      <c r="SKR42" s="211"/>
      <c r="SKS42" s="211"/>
      <c r="SKT42" s="211"/>
      <c r="SKU42" s="211"/>
      <c r="SKV42" s="211"/>
      <c r="SKW42" s="211"/>
      <c r="SKX42" s="211"/>
      <c r="SKY42" s="211"/>
      <c r="SKZ42" s="211"/>
      <c r="SLA42" s="211"/>
      <c r="SLB42" s="211"/>
      <c r="SLC42" s="211"/>
      <c r="SLD42" s="211"/>
      <c r="SLE42" s="211"/>
      <c r="SLF42" s="211"/>
      <c r="SLG42" s="211"/>
      <c r="SLH42" s="211"/>
      <c r="SLI42" s="211"/>
      <c r="SLJ42" s="211"/>
      <c r="SLK42" s="211"/>
      <c r="SLL42" s="211"/>
      <c r="SLM42" s="211"/>
      <c r="SLN42" s="211"/>
      <c r="SLO42" s="211"/>
      <c r="SLP42" s="211"/>
      <c r="SLQ42" s="211"/>
      <c r="SLR42" s="211"/>
      <c r="SLS42" s="211"/>
      <c r="SLT42" s="211"/>
      <c r="SLU42" s="211"/>
      <c r="SLV42" s="211"/>
      <c r="SLW42" s="211"/>
      <c r="SLX42" s="211"/>
      <c r="SLY42" s="211"/>
      <c r="SLZ42" s="211"/>
      <c r="SMA42" s="211"/>
      <c r="SMB42" s="211"/>
      <c r="SMC42" s="211"/>
      <c r="SMD42" s="211"/>
      <c r="SME42" s="211"/>
      <c r="SMF42" s="211"/>
      <c r="SMG42" s="211"/>
      <c r="SMH42" s="211"/>
      <c r="SMI42" s="211"/>
      <c r="SMJ42" s="211"/>
      <c r="SMK42" s="211"/>
      <c r="SML42" s="211"/>
      <c r="SMM42" s="211"/>
      <c r="SMN42" s="211"/>
      <c r="SMO42" s="211"/>
      <c r="SMP42" s="211"/>
      <c r="SMQ42" s="211"/>
      <c r="SMR42" s="211"/>
      <c r="SMS42" s="211"/>
      <c r="SMT42" s="211"/>
      <c r="SMU42" s="211"/>
      <c r="SMV42" s="211"/>
      <c r="SMW42" s="211"/>
      <c r="SMX42" s="211"/>
      <c r="SMY42" s="211"/>
      <c r="SMZ42" s="211"/>
      <c r="SNA42" s="211"/>
      <c r="SNB42" s="211"/>
      <c r="SNC42" s="211"/>
      <c r="SND42" s="211"/>
      <c r="SNE42" s="211"/>
      <c r="SNF42" s="211"/>
      <c r="SNG42" s="211"/>
      <c r="SNH42" s="211"/>
      <c r="SNI42" s="211"/>
      <c r="SNJ42" s="211"/>
      <c r="SNK42" s="211"/>
      <c r="SNL42" s="211"/>
      <c r="SNM42" s="211"/>
      <c r="SNN42" s="211"/>
      <c r="SNO42" s="211"/>
      <c r="SNP42" s="211"/>
      <c r="SNQ42" s="211"/>
      <c r="SNR42" s="211"/>
      <c r="SNS42" s="211"/>
      <c r="SNT42" s="211"/>
      <c r="SNU42" s="211"/>
      <c r="SNV42" s="211"/>
      <c r="SNW42" s="211"/>
      <c r="SNX42" s="211"/>
      <c r="SNY42" s="211"/>
      <c r="SNZ42" s="211"/>
      <c r="SOA42" s="211"/>
      <c r="SOB42" s="211"/>
      <c r="SOC42" s="211"/>
      <c r="SOD42" s="211"/>
      <c r="SOE42" s="211"/>
      <c r="SOF42" s="211"/>
      <c r="SOG42" s="211"/>
      <c r="SOH42" s="211"/>
      <c r="SOI42" s="211"/>
      <c r="SOJ42" s="211"/>
      <c r="SOK42" s="211"/>
      <c r="SOL42" s="211"/>
      <c r="SOM42" s="211"/>
      <c r="SON42" s="211"/>
      <c r="SOO42" s="211"/>
      <c r="SOP42" s="211"/>
      <c r="SOQ42" s="211"/>
      <c r="SOR42" s="211"/>
      <c r="SOS42" s="211"/>
      <c r="SOT42" s="211"/>
      <c r="SOU42" s="211"/>
      <c r="SOV42" s="211"/>
      <c r="SOW42" s="211"/>
      <c r="SOX42" s="211"/>
      <c r="SOY42" s="211"/>
      <c r="SOZ42" s="211"/>
      <c r="SPA42" s="211"/>
      <c r="SPB42" s="211"/>
      <c r="SPC42" s="211"/>
      <c r="SPD42" s="211"/>
      <c r="SPE42" s="211"/>
      <c r="SPF42" s="211"/>
      <c r="SPG42" s="211"/>
      <c r="SPH42" s="211"/>
      <c r="SPI42" s="211"/>
      <c r="SPJ42" s="211"/>
      <c r="SPK42" s="211"/>
      <c r="SPL42" s="211"/>
      <c r="SPM42" s="211"/>
      <c r="SPN42" s="211"/>
      <c r="SPO42" s="211"/>
      <c r="SPP42" s="211"/>
      <c r="SPQ42" s="211"/>
      <c r="SPR42" s="211"/>
      <c r="SPS42" s="211"/>
      <c r="SPT42" s="211"/>
      <c r="SPU42" s="211"/>
      <c r="SPV42" s="211"/>
      <c r="SPW42" s="211"/>
      <c r="SPX42" s="211"/>
      <c r="SPY42" s="211"/>
      <c r="SPZ42" s="211"/>
      <c r="SQA42" s="211"/>
      <c r="SQB42" s="211"/>
      <c r="SQC42" s="211"/>
      <c r="SQD42" s="211"/>
      <c r="SQE42" s="211"/>
      <c r="SQF42" s="211"/>
      <c r="SQG42" s="211"/>
      <c r="SQH42" s="211"/>
      <c r="SQI42" s="211"/>
      <c r="SQJ42" s="211"/>
      <c r="SQK42" s="211"/>
      <c r="SQL42" s="211"/>
      <c r="SQM42" s="211"/>
      <c r="SQN42" s="211"/>
      <c r="SQO42" s="211"/>
      <c r="SQP42" s="211"/>
      <c r="SQQ42" s="211"/>
      <c r="SQR42" s="211"/>
      <c r="SQS42" s="211"/>
      <c r="SQT42" s="211"/>
      <c r="SQU42" s="211"/>
      <c r="SQV42" s="211"/>
      <c r="SQW42" s="211"/>
      <c r="SQX42" s="211"/>
      <c r="SQY42" s="211"/>
      <c r="SQZ42" s="211"/>
      <c r="SRA42" s="211"/>
      <c r="SRB42" s="211"/>
      <c r="SRC42" s="211"/>
      <c r="SRD42" s="211"/>
      <c r="SRE42" s="211"/>
      <c r="SRF42" s="211"/>
      <c r="SRG42" s="211"/>
      <c r="SRH42" s="211"/>
      <c r="SRI42" s="211"/>
      <c r="SRJ42" s="211"/>
      <c r="SRK42" s="211"/>
      <c r="SRL42" s="211"/>
      <c r="SRM42" s="211"/>
      <c r="SRN42" s="211"/>
      <c r="SRO42" s="211"/>
      <c r="SRP42" s="211"/>
      <c r="SRQ42" s="211"/>
      <c r="SRR42" s="211"/>
      <c r="SRS42" s="211"/>
      <c r="SRT42" s="211"/>
      <c r="SRU42" s="211"/>
      <c r="SRV42" s="211"/>
      <c r="SRW42" s="211"/>
      <c r="SRX42" s="211"/>
      <c r="SRY42" s="211"/>
      <c r="SRZ42" s="211"/>
      <c r="SSA42" s="211"/>
      <c r="SSB42" s="211"/>
      <c r="SSC42" s="211"/>
      <c r="SSD42" s="211"/>
      <c r="SSE42" s="211"/>
      <c r="SSF42" s="211"/>
      <c r="SSG42" s="211"/>
      <c r="SSH42" s="211"/>
      <c r="SSI42" s="211"/>
      <c r="SSJ42" s="211"/>
      <c r="SSK42" s="211"/>
      <c r="SSL42" s="211"/>
      <c r="SSM42" s="211"/>
      <c r="SSN42" s="211"/>
      <c r="SSO42" s="211"/>
      <c r="SSP42" s="211"/>
      <c r="SSQ42" s="211"/>
      <c r="SSR42" s="211"/>
      <c r="SSS42" s="211"/>
      <c r="SST42" s="211"/>
      <c r="SSU42" s="211"/>
      <c r="SSV42" s="211"/>
      <c r="SSW42" s="211"/>
      <c r="SSX42" s="211"/>
      <c r="SSY42" s="211"/>
      <c r="SSZ42" s="211"/>
      <c r="STA42" s="211"/>
      <c r="STB42" s="211"/>
      <c r="STC42" s="211"/>
      <c r="STD42" s="211"/>
      <c r="STE42" s="211"/>
      <c r="STF42" s="211"/>
      <c r="STG42" s="211"/>
      <c r="STH42" s="211"/>
      <c r="STI42" s="211"/>
      <c r="STJ42" s="211"/>
      <c r="STK42" s="211"/>
      <c r="STL42" s="211"/>
      <c r="STM42" s="211"/>
      <c r="STN42" s="211"/>
      <c r="STO42" s="211"/>
      <c r="STP42" s="211"/>
      <c r="STQ42" s="211"/>
      <c r="STR42" s="211"/>
      <c r="STS42" s="211"/>
      <c r="STT42" s="211"/>
      <c r="STU42" s="211"/>
      <c r="STV42" s="211"/>
      <c r="STW42" s="211"/>
      <c r="STX42" s="211"/>
      <c r="STY42" s="211"/>
      <c r="STZ42" s="211"/>
      <c r="SUA42" s="211"/>
      <c r="SUB42" s="211"/>
      <c r="SUC42" s="211"/>
      <c r="SUD42" s="211"/>
      <c r="SUE42" s="211"/>
      <c r="SUF42" s="211"/>
      <c r="SUG42" s="211"/>
      <c r="SUH42" s="211"/>
      <c r="SUI42" s="211"/>
      <c r="SUJ42" s="211"/>
      <c r="SUK42" s="211"/>
      <c r="SUL42" s="211"/>
      <c r="SUM42" s="211"/>
      <c r="SUN42" s="211"/>
      <c r="SUO42" s="211"/>
      <c r="SUP42" s="211"/>
      <c r="SUQ42" s="211"/>
      <c r="SUR42" s="211"/>
      <c r="SUS42" s="211"/>
      <c r="SUT42" s="211"/>
      <c r="SUU42" s="211"/>
      <c r="SUV42" s="211"/>
      <c r="SUW42" s="211"/>
      <c r="SUX42" s="211"/>
      <c r="SUY42" s="211"/>
      <c r="SUZ42" s="211"/>
      <c r="SVA42" s="211"/>
      <c r="SVB42" s="211"/>
      <c r="SVC42" s="211"/>
      <c r="SVD42" s="211"/>
      <c r="SVE42" s="211"/>
      <c r="SVF42" s="211"/>
      <c r="SVG42" s="211"/>
      <c r="SVH42" s="211"/>
      <c r="SVI42" s="211"/>
      <c r="SVJ42" s="211"/>
      <c r="SVK42" s="211"/>
      <c r="SVL42" s="211"/>
      <c r="SVM42" s="211"/>
      <c r="SVN42" s="211"/>
      <c r="SVO42" s="211"/>
      <c r="SVP42" s="211"/>
      <c r="SVQ42" s="211"/>
      <c r="SVR42" s="211"/>
      <c r="SVS42" s="211"/>
      <c r="SVT42" s="211"/>
      <c r="SVU42" s="211"/>
      <c r="SVV42" s="211"/>
      <c r="SVW42" s="211"/>
      <c r="SVX42" s="211"/>
      <c r="SVY42" s="211"/>
      <c r="SVZ42" s="211"/>
      <c r="SWA42" s="211"/>
      <c r="SWB42" s="211"/>
      <c r="SWC42" s="211"/>
      <c r="SWD42" s="211"/>
      <c r="SWE42" s="211"/>
      <c r="SWF42" s="211"/>
      <c r="SWG42" s="211"/>
      <c r="SWH42" s="211"/>
      <c r="SWI42" s="211"/>
      <c r="SWJ42" s="211"/>
      <c r="SWK42" s="211"/>
      <c r="SWL42" s="211"/>
      <c r="SWM42" s="211"/>
      <c r="SWN42" s="211"/>
      <c r="SWO42" s="211"/>
      <c r="SWP42" s="211"/>
      <c r="SWQ42" s="211"/>
      <c r="SWR42" s="211"/>
      <c r="SWS42" s="211"/>
      <c r="SWT42" s="211"/>
      <c r="SWU42" s="211"/>
      <c r="SWV42" s="211"/>
      <c r="SWW42" s="211"/>
      <c r="SWX42" s="211"/>
      <c r="SWY42" s="211"/>
      <c r="SWZ42" s="211"/>
      <c r="SXA42" s="211"/>
      <c r="SXB42" s="211"/>
      <c r="SXC42" s="211"/>
      <c r="SXD42" s="211"/>
      <c r="SXE42" s="211"/>
      <c r="SXF42" s="211"/>
      <c r="SXG42" s="211"/>
      <c r="SXH42" s="211"/>
      <c r="SXI42" s="211"/>
      <c r="SXJ42" s="211"/>
      <c r="SXK42" s="211"/>
      <c r="SXL42" s="211"/>
      <c r="SXM42" s="211"/>
      <c r="SXN42" s="211"/>
      <c r="SXO42" s="211"/>
      <c r="SXP42" s="211"/>
      <c r="SXQ42" s="211"/>
      <c r="SXR42" s="211"/>
      <c r="SXS42" s="211"/>
      <c r="SXT42" s="211"/>
      <c r="SXU42" s="211"/>
      <c r="SXV42" s="211"/>
      <c r="SXW42" s="211"/>
      <c r="SXX42" s="211"/>
      <c r="SXY42" s="211"/>
      <c r="SXZ42" s="211"/>
      <c r="SYA42" s="211"/>
      <c r="SYB42" s="211"/>
      <c r="SYC42" s="211"/>
      <c r="SYD42" s="211"/>
      <c r="SYE42" s="211"/>
      <c r="SYF42" s="211"/>
      <c r="SYG42" s="211"/>
      <c r="SYH42" s="211"/>
      <c r="SYI42" s="211"/>
      <c r="SYJ42" s="211"/>
      <c r="SYK42" s="211"/>
      <c r="SYL42" s="211"/>
      <c r="SYM42" s="211"/>
      <c r="SYN42" s="211"/>
      <c r="SYO42" s="211"/>
      <c r="SYP42" s="211"/>
      <c r="SYQ42" s="211"/>
      <c r="SYR42" s="211"/>
      <c r="SYS42" s="211"/>
      <c r="SYT42" s="211"/>
      <c r="SYU42" s="211"/>
      <c r="SYV42" s="211"/>
      <c r="SYW42" s="211"/>
      <c r="SYX42" s="211"/>
      <c r="SYY42" s="211"/>
      <c r="SYZ42" s="211"/>
      <c r="SZA42" s="211"/>
      <c r="SZB42" s="211"/>
      <c r="SZC42" s="211"/>
      <c r="SZD42" s="211"/>
      <c r="SZE42" s="211"/>
      <c r="SZF42" s="211"/>
      <c r="SZG42" s="211"/>
      <c r="SZH42" s="211"/>
      <c r="SZI42" s="211"/>
      <c r="SZJ42" s="211"/>
      <c r="SZK42" s="211"/>
      <c r="SZL42" s="211"/>
      <c r="SZM42" s="211"/>
      <c r="SZN42" s="211"/>
      <c r="SZO42" s="211"/>
      <c r="SZP42" s="211"/>
      <c r="SZQ42" s="211"/>
      <c r="SZR42" s="211"/>
      <c r="SZS42" s="211"/>
      <c r="SZT42" s="211"/>
      <c r="SZU42" s="211"/>
      <c r="SZV42" s="211"/>
      <c r="SZW42" s="211"/>
      <c r="SZX42" s="211"/>
      <c r="SZY42" s="211"/>
      <c r="SZZ42" s="211"/>
      <c r="TAA42" s="211"/>
      <c r="TAB42" s="211"/>
      <c r="TAC42" s="211"/>
      <c r="TAD42" s="211"/>
      <c r="TAE42" s="211"/>
      <c r="TAF42" s="211"/>
      <c r="TAG42" s="211"/>
      <c r="TAH42" s="211"/>
      <c r="TAI42" s="211"/>
      <c r="TAJ42" s="211"/>
      <c r="TAK42" s="211"/>
      <c r="TAL42" s="211"/>
      <c r="TAM42" s="211"/>
      <c r="TAN42" s="211"/>
      <c r="TAO42" s="211"/>
      <c r="TAP42" s="211"/>
      <c r="TAQ42" s="211"/>
      <c r="TAR42" s="211"/>
      <c r="TAS42" s="211"/>
      <c r="TAT42" s="211"/>
      <c r="TAU42" s="211"/>
      <c r="TAV42" s="211"/>
      <c r="TAW42" s="211"/>
      <c r="TAX42" s="211"/>
      <c r="TAY42" s="211"/>
      <c r="TAZ42" s="211"/>
      <c r="TBA42" s="211"/>
      <c r="TBB42" s="211"/>
      <c r="TBC42" s="211"/>
      <c r="TBD42" s="211"/>
      <c r="TBE42" s="211"/>
      <c r="TBF42" s="211"/>
      <c r="TBG42" s="211"/>
      <c r="TBH42" s="211"/>
      <c r="TBI42" s="211"/>
      <c r="TBJ42" s="211"/>
      <c r="TBK42" s="211"/>
      <c r="TBL42" s="211"/>
      <c r="TBM42" s="211"/>
      <c r="TBN42" s="211"/>
      <c r="TBO42" s="211"/>
      <c r="TBP42" s="211"/>
      <c r="TBQ42" s="211"/>
      <c r="TBR42" s="211"/>
      <c r="TBS42" s="211"/>
      <c r="TBT42" s="211"/>
      <c r="TBU42" s="211"/>
      <c r="TBV42" s="211"/>
      <c r="TBW42" s="211"/>
      <c r="TBX42" s="211"/>
      <c r="TBY42" s="211"/>
      <c r="TBZ42" s="211"/>
      <c r="TCA42" s="211"/>
      <c r="TCB42" s="211"/>
      <c r="TCC42" s="211"/>
      <c r="TCD42" s="211"/>
      <c r="TCE42" s="211"/>
      <c r="TCF42" s="211"/>
      <c r="TCG42" s="211"/>
      <c r="TCH42" s="211"/>
      <c r="TCI42" s="211"/>
      <c r="TCJ42" s="211"/>
      <c r="TCK42" s="211"/>
      <c r="TCL42" s="211"/>
      <c r="TCM42" s="211"/>
      <c r="TCN42" s="211"/>
      <c r="TCO42" s="211"/>
      <c r="TCP42" s="211"/>
      <c r="TCQ42" s="211"/>
      <c r="TCR42" s="211"/>
      <c r="TCS42" s="211"/>
      <c r="TCT42" s="211"/>
      <c r="TCU42" s="211"/>
      <c r="TCV42" s="211"/>
      <c r="TCW42" s="211"/>
      <c r="TCX42" s="211"/>
      <c r="TCY42" s="211"/>
      <c r="TCZ42" s="211"/>
      <c r="TDA42" s="211"/>
      <c r="TDB42" s="211"/>
      <c r="TDC42" s="211"/>
      <c r="TDD42" s="211"/>
      <c r="TDE42" s="211"/>
      <c r="TDF42" s="211"/>
      <c r="TDG42" s="211"/>
      <c r="TDH42" s="211"/>
      <c r="TDI42" s="211"/>
      <c r="TDJ42" s="211"/>
      <c r="TDK42" s="211"/>
      <c r="TDL42" s="211"/>
      <c r="TDM42" s="211"/>
      <c r="TDN42" s="211"/>
      <c r="TDO42" s="211"/>
      <c r="TDP42" s="211"/>
      <c r="TDQ42" s="211"/>
      <c r="TDR42" s="211"/>
      <c r="TDS42" s="211"/>
      <c r="TDT42" s="211"/>
      <c r="TDU42" s="211"/>
      <c r="TDV42" s="211"/>
      <c r="TDW42" s="211"/>
      <c r="TDX42" s="211"/>
      <c r="TDY42" s="211"/>
      <c r="TDZ42" s="211"/>
      <c r="TEA42" s="211"/>
      <c r="TEB42" s="211"/>
      <c r="TEC42" s="211"/>
      <c r="TED42" s="211"/>
      <c r="TEE42" s="211"/>
      <c r="TEF42" s="211"/>
      <c r="TEG42" s="211"/>
      <c r="TEH42" s="211"/>
      <c r="TEI42" s="211"/>
      <c r="TEJ42" s="211"/>
      <c r="TEK42" s="211"/>
      <c r="TEL42" s="211"/>
      <c r="TEM42" s="211"/>
      <c r="TEN42" s="211"/>
      <c r="TEO42" s="211"/>
      <c r="TEP42" s="211"/>
      <c r="TEQ42" s="211"/>
      <c r="TER42" s="211"/>
      <c r="TES42" s="211"/>
      <c r="TET42" s="211"/>
      <c r="TEU42" s="211"/>
      <c r="TEV42" s="211"/>
      <c r="TEW42" s="211"/>
      <c r="TEX42" s="211"/>
      <c r="TEY42" s="211"/>
      <c r="TEZ42" s="211"/>
      <c r="TFA42" s="211"/>
      <c r="TFB42" s="211"/>
      <c r="TFC42" s="211"/>
      <c r="TFD42" s="211"/>
      <c r="TFE42" s="211"/>
      <c r="TFF42" s="211"/>
      <c r="TFG42" s="211"/>
      <c r="TFH42" s="211"/>
      <c r="TFI42" s="211"/>
      <c r="TFJ42" s="211"/>
      <c r="TFK42" s="211"/>
      <c r="TFL42" s="211"/>
      <c r="TFM42" s="211"/>
      <c r="TFN42" s="211"/>
      <c r="TFO42" s="211"/>
      <c r="TFP42" s="211"/>
      <c r="TFQ42" s="211"/>
      <c r="TFR42" s="211"/>
      <c r="TFS42" s="211"/>
      <c r="TFT42" s="211"/>
      <c r="TFU42" s="211"/>
      <c r="TFV42" s="211"/>
      <c r="TFW42" s="211"/>
      <c r="TFX42" s="211"/>
      <c r="TFY42" s="211"/>
      <c r="TFZ42" s="211"/>
      <c r="TGA42" s="211"/>
      <c r="TGB42" s="211"/>
      <c r="TGC42" s="211"/>
      <c r="TGD42" s="211"/>
      <c r="TGE42" s="211"/>
      <c r="TGF42" s="211"/>
      <c r="TGG42" s="211"/>
      <c r="TGH42" s="211"/>
      <c r="TGI42" s="211"/>
      <c r="TGJ42" s="211"/>
      <c r="TGK42" s="211"/>
      <c r="TGL42" s="211"/>
      <c r="TGM42" s="211"/>
      <c r="TGN42" s="211"/>
      <c r="TGO42" s="211"/>
      <c r="TGP42" s="211"/>
      <c r="TGQ42" s="211"/>
      <c r="TGR42" s="211"/>
      <c r="TGS42" s="211"/>
      <c r="TGT42" s="211"/>
      <c r="TGU42" s="211"/>
      <c r="TGV42" s="211"/>
      <c r="TGW42" s="211"/>
      <c r="TGX42" s="211"/>
      <c r="TGY42" s="211"/>
      <c r="TGZ42" s="211"/>
      <c r="THA42" s="211"/>
      <c r="THB42" s="211"/>
      <c r="THC42" s="211"/>
      <c r="THD42" s="211"/>
      <c r="THE42" s="211"/>
      <c r="THF42" s="211"/>
      <c r="THG42" s="211"/>
      <c r="THH42" s="211"/>
      <c r="THI42" s="211"/>
      <c r="THJ42" s="211"/>
      <c r="THK42" s="211"/>
      <c r="THL42" s="211"/>
      <c r="THM42" s="211"/>
      <c r="THN42" s="211"/>
      <c r="THO42" s="211"/>
      <c r="THP42" s="211"/>
      <c r="THQ42" s="211"/>
      <c r="THR42" s="211"/>
      <c r="THS42" s="211"/>
      <c r="THT42" s="211"/>
      <c r="THU42" s="211"/>
      <c r="THV42" s="211"/>
      <c r="THW42" s="211"/>
      <c r="THX42" s="211"/>
      <c r="THY42" s="211"/>
      <c r="THZ42" s="211"/>
      <c r="TIA42" s="211"/>
      <c r="TIB42" s="211"/>
      <c r="TIC42" s="211"/>
      <c r="TID42" s="211"/>
      <c r="TIE42" s="211"/>
      <c r="TIF42" s="211"/>
      <c r="TIG42" s="211"/>
      <c r="TIH42" s="211"/>
      <c r="TII42" s="211"/>
      <c r="TIJ42" s="211"/>
      <c r="TIK42" s="211"/>
      <c r="TIL42" s="211"/>
      <c r="TIM42" s="211"/>
      <c r="TIN42" s="211"/>
      <c r="TIO42" s="211"/>
      <c r="TIP42" s="211"/>
      <c r="TIQ42" s="211"/>
      <c r="TIR42" s="211"/>
      <c r="TIS42" s="211"/>
      <c r="TIT42" s="211"/>
      <c r="TIU42" s="211"/>
      <c r="TIV42" s="211"/>
      <c r="TIW42" s="211"/>
      <c r="TIX42" s="211"/>
      <c r="TIY42" s="211"/>
      <c r="TIZ42" s="211"/>
      <c r="TJA42" s="211"/>
      <c r="TJB42" s="211"/>
      <c r="TJC42" s="211"/>
      <c r="TJD42" s="211"/>
      <c r="TJE42" s="211"/>
      <c r="TJF42" s="211"/>
      <c r="TJG42" s="211"/>
      <c r="TJH42" s="211"/>
      <c r="TJI42" s="211"/>
      <c r="TJJ42" s="211"/>
      <c r="TJK42" s="211"/>
      <c r="TJL42" s="211"/>
      <c r="TJM42" s="211"/>
      <c r="TJN42" s="211"/>
      <c r="TJO42" s="211"/>
      <c r="TJP42" s="211"/>
      <c r="TJQ42" s="211"/>
      <c r="TJR42" s="211"/>
      <c r="TJS42" s="211"/>
      <c r="TJT42" s="211"/>
      <c r="TJU42" s="211"/>
      <c r="TJV42" s="211"/>
      <c r="TJW42" s="211"/>
      <c r="TJX42" s="211"/>
      <c r="TJY42" s="211"/>
      <c r="TJZ42" s="211"/>
      <c r="TKA42" s="211"/>
      <c r="TKB42" s="211"/>
      <c r="TKC42" s="211"/>
      <c r="TKD42" s="211"/>
      <c r="TKE42" s="211"/>
      <c r="TKF42" s="211"/>
      <c r="TKG42" s="211"/>
      <c r="TKH42" s="211"/>
      <c r="TKI42" s="211"/>
      <c r="TKJ42" s="211"/>
      <c r="TKK42" s="211"/>
      <c r="TKL42" s="211"/>
      <c r="TKM42" s="211"/>
      <c r="TKN42" s="211"/>
      <c r="TKO42" s="211"/>
      <c r="TKP42" s="211"/>
      <c r="TKQ42" s="211"/>
      <c r="TKR42" s="211"/>
      <c r="TKS42" s="211"/>
      <c r="TKT42" s="211"/>
      <c r="TKU42" s="211"/>
      <c r="TKV42" s="211"/>
      <c r="TKW42" s="211"/>
      <c r="TKX42" s="211"/>
      <c r="TKY42" s="211"/>
      <c r="TKZ42" s="211"/>
      <c r="TLA42" s="211"/>
      <c r="TLB42" s="211"/>
      <c r="TLC42" s="211"/>
      <c r="TLD42" s="211"/>
      <c r="TLE42" s="211"/>
      <c r="TLF42" s="211"/>
      <c r="TLG42" s="211"/>
      <c r="TLH42" s="211"/>
      <c r="TLI42" s="211"/>
      <c r="TLJ42" s="211"/>
      <c r="TLK42" s="211"/>
      <c r="TLL42" s="211"/>
      <c r="TLM42" s="211"/>
      <c r="TLN42" s="211"/>
      <c r="TLO42" s="211"/>
      <c r="TLP42" s="211"/>
      <c r="TLQ42" s="211"/>
      <c r="TLR42" s="211"/>
      <c r="TLS42" s="211"/>
      <c r="TLT42" s="211"/>
      <c r="TLU42" s="211"/>
      <c r="TLV42" s="211"/>
      <c r="TLW42" s="211"/>
      <c r="TLX42" s="211"/>
      <c r="TLY42" s="211"/>
      <c r="TLZ42" s="211"/>
      <c r="TMA42" s="211"/>
      <c r="TMB42" s="211"/>
      <c r="TMC42" s="211"/>
      <c r="TMD42" s="211"/>
      <c r="TME42" s="211"/>
      <c r="TMF42" s="211"/>
      <c r="TMG42" s="211"/>
      <c r="TMH42" s="211"/>
      <c r="TMI42" s="211"/>
      <c r="TMJ42" s="211"/>
      <c r="TMK42" s="211"/>
      <c r="TML42" s="211"/>
      <c r="TMM42" s="211"/>
      <c r="TMN42" s="211"/>
      <c r="TMO42" s="211"/>
      <c r="TMP42" s="211"/>
      <c r="TMQ42" s="211"/>
      <c r="TMR42" s="211"/>
      <c r="TMS42" s="211"/>
      <c r="TMT42" s="211"/>
      <c r="TMU42" s="211"/>
      <c r="TMV42" s="211"/>
      <c r="TMW42" s="211"/>
      <c r="TMX42" s="211"/>
      <c r="TMY42" s="211"/>
      <c r="TMZ42" s="211"/>
      <c r="TNA42" s="211"/>
      <c r="TNB42" s="211"/>
      <c r="TNC42" s="211"/>
      <c r="TND42" s="211"/>
      <c r="TNE42" s="211"/>
      <c r="TNF42" s="211"/>
      <c r="TNG42" s="211"/>
      <c r="TNH42" s="211"/>
      <c r="TNI42" s="211"/>
      <c r="TNJ42" s="211"/>
      <c r="TNK42" s="211"/>
      <c r="TNL42" s="211"/>
      <c r="TNM42" s="211"/>
      <c r="TNN42" s="211"/>
      <c r="TNO42" s="211"/>
      <c r="TNP42" s="211"/>
      <c r="TNQ42" s="211"/>
      <c r="TNR42" s="211"/>
      <c r="TNS42" s="211"/>
      <c r="TNT42" s="211"/>
      <c r="TNU42" s="211"/>
      <c r="TNV42" s="211"/>
      <c r="TNW42" s="211"/>
      <c r="TNX42" s="211"/>
      <c r="TNY42" s="211"/>
      <c r="TNZ42" s="211"/>
      <c r="TOA42" s="211"/>
      <c r="TOB42" s="211"/>
      <c r="TOC42" s="211"/>
      <c r="TOD42" s="211"/>
      <c r="TOE42" s="211"/>
      <c r="TOF42" s="211"/>
      <c r="TOG42" s="211"/>
      <c r="TOH42" s="211"/>
      <c r="TOI42" s="211"/>
      <c r="TOJ42" s="211"/>
      <c r="TOK42" s="211"/>
      <c r="TOL42" s="211"/>
      <c r="TOM42" s="211"/>
      <c r="TON42" s="211"/>
      <c r="TOO42" s="211"/>
      <c r="TOP42" s="211"/>
      <c r="TOQ42" s="211"/>
      <c r="TOR42" s="211"/>
      <c r="TOS42" s="211"/>
      <c r="TOT42" s="211"/>
      <c r="TOU42" s="211"/>
      <c r="TOV42" s="211"/>
      <c r="TOW42" s="211"/>
      <c r="TOX42" s="211"/>
      <c r="TOY42" s="211"/>
      <c r="TOZ42" s="211"/>
      <c r="TPA42" s="211"/>
      <c r="TPB42" s="211"/>
      <c r="TPC42" s="211"/>
      <c r="TPD42" s="211"/>
      <c r="TPE42" s="211"/>
      <c r="TPF42" s="211"/>
      <c r="TPG42" s="211"/>
      <c r="TPH42" s="211"/>
      <c r="TPI42" s="211"/>
      <c r="TPJ42" s="211"/>
      <c r="TPK42" s="211"/>
      <c r="TPL42" s="211"/>
      <c r="TPM42" s="211"/>
      <c r="TPN42" s="211"/>
      <c r="TPO42" s="211"/>
      <c r="TPP42" s="211"/>
      <c r="TPQ42" s="211"/>
      <c r="TPR42" s="211"/>
      <c r="TPS42" s="211"/>
      <c r="TPT42" s="211"/>
      <c r="TPU42" s="211"/>
      <c r="TPV42" s="211"/>
      <c r="TPW42" s="211"/>
      <c r="TPX42" s="211"/>
      <c r="TPY42" s="211"/>
      <c r="TPZ42" s="211"/>
      <c r="TQA42" s="211"/>
      <c r="TQB42" s="211"/>
      <c r="TQC42" s="211"/>
      <c r="TQD42" s="211"/>
      <c r="TQE42" s="211"/>
      <c r="TQF42" s="211"/>
      <c r="TQG42" s="211"/>
      <c r="TQH42" s="211"/>
      <c r="TQI42" s="211"/>
      <c r="TQJ42" s="211"/>
      <c r="TQK42" s="211"/>
      <c r="TQL42" s="211"/>
      <c r="TQM42" s="211"/>
      <c r="TQN42" s="211"/>
      <c r="TQO42" s="211"/>
      <c r="TQP42" s="211"/>
      <c r="TQQ42" s="211"/>
      <c r="TQR42" s="211"/>
      <c r="TQS42" s="211"/>
      <c r="TQT42" s="211"/>
      <c r="TQU42" s="211"/>
      <c r="TQV42" s="211"/>
      <c r="TQW42" s="211"/>
      <c r="TQX42" s="211"/>
      <c r="TQY42" s="211"/>
      <c r="TQZ42" s="211"/>
      <c r="TRA42" s="211"/>
      <c r="TRB42" s="211"/>
      <c r="TRC42" s="211"/>
      <c r="TRD42" s="211"/>
      <c r="TRE42" s="211"/>
      <c r="TRF42" s="211"/>
      <c r="TRG42" s="211"/>
      <c r="TRH42" s="211"/>
      <c r="TRI42" s="211"/>
      <c r="TRJ42" s="211"/>
      <c r="TRK42" s="211"/>
      <c r="TRL42" s="211"/>
      <c r="TRM42" s="211"/>
      <c r="TRN42" s="211"/>
      <c r="TRO42" s="211"/>
      <c r="TRP42" s="211"/>
      <c r="TRQ42" s="211"/>
      <c r="TRR42" s="211"/>
      <c r="TRS42" s="211"/>
      <c r="TRT42" s="211"/>
      <c r="TRU42" s="211"/>
      <c r="TRV42" s="211"/>
      <c r="TRW42" s="211"/>
      <c r="TRX42" s="211"/>
      <c r="TRY42" s="211"/>
      <c r="TRZ42" s="211"/>
      <c r="TSA42" s="211"/>
      <c r="TSB42" s="211"/>
      <c r="TSC42" s="211"/>
      <c r="TSD42" s="211"/>
      <c r="TSE42" s="211"/>
      <c r="TSF42" s="211"/>
      <c r="TSG42" s="211"/>
      <c r="TSH42" s="211"/>
      <c r="TSI42" s="211"/>
      <c r="TSJ42" s="211"/>
      <c r="TSK42" s="211"/>
      <c r="TSL42" s="211"/>
      <c r="TSM42" s="211"/>
      <c r="TSN42" s="211"/>
      <c r="TSO42" s="211"/>
      <c r="TSP42" s="211"/>
      <c r="TSQ42" s="211"/>
      <c r="TSR42" s="211"/>
      <c r="TSS42" s="211"/>
      <c r="TST42" s="211"/>
      <c r="TSU42" s="211"/>
      <c r="TSV42" s="211"/>
      <c r="TSW42" s="211"/>
      <c r="TSX42" s="211"/>
      <c r="TSY42" s="211"/>
      <c r="TSZ42" s="211"/>
      <c r="TTA42" s="211"/>
      <c r="TTB42" s="211"/>
      <c r="TTC42" s="211"/>
      <c r="TTD42" s="211"/>
      <c r="TTE42" s="211"/>
      <c r="TTF42" s="211"/>
      <c r="TTG42" s="211"/>
      <c r="TTH42" s="211"/>
      <c r="TTI42" s="211"/>
      <c r="TTJ42" s="211"/>
      <c r="TTK42" s="211"/>
      <c r="TTL42" s="211"/>
      <c r="TTM42" s="211"/>
      <c r="TTN42" s="211"/>
      <c r="TTO42" s="211"/>
      <c r="TTP42" s="211"/>
      <c r="TTQ42" s="211"/>
      <c r="TTR42" s="211"/>
      <c r="TTS42" s="211"/>
      <c r="TTT42" s="211"/>
      <c r="TTU42" s="211"/>
      <c r="TTV42" s="211"/>
      <c r="TTW42" s="211"/>
      <c r="TTX42" s="211"/>
      <c r="TTY42" s="211"/>
      <c r="TTZ42" s="211"/>
      <c r="TUA42" s="211"/>
      <c r="TUB42" s="211"/>
      <c r="TUC42" s="211"/>
      <c r="TUD42" s="211"/>
      <c r="TUE42" s="211"/>
      <c r="TUF42" s="211"/>
      <c r="TUG42" s="211"/>
      <c r="TUH42" s="211"/>
      <c r="TUI42" s="211"/>
      <c r="TUJ42" s="211"/>
      <c r="TUK42" s="211"/>
      <c r="TUL42" s="211"/>
      <c r="TUM42" s="211"/>
      <c r="TUN42" s="211"/>
      <c r="TUO42" s="211"/>
      <c r="TUP42" s="211"/>
      <c r="TUQ42" s="211"/>
      <c r="TUR42" s="211"/>
      <c r="TUS42" s="211"/>
      <c r="TUT42" s="211"/>
      <c r="TUU42" s="211"/>
      <c r="TUV42" s="211"/>
      <c r="TUW42" s="211"/>
      <c r="TUX42" s="211"/>
      <c r="TUY42" s="211"/>
      <c r="TUZ42" s="211"/>
      <c r="TVA42" s="211"/>
      <c r="TVB42" s="211"/>
      <c r="TVC42" s="211"/>
      <c r="TVD42" s="211"/>
      <c r="TVE42" s="211"/>
      <c r="TVF42" s="211"/>
      <c r="TVG42" s="211"/>
      <c r="TVH42" s="211"/>
      <c r="TVI42" s="211"/>
      <c r="TVJ42" s="211"/>
      <c r="TVK42" s="211"/>
      <c r="TVL42" s="211"/>
      <c r="TVM42" s="211"/>
      <c r="TVN42" s="211"/>
      <c r="TVO42" s="211"/>
      <c r="TVP42" s="211"/>
      <c r="TVQ42" s="211"/>
      <c r="TVR42" s="211"/>
      <c r="TVS42" s="211"/>
      <c r="TVT42" s="211"/>
      <c r="TVU42" s="211"/>
      <c r="TVV42" s="211"/>
      <c r="TVW42" s="211"/>
      <c r="TVX42" s="211"/>
      <c r="TVY42" s="211"/>
      <c r="TVZ42" s="211"/>
      <c r="TWA42" s="211"/>
      <c r="TWB42" s="211"/>
      <c r="TWC42" s="211"/>
      <c r="TWD42" s="211"/>
      <c r="TWE42" s="211"/>
      <c r="TWF42" s="211"/>
      <c r="TWG42" s="211"/>
      <c r="TWH42" s="211"/>
      <c r="TWI42" s="211"/>
      <c r="TWJ42" s="211"/>
      <c r="TWK42" s="211"/>
      <c r="TWL42" s="211"/>
      <c r="TWM42" s="211"/>
      <c r="TWN42" s="211"/>
      <c r="TWO42" s="211"/>
      <c r="TWP42" s="211"/>
      <c r="TWQ42" s="211"/>
      <c r="TWR42" s="211"/>
      <c r="TWS42" s="211"/>
      <c r="TWT42" s="211"/>
      <c r="TWU42" s="211"/>
      <c r="TWV42" s="211"/>
      <c r="TWW42" s="211"/>
      <c r="TWX42" s="211"/>
      <c r="TWY42" s="211"/>
      <c r="TWZ42" s="211"/>
      <c r="TXA42" s="211"/>
      <c r="TXB42" s="211"/>
      <c r="TXC42" s="211"/>
      <c r="TXD42" s="211"/>
      <c r="TXE42" s="211"/>
      <c r="TXF42" s="211"/>
      <c r="TXG42" s="211"/>
      <c r="TXH42" s="211"/>
      <c r="TXI42" s="211"/>
      <c r="TXJ42" s="211"/>
      <c r="TXK42" s="211"/>
      <c r="TXL42" s="211"/>
      <c r="TXM42" s="211"/>
      <c r="TXN42" s="211"/>
      <c r="TXO42" s="211"/>
      <c r="TXP42" s="211"/>
      <c r="TXQ42" s="211"/>
      <c r="TXR42" s="211"/>
      <c r="TXS42" s="211"/>
      <c r="TXT42" s="211"/>
      <c r="TXU42" s="211"/>
      <c r="TXV42" s="211"/>
      <c r="TXW42" s="211"/>
      <c r="TXX42" s="211"/>
      <c r="TXY42" s="211"/>
      <c r="TXZ42" s="211"/>
      <c r="TYA42" s="211"/>
      <c r="TYB42" s="211"/>
      <c r="TYC42" s="211"/>
      <c r="TYD42" s="211"/>
      <c r="TYE42" s="211"/>
      <c r="TYF42" s="211"/>
      <c r="TYG42" s="211"/>
      <c r="TYH42" s="211"/>
      <c r="TYI42" s="211"/>
      <c r="TYJ42" s="211"/>
      <c r="TYK42" s="211"/>
      <c r="TYL42" s="211"/>
      <c r="TYM42" s="211"/>
      <c r="TYN42" s="211"/>
      <c r="TYO42" s="211"/>
      <c r="TYP42" s="211"/>
      <c r="TYQ42" s="211"/>
      <c r="TYR42" s="211"/>
      <c r="TYS42" s="211"/>
      <c r="TYT42" s="211"/>
      <c r="TYU42" s="211"/>
      <c r="TYV42" s="211"/>
      <c r="TYW42" s="211"/>
      <c r="TYX42" s="211"/>
      <c r="TYY42" s="211"/>
      <c r="TYZ42" s="211"/>
      <c r="TZA42" s="211"/>
      <c r="TZB42" s="211"/>
      <c r="TZC42" s="211"/>
      <c r="TZD42" s="211"/>
      <c r="TZE42" s="211"/>
      <c r="TZF42" s="211"/>
      <c r="TZG42" s="211"/>
      <c r="TZH42" s="211"/>
      <c r="TZI42" s="211"/>
      <c r="TZJ42" s="211"/>
      <c r="TZK42" s="211"/>
      <c r="TZL42" s="211"/>
      <c r="TZM42" s="211"/>
      <c r="TZN42" s="211"/>
      <c r="TZO42" s="211"/>
      <c r="TZP42" s="211"/>
      <c r="TZQ42" s="211"/>
      <c r="TZR42" s="211"/>
      <c r="TZS42" s="211"/>
      <c r="TZT42" s="211"/>
      <c r="TZU42" s="211"/>
      <c r="TZV42" s="211"/>
      <c r="TZW42" s="211"/>
      <c r="TZX42" s="211"/>
      <c r="TZY42" s="211"/>
      <c r="TZZ42" s="211"/>
      <c r="UAA42" s="211"/>
      <c r="UAB42" s="211"/>
      <c r="UAC42" s="211"/>
      <c r="UAD42" s="211"/>
      <c r="UAE42" s="211"/>
      <c r="UAF42" s="211"/>
      <c r="UAG42" s="211"/>
      <c r="UAH42" s="211"/>
      <c r="UAI42" s="211"/>
      <c r="UAJ42" s="211"/>
      <c r="UAK42" s="211"/>
      <c r="UAL42" s="211"/>
      <c r="UAM42" s="211"/>
      <c r="UAN42" s="211"/>
      <c r="UAO42" s="211"/>
      <c r="UAP42" s="211"/>
      <c r="UAQ42" s="211"/>
      <c r="UAR42" s="211"/>
      <c r="UAS42" s="211"/>
      <c r="UAT42" s="211"/>
      <c r="UAU42" s="211"/>
      <c r="UAV42" s="211"/>
      <c r="UAW42" s="211"/>
      <c r="UAX42" s="211"/>
      <c r="UAY42" s="211"/>
      <c r="UAZ42" s="211"/>
      <c r="UBA42" s="211"/>
      <c r="UBB42" s="211"/>
      <c r="UBC42" s="211"/>
      <c r="UBD42" s="211"/>
      <c r="UBE42" s="211"/>
      <c r="UBF42" s="211"/>
      <c r="UBG42" s="211"/>
      <c r="UBH42" s="211"/>
      <c r="UBI42" s="211"/>
      <c r="UBJ42" s="211"/>
      <c r="UBK42" s="211"/>
      <c r="UBL42" s="211"/>
      <c r="UBM42" s="211"/>
      <c r="UBN42" s="211"/>
      <c r="UBO42" s="211"/>
      <c r="UBP42" s="211"/>
      <c r="UBQ42" s="211"/>
      <c r="UBR42" s="211"/>
      <c r="UBS42" s="211"/>
      <c r="UBT42" s="211"/>
      <c r="UBU42" s="211"/>
      <c r="UBV42" s="211"/>
      <c r="UBW42" s="211"/>
      <c r="UBX42" s="211"/>
      <c r="UBY42" s="211"/>
      <c r="UBZ42" s="211"/>
      <c r="UCA42" s="211"/>
      <c r="UCB42" s="211"/>
      <c r="UCC42" s="211"/>
      <c r="UCD42" s="211"/>
      <c r="UCE42" s="211"/>
      <c r="UCF42" s="211"/>
      <c r="UCG42" s="211"/>
      <c r="UCH42" s="211"/>
      <c r="UCI42" s="211"/>
      <c r="UCJ42" s="211"/>
      <c r="UCK42" s="211"/>
      <c r="UCL42" s="211"/>
      <c r="UCM42" s="211"/>
      <c r="UCN42" s="211"/>
      <c r="UCO42" s="211"/>
      <c r="UCP42" s="211"/>
      <c r="UCQ42" s="211"/>
      <c r="UCR42" s="211"/>
      <c r="UCS42" s="211"/>
      <c r="UCT42" s="211"/>
      <c r="UCU42" s="211"/>
      <c r="UCV42" s="211"/>
      <c r="UCW42" s="211"/>
      <c r="UCX42" s="211"/>
      <c r="UCY42" s="211"/>
      <c r="UCZ42" s="211"/>
      <c r="UDA42" s="211"/>
      <c r="UDB42" s="211"/>
      <c r="UDC42" s="211"/>
      <c r="UDD42" s="211"/>
      <c r="UDE42" s="211"/>
      <c r="UDF42" s="211"/>
      <c r="UDG42" s="211"/>
      <c r="UDH42" s="211"/>
      <c r="UDI42" s="211"/>
      <c r="UDJ42" s="211"/>
      <c r="UDK42" s="211"/>
      <c r="UDL42" s="211"/>
      <c r="UDM42" s="211"/>
      <c r="UDN42" s="211"/>
      <c r="UDO42" s="211"/>
      <c r="UDP42" s="211"/>
      <c r="UDQ42" s="211"/>
      <c r="UDR42" s="211"/>
      <c r="UDS42" s="211"/>
      <c r="UDT42" s="211"/>
      <c r="UDU42" s="211"/>
      <c r="UDV42" s="211"/>
      <c r="UDW42" s="211"/>
      <c r="UDX42" s="211"/>
      <c r="UDY42" s="211"/>
      <c r="UDZ42" s="211"/>
      <c r="UEA42" s="211"/>
      <c r="UEB42" s="211"/>
      <c r="UEC42" s="211"/>
      <c r="UED42" s="211"/>
      <c r="UEE42" s="211"/>
      <c r="UEF42" s="211"/>
      <c r="UEG42" s="211"/>
      <c r="UEH42" s="211"/>
      <c r="UEI42" s="211"/>
      <c r="UEJ42" s="211"/>
      <c r="UEK42" s="211"/>
      <c r="UEL42" s="211"/>
      <c r="UEM42" s="211"/>
      <c r="UEN42" s="211"/>
      <c r="UEO42" s="211"/>
      <c r="UEP42" s="211"/>
      <c r="UEQ42" s="211"/>
      <c r="UER42" s="211"/>
      <c r="UES42" s="211"/>
      <c r="UET42" s="211"/>
      <c r="UEU42" s="211"/>
      <c r="UEV42" s="211"/>
      <c r="UEW42" s="211"/>
      <c r="UEX42" s="211"/>
      <c r="UEY42" s="211"/>
      <c r="UEZ42" s="211"/>
      <c r="UFA42" s="211"/>
      <c r="UFB42" s="211"/>
      <c r="UFC42" s="211"/>
      <c r="UFD42" s="211"/>
      <c r="UFE42" s="211"/>
      <c r="UFF42" s="211"/>
      <c r="UFG42" s="211"/>
      <c r="UFH42" s="211"/>
      <c r="UFI42" s="211"/>
      <c r="UFJ42" s="211"/>
      <c r="UFK42" s="211"/>
      <c r="UFL42" s="211"/>
      <c r="UFM42" s="211"/>
      <c r="UFN42" s="211"/>
      <c r="UFO42" s="211"/>
      <c r="UFP42" s="211"/>
      <c r="UFQ42" s="211"/>
      <c r="UFR42" s="211"/>
      <c r="UFS42" s="211"/>
      <c r="UFT42" s="211"/>
      <c r="UFU42" s="211"/>
      <c r="UFV42" s="211"/>
      <c r="UFW42" s="211"/>
      <c r="UFX42" s="211"/>
      <c r="UFY42" s="211"/>
      <c r="UFZ42" s="211"/>
      <c r="UGA42" s="211"/>
      <c r="UGB42" s="211"/>
      <c r="UGC42" s="211"/>
      <c r="UGD42" s="211"/>
      <c r="UGE42" s="211"/>
      <c r="UGF42" s="211"/>
      <c r="UGG42" s="211"/>
      <c r="UGH42" s="211"/>
      <c r="UGI42" s="211"/>
      <c r="UGJ42" s="211"/>
      <c r="UGK42" s="211"/>
      <c r="UGL42" s="211"/>
      <c r="UGM42" s="211"/>
      <c r="UGN42" s="211"/>
      <c r="UGO42" s="211"/>
      <c r="UGP42" s="211"/>
      <c r="UGQ42" s="211"/>
      <c r="UGR42" s="211"/>
      <c r="UGS42" s="211"/>
      <c r="UGT42" s="211"/>
      <c r="UGU42" s="211"/>
      <c r="UGV42" s="211"/>
      <c r="UGW42" s="211"/>
      <c r="UGX42" s="211"/>
      <c r="UGY42" s="211"/>
      <c r="UGZ42" s="211"/>
      <c r="UHA42" s="211"/>
      <c r="UHB42" s="211"/>
      <c r="UHC42" s="211"/>
      <c r="UHD42" s="211"/>
      <c r="UHE42" s="211"/>
      <c r="UHF42" s="211"/>
      <c r="UHG42" s="211"/>
      <c r="UHH42" s="211"/>
      <c r="UHI42" s="211"/>
      <c r="UHJ42" s="211"/>
      <c r="UHK42" s="211"/>
      <c r="UHL42" s="211"/>
      <c r="UHM42" s="211"/>
      <c r="UHN42" s="211"/>
      <c r="UHO42" s="211"/>
      <c r="UHP42" s="211"/>
      <c r="UHQ42" s="211"/>
      <c r="UHR42" s="211"/>
      <c r="UHS42" s="211"/>
      <c r="UHT42" s="211"/>
      <c r="UHU42" s="211"/>
      <c r="UHV42" s="211"/>
      <c r="UHW42" s="211"/>
      <c r="UHX42" s="211"/>
      <c r="UHY42" s="211"/>
      <c r="UHZ42" s="211"/>
      <c r="UIA42" s="211"/>
      <c r="UIB42" s="211"/>
      <c r="UIC42" s="211"/>
      <c r="UID42" s="211"/>
      <c r="UIE42" s="211"/>
      <c r="UIF42" s="211"/>
      <c r="UIG42" s="211"/>
      <c r="UIH42" s="211"/>
      <c r="UII42" s="211"/>
      <c r="UIJ42" s="211"/>
      <c r="UIK42" s="211"/>
      <c r="UIL42" s="211"/>
      <c r="UIM42" s="211"/>
      <c r="UIN42" s="211"/>
      <c r="UIO42" s="211"/>
      <c r="UIP42" s="211"/>
      <c r="UIQ42" s="211"/>
      <c r="UIR42" s="211"/>
      <c r="UIS42" s="211"/>
      <c r="UIT42" s="211"/>
      <c r="UIU42" s="211"/>
      <c r="UIV42" s="211"/>
      <c r="UIW42" s="211"/>
      <c r="UIX42" s="211"/>
      <c r="UIY42" s="211"/>
      <c r="UIZ42" s="211"/>
      <c r="UJA42" s="211"/>
      <c r="UJB42" s="211"/>
      <c r="UJC42" s="211"/>
      <c r="UJD42" s="211"/>
      <c r="UJE42" s="211"/>
      <c r="UJF42" s="211"/>
      <c r="UJG42" s="211"/>
      <c r="UJH42" s="211"/>
      <c r="UJI42" s="211"/>
      <c r="UJJ42" s="211"/>
      <c r="UJK42" s="211"/>
      <c r="UJL42" s="211"/>
      <c r="UJM42" s="211"/>
      <c r="UJN42" s="211"/>
      <c r="UJO42" s="211"/>
      <c r="UJP42" s="211"/>
      <c r="UJQ42" s="211"/>
      <c r="UJR42" s="211"/>
      <c r="UJS42" s="211"/>
      <c r="UJT42" s="211"/>
      <c r="UJU42" s="211"/>
      <c r="UJV42" s="211"/>
      <c r="UJW42" s="211"/>
      <c r="UJX42" s="211"/>
      <c r="UJY42" s="211"/>
      <c r="UJZ42" s="211"/>
      <c r="UKA42" s="211"/>
      <c r="UKB42" s="211"/>
      <c r="UKC42" s="211"/>
      <c r="UKD42" s="211"/>
      <c r="UKE42" s="211"/>
      <c r="UKF42" s="211"/>
      <c r="UKG42" s="211"/>
      <c r="UKH42" s="211"/>
      <c r="UKI42" s="211"/>
      <c r="UKJ42" s="211"/>
      <c r="UKK42" s="211"/>
      <c r="UKL42" s="211"/>
      <c r="UKM42" s="211"/>
      <c r="UKN42" s="211"/>
      <c r="UKO42" s="211"/>
      <c r="UKP42" s="211"/>
      <c r="UKQ42" s="211"/>
      <c r="UKR42" s="211"/>
      <c r="UKS42" s="211"/>
      <c r="UKT42" s="211"/>
      <c r="UKU42" s="211"/>
      <c r="UKV42" s="211"/>
      <c r="UKW42" s="211"/>
      <c r="UKX42" s="211"/>
      <c r="UKY42" s="211"/>
      <c r="UKZ42" s="211"/>
      <c r="ULA42" s="211"/>
      <c r="ULB42" s="211"/>
      <c r="ULC42" s="211"/>
      <c r="ULD42" s="211"/>
      <c r="ULE42" s="211"/>
      <c r="ULF42" s="211"/>
      <c r="ULG42" s="211"/>
      <c r="ULH42" s="211"/>
      <c r="ULI42" s="211"/>
      <c r="ULJ42" s="211"/>
      <c r="ULK42" s="211"/>
      <c r="ULL42" s="211"/>
      <c r="ULM42" s="211"/>
      <c r="ULN42" s="211"/>
      <c r="ULO42" s="211"/>
      <c r="ULP42" s="211"/>
      <c r="ULQ42" s="211"/>
      <c r="ULR42" s="211"/>
      <c r="ULS42" s="211"/>
      <c r="ULT42" s="211"/>
      <c r="ULU42" s="211"/>
      <c r="ULV42" s="211"/>
      <c r="ULW42" s="211"/>
      <c r="ULX42" s="211"/>
      <c r="ULY42" s="211"/>
      <c r="ULZ42" s="211"/>
      <c r="UMA42" s="211"/>
      <c r="UMB42" s="211"/>
      <c r="UMC42" s="211"/>
      <c r="UMD42" s="211"/>
      <c r="UME42" s="211"/>
      <c r="UMF42" s="211"/>
      <c r="UMG42" s="211"/>
      <c r="UMH42" s="211"/>
      <c r="UMI42" s="211"/>
      <c r="UMJ42" s="211"/>
      <c r="UMK42" s="211"/>
      <c r="UML42" s="211"/>
      <c r="UMM42" s="211"/>
      <c r="UMN42" s="211"/>
      <c r="UMO42" s="211"/>
      <c r="UMP42" s="211"/>
      <c r="UMQ42" s="211"/>
      <c r="UMR42" s="211"/>
      <c r="UMS42" s="211"/>
      <c r="UMT42" s="211"/>
      <c r="UMU42" s="211"/>
      <c r="UMV42" s="211"/>
      <c r="UMW42" s="211"/>
      <c r="UMX42" s="211"/>
      <c r="UMY42" s="211"/>
      <c r="UMZ42" s="211"/>
      <c r="UNA42" s="211"/>
      <c r="UNB42" s="211"/>
      <c r="UNC42" s="211"/>
      <c r="UND42" s="211"/>
      <c r="UNE42" s="211"/>
      <c r="UNF42" s="211"/>
      <c r="UNG42" s="211"/>
      <c r="UNH42" s="211"/>
      <c r="UNI42" s="211"/>
      <c r="UNJ42" s="211"/>
      <c r="UNK42" s="211"/>
      <c r="UNL42" s="211"/>
      <c r="UNM42" s="211"/>
      <c r="UNN42" s="211"/>
      <c r="UNO42" s="211"/>
      <c r="UNP42" s="211"/>
      <c r="UNQ42" s="211"/>
      <c r="UNR42" s="211"/>
      <c r="UNS42" s="211"/>
      <c r="UNT42" s="211"/>
      <c r="UNU42" s="211"/>
      <c r="UNV42" s="211"/>
      <c r="UNW42" s="211"/>
      <c r="UNX42" s="211"/>
      <c r="UNY42" s="211"/>
      <c r="UNZ42" s="211"/>
      <c r="UOA42" s="211"/>
      <c r="UOB42" s="211"/>
      <c r="UOC42" s="211"/>
      <c r="UOD42" s="211"/>
      <c r="UOE42" s="211"/>
      <c r="UOF42" s="211"/>
      <c r="UOG42" s="211"/>
      <c r="UOH42" s="211"/>
      <c r="UOI42" s="211"/>
      <c r="UOJ42" s="211"/>
      <c r="UOK42" s="211"/>
      <c r="UOL42" s="211"/>
      <c r="UOM42" s="211"/>
      <c r="UON42" s="211"/>
      <c r="UOO42" s="211"/>
      <c r="UOP42" s="211"/>
      <c r="UOQ42" s="211"/>
      <c r="UOR42" s="211"/>
      <c r="UOS42" s="211"/>
      <c r="UOT42" s="211"/>
      <c r="UOU42" s="211"/>
      <c r="UOV42" s="211"/>
      <c r="UOW42" s="211"/>
      <c r="UOX42" s="211"/>
      <c r="UOY42" s="211"/>
      <c r="UOZ42" s="211"/>
      <c r="UPA42" s="211"/>
      <c r="UPB42" s="211"/>
      <c r="UPC42" s="211"/>
      <c r="UPD42" s="211"/>
      <c r="UPE42" s="211"/>
      <c r="UPF42" s="211"/>
      <c r="UPG42" s="211"/>
      <c r="UPH42" s="211"/>
      <c r="UPI42" s="211"/>
      <c r="UPJ42" s="211"/>
      <c r="UPK42" s="211"/>
      <c r="UPL42" s="211"/>
      <c r="UPM42" s="211"/>
      <c r="UPN42" s="211"/>
      <c r="UPO42" s="211"/>
      <c r="UPP42" s="211"/>
      <c r="UPQ42" s="211"/>
      <c r="UPR42" s="211"/>
      <c r="UPS42" s="211"/>
      <c r="UPT42" s="211"/>
      <c r="UPU42" s="211"/>
      <c r="UPV42" s="211"/>
      <c r="UPW42" s="211"/>
      <c r="UPX42" s="211"/>
      <c r="UPY42" s="211"/>
      <c r="UPZ42" s="211"/>
      <c r="UQA42" s="211"/>
      <c r="UQB42" s="211"/>
      <c r="UQC42" s="211"/>
      <c r="UQD42" s="211"/>
      <c r="UQE42" s="211"/>
      <c r="UQF42" s="211"/>
      <c r="UQG42" s="211"/>
      <c r="UQH42" s="211"/>
      <c r="UQI42" s="211"/>
      <c r="UQJ42" s="211"/>
      <c r="UQK42" s="211"/>
      <c r="UQL42" s="211"/>
      <c r="UQM42" s="211"/>
      <c r="UQN42" s="211"/>
      <c r="UQO42" s="211"/>
      <c r="UQP42" s="211"/>
      <c r="UQQ42" s="211"/>
      <c r="UQR42" s="211"/>
      <c r="UQS42" s="211"/>
      <c r="UQT42" s="211"/>
      <c r="UQU42" s="211"/>
      <c r="UQV42" s="211"/>
      <c r="UQW42" s="211"/>
      <c r="UQX42" s="211"/>
      <c r="UQY42" s="211"/>
      <c r="UQZ42" s="211"/>
      <c r="URA42" s="211"/>
      <c r="URB42" s="211"/>
      <c r="URC42" s="211"/>
      <c r="URD42" s="211"/>
      <c r="URE42" s="211"/>
      <c r="URF42" s="211"/>
      <c r="URG42" s="211"/>
      <c r="URH42" s="211"/>
      <c r="URI42" s="211"/>
      <c r="URJ42" s="211"/>
      <c r="URK42" s="211"/>
      <c r="URL42" s="211"/>
      <c r="URM42" s="211"/>
      <c r="URN42" s="211"/>
      <c r="URO42" s="211"/>
      <c r="URP42" s="211"/>
      <c r="URQ42" s="211"/>
      <c r="URR42" s="211"/>
      <c r="URS42" s="211"/>
      <c r="URT42" s="211"/>
      <c r="URU42" s="211"/>
      <c r="URV42" s="211"/>
      <c r="URW42" s="211"/>
      <c r="URX42" s="211"/>
      <c r="URY42" s="211"/>
      <c r="URZ42" s="211"/>
      <c r="USA42" s="211"/>
      <c r="USB42" s="211"/>
      <c r="USC42" s="211"/>
      <c r="USD42" s="211"/>
      <c r="USE42" s="211"/>
      <c r="USF42" s="211"/>
      <c r="USG42" s="211"/>
      <c r="USH42" s="211"/>
      <c r="USI42" s="211"/>
      <c r="USJ42" s="211"/>
      <c r="USK42" s="211"/>
      <c r="USL42" s="211"/>
      <c r="USM42" s="211"/>
      <c r="USN42" s="211"/>
      <c r="USO42" s="211"/>
      <c r="USP42" s="211"/>
      <c r="USQ42" s="211"/>
      <c r="USR42" s="211"/>
      <c r="USS42" s="211"/>
      <c r="UST42" s="211"/>
      <c r="USU42" s="211"/>
      <c r="USV42" s="211"/>
      <c r="USW42" s="211"/>
      <c r="USX42" s="211"/>
      <c r="USY42" s="211"/>
      <c r="USZ42" s="211"/>
      <c r="UTA42" s="211"/>
      <c r="UTB42" s="211"/>
      <c r="UTC42" s="211"/>
      <c r="UTD42" s="211"/>
      <c r="UTE42" s="211"/>
      <c r="UTF42" s="211"/>
      <c r="UTG42" s="211"/>
      <c r="UTH42" s="211"/>
      <c r="UTI42" s="211"/>
      <c r="UTJ42" s="211"/>
      <c r="UTK42" s="211"/>
      <c r="UTL42" s="211"/>
      <c r="UTM42" s="211"/>
      <c r="UTN42" s="211"/>
      <c r="UTO42" s="211"/>
      <c r="UTP42" s="211"/>
      <c r="UTQ42" s="211"/>
      <c r="UTR42" s="211"/>
      <c r="UTS42" s="211"/>
      <c r="UTT42" s="211"/>
      <c r="UTU42" s="211"/>
      <c r="UTV42" s="211"/>
      <c r="UTW42" s="211"/>
      <c r="UTX42" s="211"/>
      <c r="UTY42" s="211"/>
      <c r="UTZ42" s="211"/>
      <c r="UUA42" s="211"/>
      <c r="UUB42" s="211"/>
      <c r="UUC42" s="211"/>
      <c r="UUD42" s="211"/>
      <c r="UUE42" s="211"/>
      <c r="UUF42" s="211"/>
      <c r="UUG42" s="211"/>
      <c r="UUH42" s="211"/>
      <c r="UUI42" s="211"/>
      <c r="UUJ42" s="211"/>
      <c r="UUK42" s="211"/>
      <c r="UUL42" s="211"/>
      <c r="UUM42" s="211"/>
      <c r="UUN42" s="211"/>
      <c r="UUO42" s="211"/>
      <c r="UUP42" s="211"/>
      <c r="UUQ42" s="211"/>
      <c r="UUR42" s="211"/>
      <c r="UUS42" s="211"/>
      <c r="UUT42" s="211"/>
      <c r="UUU42" s="211"/>
      <c r="UUV42" s="211"/>
      <c r="UUW42" s="211"/>
      <c r="UUX42" s="211"/>
      <c r="UUY42" s="211"/>
      <c r="UUZ42" s="211"/>
      <c r="UVA42" s="211"/>
      <c r="UVB42" s="211"/>
      <c r="UVC42" s="211"/>
      <c r="UVD42" s="211"/>
      <c r="UVE42" s="211"/>
      <c r="UVF42" s="211"/>
      <c r="UVG42" s="211"/>
      <c r="UVH42" s="211"/>
      <c r="UVI42" s="211"/>
      <c r="UVJ42" s="211"/>
      <c r="UVK42" s="211"/>
      <c r="UVL42" s="211"/>
      <c r="UVM42" s="211"/>
      <c r="UVN42" s="211"/>
      <c r="UVO42" s="211"/>
      <c r="UVP42" s="211"/>
      <c r="UVQ42" s="211"/>
      <c r="UVR42" s="211"/>
      <c r="UVS42" s="211"/>
      <c r="UVT42" s="211"/>
      <c r="UVU42" s="211"/>
      <c r="UVV42" s="211"/>
      <c r="UVW42" s="211"/>
      <c r="UVX42" s="211"/>
      <c r="UVY42" s="211"/>
      <c r="UVZ42" s="211"/>
      <c r="UWA42" s="211"/>
      <c r="UWB42" s="211"/>
      <c r="UWC42" s="211"/>
      <c r="UWD42" s="211"/>
      <c r="UWE42" s="211"/>
      <c r="UWF42" s="211"/>
      <c r="UWG42" s="211"/>
      <c r="UWH42" s="211"/>
      <c r="UWI42" s="211"/>
      <c r="UWJ42" s="211"/>
      <c r="UWK42" s="211"/>
      <c r="UWL42" s="211"/>
      <c r="UWM42" s="211"/>
      <c r="UWN42" s="211"/>
      <c r="UWO42" s="211"/>
      <c r="UWP42" s="211"/>
      <c r="UWQ42" s="211"/>
      <c r="UWR42" s="211"/>
      <c r="UWS42" s="211"/>
      <c r="UWT42" s="211"/>
      <c r="UWU42" s="211"/>
      <c r="UWV42" s="211"/>
      <c r="UWW42" s="211"/>
      <c r="UWX42" s="211"/>
      <c r="UWY42" s="211"/>
      <c r="UWZ42" s="211"/>
      <c r="UXA42" s="211"/>
      <c r="UXB42" s="211"/>
      <c r="UXC42" s="211"/>
      <c r="UXD42" s="211"/>
      <c r="UXE42" s="211"/>
      <c r="UXF42" s="211"/>
      <c r="UXG42" s="211"/>
      <c r="UXH42" s="211"/>
      <c r="UXI42" s="211"/>
      <c r="UXJ42" s="211"/>
      <c r="UXK42" s="211"/>
      <c r="UXL42" s="211"/>
      <c r="UXM42" s="211"/>
      <c r="UXN42" s="211"/>
      <c r="UXO42" s="211"/>
      <c r="UXP42" s="211"/>
      <c r="UXQ42" s="211"/>
      <c r="UXR42" s="211"/>
      <c r="UXS42" s="211"/>
      <c r="UXT42" s="211"/>
      <c r="UXU42" s="211"/>
      <c r="UXV42" s="211"/>
      <c r="UXW42" s="211"/>
      <c r="UXX42" s="211"/>
      <c r="UXY42" s="211"/>
      <c r="UXZ42" s="211"/>
      <c r="UYA42" s="211"/>
      <c r="UYB42" s="211"/>
      <c r="UYC42" s="211"/>
      <c r="UYD42" s="211"/>
      <c r="UYE42" s="211"/>
      <c r="UYF42" s="211"/>
      <c r="UYG42" s="211"/>
      <c r="UYH42" s="211"/>
      <c r="UYI42" s="211"/>
      <c r="UYJ42" s="211"/>
      <c r="UYK42" s="211"/>
      <c r="UYL42" s="211"/>
      <c r="UYM42" s="211"/>
      <c r="UYN42" s="211"/>
      <c r="UYO42" s="211"/>
      <c r="UYP42" s="211"/>
      <c r="UYQ42" s="211"/>
      <c r="UYR42" s="211"/>
      <c r="UYS42" s="211"/>
      <c r="UYT42" s="211"/>
      <c r="UYU42" s="211"/>
      <c r="UYV42" s="211"/>
      <c r="UYW42" s="211"/>
      <c r="UYX42" s="211"/>
      <c r="UYY42" s="211"/>
      <c r="UYZ42" s="211"/>
      <c r="UZA42" s="211"/>
      <c r="UZB42" s="211"/>
      <c r="UZC42" s="211"/>
      <c r="UZD42" s="211"/>
      <c r="UZE42" s="211"/>
      <c r="UZF42" s="211"/>
      <c r="UZG42" s="211"/>
      <c r="UZH42" s="211"/>
      <c r="UZI42" s="211"/>
      <c r="UZJ42" s="211"/>
      <c r="UZK42" s="211"/>
      <c r="UZL42" s="211"/>
      <c r="UZM42" s="211"/>
      <c r="UZN42" s="211"/>
      <c r="UZO42" s="211"/>
      <c r="UZP42" s="211"/>
      <c r="UZQ42" s="211"/>
      <c r="UZR42" s="211"/>
      <c r="UZS42" s="211"/>
      <c r="UZT42" s="211"/>
      <c r="UZU42" s="211"/>
      <c r="UZV42" s="211"/>
      <c r="UZW42" s="211"/>
      <c r="UZX42" s="211"/>
      <c r="UZY42" s="211"/>
      <c r="UZZ42" s="211"/>
      <c r="VAA42" s="211"/>
      <c r="VAB42" s="211"/>
      <c r="VAC42" s="211"/>
      <c r="VAD42" s="211"/>
      <c r="VAE42" s="211"/>
      <c r="VAF42" s="211"/>
      <c r="VAG42" s="211"/>
      <c r="VAH42" s="211"/>
      <c r="VAI42" s="211"/>
      <c r="VAJ42" s="211"/>
      <c r="VAK42" s="211"/>
      <c r="VAL42" s="211"/>
      <c r="VAM42" s="211"/>
      <c r="VAN42" s="211"/>
      <c r="VAO42" s="211"/>
      <c r="VAP42" s="211"/>
      <c r="VAQ42" s="211"/>
      <c r="VAR42" s="211"/>
      <c r="VAS42" s="211"/>
      <c r="VAT42" s="211"/>
      <c r="VAU42" s="211"/>
      <c r="VAV42" s="211"/>
      <c r="VAW42" s="211"/>
      <c r="VAX42" s="211"/>
      <c r="VAY42" s="211"/>
      <c r="VAZ42" s="211"/>
      <c r="VBA42" s="211"/>
      <c r="VBB42" s="211"/>
      <c r="VBC42" s="211"/>
      <c r="VBD42" s="211"/>
      <c r="VBE42" s="211"/>
      <c r="VBF42" s="211"/>
      <c r="VBG42" s="211"/>
      <c r="VBH42" s="211"/>
      <c r="VBI42" s="211"/>
      <c r="VBJ42" s="211"/>
      <c r="VBK42" s="211"/>
      <c r="VBL42" s="211"/>
      <c r="VBM42" s="211"/>
      <c r="VBN42" s="211"/>
      <c r="VBO42" s="211"/>
      <c r="VBP42" s="211"/>
      <c r="VBQ42" s="211"/>
      <c r="VBR42" s="211"/>
      <c r="VBS42" s="211"/>
      <c r="VBT42" s="211"/>
      <c r="VBU42" s="211"/>
      <c r="VBV42" s="211"/>
      <c r="VBW42" s="211"/>
      <c r="VBX42" s="211"/>
      <c r="VBY42" s="211"/>
      <c r="VBZ42" s="211"/>
      <c r="VCA42" s="211"/>
      <c r="VCB42" s="211"/>
      <c r="VCC42" s="211"/>
      <c r="VCD42" s="211"/>
      <c r="VCE42" s="211"/>
      <c r="VCF42" s="211"/>
      <c r="VCG42" s="211"/>
      <c r="VCH42" s="211"/>
      <c r="VCI42" s="211"/>
      <c r="VCJ42" s="211"/>
      <c r="VCK42" s="211"/>
      <c r="VCL42" s="211"/>
      <c r="VCM42" s="211"/>
      <c r="VCN42" s="211"/>
      <c r="VCO42" s="211"/>
      <c r="VCP42" s="211"/>
      <c r="VCQ42" s="211"/>
      <c r="VCR42" s="211"/>
      <c r="VCS42" s="211"/>
      <c r="VCT42" s="211"/>
      <c r="VCU42" s="211"/>
      <c r="VCV42" s="211"/>
      <c r="VCW42" s="211"/>
      <c r="VCX42" s="211"/>
      <c r="VCY42" s="211"/>
      <c r="VCZ42" s="211"/>
      <c r="VDA42" s="211"/>
      <c r="VDB42" s="211"/>
      <c r="VDC42" s="211"/>
      <c r="VDD42" s="211"/>
      <c r="VDE42" s="211"/>
      <c r="VDF42" s="211"/>
      <c r="VDG42" s="211"/>
      <c r="VDH42" s="211"/>
      <c r="VDI42" s="211"/>
      <c r="VDJ42" s="211"/>
      <c r="VDK42" s="211"/>
      <c r="VDL42" s="211"/>
      <c r="VDM42" s="211"/>
      <c r="VDN42" s="211"/>
      <c r="VDO42" s="211"/>
      <c r="VDP42" s="211"/>
      <c r="VDQ42" s="211"/>
      <c r="VDR42" s="211"/>
      <c r="VDS42" s="211"/>
      <c r="VDT42" s="211"/>
      <c r="VDU42" s="211"/>
      <c r="VDV42" s="211"/>
      <c r="VDW42" s="211"/>
      <c r="VDX42" s="211"/>
      <c r="VDY42" s="211"/>
      <c r="VDZ42" s="211"/>
      <c r="VEA42" s="211"/>
      <c r="VEB42" s="211"/>
      <c r="VEC42" s="211"/>
      <c r="VED42" s="211"/>
      <c r="VEE42" s="211"/>
      <c r="VEF42" s="211"/>
      <c r="VEG42" s="211"/>
      <c r="VEH42" s="211"/>
      <c r="VEI42" s="211"/>
      <c r="VEJ42" s="211"/>
      <c r="VEK42" s="211"/>
      <c r="VEL42" s="211"/>
      <c r="VEM42" s="211"/>
      <c r="VEN42" s="211"/>
      <c r="VEO42" s="211"/>
      <c r="VEP42" s="211"/>
      <c r="VEQ42" s="211"/>
      <c r="VER42" s="211"/>
      <c r="VES42" s="211"/>
      <c r="VET42" s="211"/>
      <c r="VEU42" s="211"/>
      <c r="VEV42" s="211"/>
      <c r="VEW42" s="211"/>
      <c r="VEX42" s="211"/>
      <c r="VEY42" s="211"/>
      <c r="VEZ42" s="211"/>
      <c r="VFA42" s="211"/>
      <c r="VFB42" s="211"/>
      <c r="VFC42" s="211"/>
      <c r="VFD42" s="211"/>
      <c r="VFE42" s="211"/>
      <c r="VFF42" s="211"/>
      <c r="VFG42" s="211"/>
      <c r="VFH42" s="211"/>
      <c r="VFI42" s="211"/>
      <c r="VFJ42" s="211"/>
      <c r="VFK42" s="211"/>
      <c r="VFL42" s="211"/>
      <c r="VFM42" s="211"/>
      <c r="VFN42" s="211"/>
      <c r="VFO42" s="211"/>
      <c r="VFP42" s="211"/>
      <c r="VFQ42" s="211"/>
      <c r="VFR42" s="211"/>
      <c r="VFS42" s="211"/>
      <c r="VFT42" s="211"/>
      <c r="VFU42" s="211"/>
      <c r="VFV42" s="211"/>
      <c r="VFW42" s="211"/>
      <c r="VFX42" s="211"/>
      <c r="VFY42" s="211"/>
      <c r="VFZ42" s="211"/>
      <c r="VGA42" s="211"/>
      <c r="VGB42" s="211"/>
      <c r="VGC42" s="211"/>
      <c r="VGD42" s="211"/>
      <c r="VGE42" s="211"/>
      <c r="VGF42" s="211"/>
      <c r="VGG42" s="211"/>
      <c r="VGH42" s="211"/>
      <c r="VGI42" s="211"/>
      <c r="VGJ42" s="211"/>
      <c r="VGK42" s="211"/>
      <c r="VGL42" s="211"/>
      <c r="VGM42" s="211"/>
      <c r="VGN42" s="211"/>
      <c r="VGO42" s="211"/>
      <c r="VGP42" s="211"/>
      <c r="VGQ42" s="211"/>
      <c r="VGR42" s="211"/>
      <c r="VGS42" s="211"/>
      <c r="VGT42" s="211"/>
      <c r="VGU42" s="211"/>
      <c r="VGV42" s="211"/>
      <c r="VGW42" s="211"/>
      <c r="VGX42" s="211"/>
      <c r="VGY42" s="211"/>
      <c r="VGZ42" s="211"/>
      <c r="VHA42" s="211"/>
      <c r="VHB42" s="211"/>
      <c r="VHC42" s="211"/>
      <c r="VHD42" s="211"/>
      <c r="VHE42" s="211"/>
      <c r="VHF42" s="211"/>
      <c r="VHG42" s="211"/>
      <c r="VHH42" s="211"/>
      <c r="VHI42" s="211"/>
      <c r="VHJ42" s="211"/>
      <c r="VHK42" s="211"/>
      <c r="VHL42" s="211"/>
      <c r="VHM42" s="211"/>
      <c r="VHN42" s="211"/>
      <c r="VHO42" s="211"/>
      <c r="VHP42" s="211"/>
      <c r="VHQ42" s="211"/>
      <c r="VHR42" s="211"/>
      <c r="VHS42" s="211"/>
      <c r="VHT42" s="211"/>
      <c r="VHU42" s="211"/>
      <c r="VHV42" s="211"/>
      <c r="VHW42" s="211"/>
      <c r="VHX42" s="211"/>
      <c r="VHY42" s="211"/>
      <c r="VHZ42" s="211"/>
      <c r="VIA42" s="211"/>
      <c r="VIB42" s="211"/>
      <c r="VIC42" s="211"/>
      <c r="VID42" s="211"/>
      <c r="VIE42" s="211"/>
      <c r="VIF42" s="211"/>
      <c r="VIG42" s="211"/>
      <c r="VIH42" s="211"/>
      <c r="VII42" s="211"/>
      <c r="VIJ42" s="211"/>
      <c r="VIK42" s="211"/>
      <c r="VIL42" s="211"/>
      <c r="VIM42" s="211"/>
      <c r="VIN42" s="211"/>
      <c r="VIO42" s="211"/>
      <c r="VIP42" s="211"/>
      <c r="VIQ42" s="211"/>
      <c r="VIR42" s="211"/>
      <c r="VIS42" s="211"/>
      <c r="VIT42" s="211"/>
      <c r="VIU42" s="211"/>
      <c r="VIV42" s="211"/>
      <c r="VIW42" s="211"/>
      <c r="VIX42" s="211"/>
      <c r="VIY42" s="211"/>
      <c r="VIZ42" s="211"/>
      <c r="VJA42" s="211"/>
      <c r="VJB42" s="211"/>
      <c r="VJC42" s="211"/>
      <c r="VJD42" s="211"/>
      <c r="VJE42" s="211"/>
      <c r="VJF42" s="211"/>
      <c r="VJG42" s="211"/>
      <c r="VJH42" s="211"/>
      <c r="VJI42" s="211"/>
      <c r="VJJ42" s="211"/>
      <c r="VJK42" s="211"/>
      <c r="VJL42" s="211"/>
      <c r="VJM42" s="211"/>
      <c r="VJN42" s="211"/>
      <c r="VJO42" s="211"/>
      <c r="VJP42" s="211"/>
      <c r="VJQ42" s="211"/>
      <c r="VJR42" s="211"/>
      <c r="VJS42" s="211"/>
      <c r="VJT42" s="211"/>
      <c r="VJU42" s="211"/>
      <c r="VJV42" s="211"/>
      <c r="VJW42" s="211"/>
      <c r="VJX42" s="211"/>
      <c r="VJY42" s="211"/>
      <c r="VJZ42" s="211"/>
      <c r="VKA42" s="211"/>
      <c r="VKB42" s="211"/>
      <c r="VKC42" s="211"/>
      <c r="VKD42" s="211"/>
      <c r="VKE42" s="211"/>
      <c r="VKF42" s="211"/>
      <c r="VKG42" s="211"/>
      <c r="VKH42" s="211"/>
      <c r="VKI42" s="211"/>
      <c r="VKJ42" s="211"/>
      <c r="VKK42" s="211"/>
      <c r="VKL42" s="211"/>
      <c r="VKM42" s="211"/>
      <c r="VKN42" s="211"/>
      <c r="VKO42" s="211"/>
      <c r="VKP42" s="211"/>
      <c r="VKQ42" s="211"/>
      <c r="VKR42" s="211"/>
      <c r="VKS42" s="211"/>
      <c r="VKT42" s="211"/>
      <c r="VKU42" s="211"/>
      <c r="VKV42" s="211"/>
      <c r="VKW42" s="211"/>
      <c r="VKX42" s="211"/>
      <c r="VKY42" s="211"/>
      <c r="VKZ42" s="211"/>
      <c r="VLA42" s="211"/>
      <c r="VLB42" s="211"/>
      <c r="VLC42" s="211"/>
      <c r="VLD42" s="211"/>
      <c r="VLE42" s="211"/>
      <c r="VLF42" s="211"/>
      <c r="VLG42" s="211"/>
      <c r="VLH42" s="211"/>
      <c r="VLI42" s="211"/>
      <c r="VLJ42" s="211"/>
      <c r="VLK42" s="211"/>
      <c r="VLL42" s="211"/>
      <c r="VLM42" s="211"/>
      <c r="VLN42" s="211"/>
      <c r="VLO42" s="211"/>
      <c r="VLP42" s="211"/>
      <c r="VLQ42" s="211"/>
      <c r="VLR42" s="211"/>
      <c r="VLS42" s="211"/>
      <c r="VLT42" s="211"/>
      <c r="VLU42" s="211"/>
      <c r="VLV42" s="211"/>
      <c r="VLW42" s="211"/>
      <c r="VLX42" s="211"/>
      <c r="VLY42" s="211"/>
      <c r="VLZ42" s="211"/>
      <c r="VMA42" s="211"/>
      <c r="VMB42" s="211"/>
      <c r="VMC42" s="211"/>
      <c r="VMD42" s="211"/>
      <c r="VME42" s="211"/>
      <c r="VMF42" s="211"/>
      <c r="VMG42" s="211"/>
      <c r="VMH42" s="211"/>
      <c r="VMI42" s="211"/>
      <c r="VMJ42" s="211"/>
      <c r="VMK42" s="211"/>
      <c r="VML42" s="211"/>
      <c r="VMM42" s="211"/>
      <c r="VMN42" s="211"/>
      <c r="VMO42" s="211"/>
      <c r="VMP42" s="211"/>
      <c r="VMQ42" s="211"/>
      <c r="VMR42" s="211"/>
      <c r="VMS42" s="211"/>
      <c r="VMT42" s="211"/>
      <c r="VMU42" s="211"/>
      <c r="VMV42" s="211"/>
      <c r="VMW42" s="211"/>
      <c r="VMX42" s="211"/>
      <c r="VMY42" s="211"/>
      <c r="VMZ42" s="211"/>
      <c r="VNA42" s="211"/>
      <c r="VNB42" s="211"/>
      <c r="VNC42" s="211"/>
      <c r="VND42" s="211"/>
      <c r="VNE42" s="211"/>
      <c r="VNF42" s="211"/>
      <c r="VNG42" s="211"/>
      <c r="VNH42" s="211"/>
      <c r="VNI42" s="211"/>
      <c r="VNJ42" s="211"/>
      <c r="VNK42" s="211"/>
      <c r="VNL42" s="211"/>
      <c r="VNM42" s="211"/>
      <c r="VNN42" s="211"/>
      <c r="VNO42" s="211"/>
      <c r="VNP42" s="211"/>
      <c r="VNQ42" s="211"/>
      <c r="VNR42" s="211"/>
      <c r="VNS42" s="211"/>
      <c r="VNT42" s="211"/>
      <c r="VNU42" s="211"/>
      <c r="VNV42" s="211"/>
      <c r="VNW42" s="211"/>
      <c r="VNX42" s="211"/>
      <c r="VNY42" s="211"/>
      <c r="VNZ42" s="211"/>
      <c r="VOA42" s="211"/>
      <c r="VOB42" s="211"/>
      <c r="VOC42" s="211"/>
      <c r="VOD42" s="211"/>
      <c r="VOE42" s="211"/>
      <c r="VOF42" s="211"/>
      <c r="VOG42" s="211"/>
      <c r="VOH42" s="211"/>
      <c r="VOI42" s="211"/>
      <c r="VOJ42" s="211"/>
      <c r="VOK42" s="211"/>
      <c r="VOL42" s="211"/>
      <c r="VOM42" s="211"/>
      <c r="VON42" s="211"/>
      <c r="VOO42" s="211"/>
      <c r="VOP42" s="211"/>
      <c r="VOQ42" s="211"/>
      <c r="VOR42" s="211"/>
      <c r="VOS42" s="211"/>
      <c r="VOT42" s="211"/>
      <c r="VOU42" s="211"/>
      <c r="VOV42" s="211"/>
      <c r="VOW42" s="211"/>
      <c r="VOX42" s="211"/>
      <c r="VOY42" s="211"/>
      <c r="VOZ42" s="211"/>
      <c r="VPA42" s="211"/>
      <c r="VPB42" s="211"/>
      <c r="VPC42" s="211"/>
      <c r="VPD42" s="211"/>
      <c r="VPE42" s="211"/>
      <c r="VPF42" s="211"/>
      <c r="VPG42" s="211"/>
      <c r="VPH42" s="211"/>
      <c r="VPI42" s="211"/>
      <c r="VPJ42" s="211"/>
      <c r="VPK42" s="211"/>
      <c r="VPL42" s="211"/>
      <c r="VPM42" s="211"/>
      <c r="VPN42" s="211"/>
      <c r="VPO42" s="211"/>
      <c r="VPP42" s="211"/>
      <c r="VPQ42" s="211"/>
      <c r="VPR42" s="211"/>
      <c r="VPS42" s="211"/>
      <c r="VPT42" s="211"/>
      <c r="VPU42" s="211"/>
      <c r="VPV42" s="211"/>
      <c r="VPW42" s="211"/>
      <c r="VPX42" s="211"/>
      <c r="VPY42" s="211"/>
      <c r="VPZ42" s="211"/>
      <c r="VQA42" s="211"/>
      <c r="VQB42" s="211"/>
      <c r="VQC42" s="211"/>
      <c r="VQD42" s="211"/>
      <c r="VQE42" s="211"/>
      <c r="VQF42" s="211"/>
      <c r="VQG42" s="211"/>
      <c r="VQH42" s="211"/>
      <c r="VQI42" s="211"/>
      <c r="VQJ42" s="211"/>
      <c r="VQK42" s="211"/>
      <c r="VQL42" s="211"/>
      <c r="VQM42" s="211"/>
      <c r="VQN42" s="211"/>
      <c r="VQO42" s="211"/>
      <c r="VQP42" s="211"/>
      <c r="VQQ42" s="211"/>
      <c r="VQR42" s="211"/>
      <c r="VQS42" s="211"/>
      <c r="VQT42" s="211"/>
      <c r="VQU42" s="211"/>
      <c r="VQV42" s="211"/>
      <c r="VQW42" s="211"/>
      <c r="VQX42" s="211"/>
      <c r="VQY42" s="211"/>
      <c r="VQZ42" s="211"/>
      <c r="VRA42" s="211"/>
      <c r="VRB42" s="211"/>
      <c r="VRC42" s="211"/>
      <c r="VRD42" s="211"/>
      <c r="VRE42" s="211"/>
      <c r="VRF42" s="211"/>
      <c r="VRG42" s="211"/>
      <c r="VRH42" s="211"/>
      <c r="VRI42" s="211"/>
      <c r="VRJ42" s="211"/>
      <c r="VRK42" s="211"/>
      <c r="VRL42" s="211"/>
      <c r="VRM42" s="211"/>
      <c r="VRN42" s="211"/>
      <c r="VRO42" s="211"/>
      <c r="VRP42" s="211"/>
      <c r="VRQ42" s="211"/>
      <c r="VRR42" s="211"/>
      <c r="VRS42" s="211"/>
      <c r="VRT42" s="211"/>
      <c r="VRU42" s="211"/>
      <c r="VRV42" s="211"/>
      <c r="VRW42" s="211"/>
      <c r="VRX42" s="211"/>
      <c r="VRY42" s="211"/>
      <c r="VRZ42" s="211"/>
      <c r="VSA42" s="211"/>
      <c r="VSB42" s="211"/>
      <c r="VSC42" s="211"/>
      <c r="VSD42" s="211"/>
      <c r="VSE42" s="211"/>
      <c r="VSF42" s="211"/>
      <c r="VSG42" s="211"/>
      <c r="VSH42" s="211"/>
      <c r="VSI42" s="211"/>
      <c r="VSJ42" s="211"/>
      <c r="VSK42" s="211"/>
      <c r="VSL42" s="211"/>
      <c r="VSM42" s="211"/>
      <c r="VSN42" s="211"/>
      <c r="VSO42" s="211"/>
      <c r="VSP42" s="211"/>
      <c r="VSQ42" s="211"/>
      <c r="VSR42" s="211"/>
      <c r="VSS42" s="211"/>
      <c r="VST42" s="211"/>
      <c r="VSU42" s="211"/>
      <c r="VSV42" s="211"/>
      <c r="VSW42" s="211"/>
      <c r="VSX42" s="211"/>
      <c r="VSY42" s="211"/>
      <c r="VSZ42" s="211"/>
      <c r="VTA42" s="211"/>
      <c r="VTB42" s="211"/>
      <c r="VTC42" s="211"/>
      <c r="VTD42" s="211"/>
      <c r="VTE42" s="211"/>
      <c r="VTF42" s="211"/>
      <c r="VTG42" s="211"/>
      <c r="VTH42" s="211"/>
      <c r="VTI42" s="211"/>
      <c r="VTJ42" s="211"/>
      <c r="VTK42" s="211"/>
      <c r="VTL42" s="211"/>
      <c r="VTM42" s="211"/>
      <c r="VTN42" s="211"/>
      <c r="VTO42" s="211"/>
      <c r="VTP42" s="211"/>
      <c r="VTQ42" s="211"/>
      <c r="VTR42" s="211"/>
      <c r="VTS42" s="211"/>
      <c r="VTT42" s="211"/>
      <c r="VTU42" s="211"/>
      <c r="VTV42" s="211"/>
      <c r="VTW42" s="211"/>
      <c r="VTX42" s="211"/>
      <c r="VTY42" s="211"/>
      <c r="VTZ42" s="211"/>
      <c r="VUA42" s="211"/>
      <c r="VUB42" s="211"/>
      <c r="VUC42" s="211"/>
      <c r="VUD42" s="211"/>
      <c r="VUE42" s="211"/>
      <c r="VUF42" s="211"/>
      <c r="VUG42" s="211"/>
      <c r="VUH42" s="211"/>
      <c r="VUI42" s="211"/>
      <c r="VUJ42" s="211"/>
      <c r="VUK42" s="211"/>
      <c r="VUL42" s="211"/>
      <c r="VUM42" s="211"/>
      <c r="VUN42" s="211"/>
      <c r="VUO42" s="211"/>
      <c r="VUP42" s="211"/>
      <c r="VUQ42" s="211"/>
      <c r="VUR42" s="211"/>
      <c r="VUS42" s="211"/>
      <c r="VUT42" s="211"/>
      <c r="VUU42" s="211"/>
      <c r="VUV42" s="211"/>
      <c r="VUW42" s="211"/>
      <c r="VUX42" s="211"/>
      <c r="VUY42" s="211"/>
      <c r="VUZ42" s="211"/>
      <c r="VVA42" s="211"/>
      <c r="VVB42" s="211"/>
      <c r="VVC42" s="211"/>
      <c r="VVD42" s="211"/>
      <c r="VVE42" s="211"/>
      <c r="VVF42" s="211"/>
      <c r="VVG42" s="211"/>
      <c r="VVH42" s="211"/>
      <c r="VVI42" s="211"/>
      <c r="VVJ42" s="211"/>
      <c r="VVK42" s="211"/>
      <c r="VVL42" s="211"/>
      <c r="VVM42" s="211"/>
      <c r="VVN42" s="211"/>
      <c r="VVO42" s="211"/>
      <c r="VVP42" s="211"/>
      <c r="VVQ42" s="211"/>
      <c r="VVR42" s="211"/>
      <c r="VVS42" s="211"/>
      <c r="VVT42" s="211"/>
      <c r="VVU42" s="211"/>
      <c r="VVV42" s="211"/>
      <c r="VVW42" s="211"/>
      <c r="VVX42" s="211"/>
      <c r="VVY42" s="211"/>
      <c r="VVZ42" s="211"/>
      <c r="VWA42" s="211"/>
      <c r="VWB42" s="211"/>
      <c r="VWC42" s="211"/>
      <c r="VWD42" s="211"/>
      <c r="VWE42" s="211"/>
      <c r="VWF42" s="211"/>
      <c r="VWG42" s="211"/>
      <c r="VWH42" s="211"/>
      <c r="VWI42" s="211"/>
      <c r="VWJ42" s="211"/>
      <c r="VWK42" s="211"/>
      <c r="VWL42" s="211"/>
      <c r="VWM42" s="211"/>
      <c r="VWN42" s="211"/>
      <c r="VWO42" s="211"/>
      <c r="VWP42" s="211"/>
      <c r="VWQ42" s="211"/>
      <c r="VWR42" s="211"/>
      <c r="VWS42" s="211"/>
      <c r="VWT42" s="211"/>
      <c r="VWU42" s="211"/>
      <c r="VWV42" s="211"/>
      <c r="VWW42" s="211"/>
      <c r="VWX42" s="211"/>
      <c r="VWY42" s="211"/>
      <c r="VWZ42" s="211"/>
      <c r="VXA42" s="211"/>
      <c r="VXB42" s="211"/>
      <c r="VXC42" s="211"/>
      <c r="VXD42" s="211"/>
      <c r="VXE42" s="211"/>
      <c r="VXF42" s="211"/>
      <c r="VXG42" s="211"/>
      <c r="VXH42" s="211"/>
      <c r="VXI42" s="211"/>
      <c r="VXJ42" s="211"/>
      <c r="VXK42" s="211"/>
      <c r="VXL42" s="211"/>
      <c r="VXM42" s="211"/>
      <c r="VXN42" s="211"/>
      <c r="VXO42" s="211"/>
      <c r="VXP42" s="211"/>
      <c r="VXQ42" s="211"/>
      <c r="VXR42" s="211"/>
      <c r="VXS42" s="211"/>
      <c r="VXT42" s="211"/>
      <c r="VXU42" s="211"/>
      <c r="VXV42" s="211"/>
      <c r="VXW42" s="211"/>
      <c r="VXX42" s="211"/>
      <c r="VXY42" s="211"/>
      <c r="VXZ42" s="211"/>
      <c r="VYA42" s="211"/>
      <c r="VYB42" s="211"/>
      <c r="VYC42" s="211"/>
      <c r="VYD42" s="211"/>
      <c r="VYE42" s="211"/>
      <c r="VYF42" s="211"/>
      <c r="VYG42" s="211"/>
      <c r="VYH42" s="211"/>
      <c r="VYI42" s="211"/>
      <c r="VYJ42" s="211"/>
      <c r="VYK42" s="211"/>
      <c r="VYL42" s="211"/>
      <c r="VYM42" s="211"/>
      <c r="VYN42" s="211"/>
      <c r="VYO42" s="211"/>
      <c r="VYP42" s="211"/>
      <c r="VYQ42" s="211"/>
      <c r="VYR42" s="211"/>
      <c r="VYS42" s="211"/>
      <c r="VYT42" s="211"/>
      <c r="VYU42" s="211"/>
      <c r="VYV42" s="211"/>
      <c r="VYW42" s="211"/>
      <c r="VYX42" s="211"/>
      <c r="VYY42" s="211"/>
      <c r="VYZ42" s="211"/>
      <c r="VZA42" s="211"/>
      <c r="VZB42" s="211"/>
      <c r="VZC42" s="211"/>
      <c r="VZD42" s="211"/>
      <c r="VZE42" s="211"/>
      <c r="VZF42" s="211"/>
      <c r="VZG42" s="211"/>
      <c r="VZH42" s="211"/>
      <c r="VZI42" s="211"/>
      <c r="VZJ42" s="211"/>
      <c r="VZK42" s="211"/>
      <c r="VZL42" s="211"/>
      <c r="VZM42" s="211"/>
      <c r="VZN42" s="211"/>
      <c r="VZO42" s="211"/>
      <c r="VZP42" s="211"/>
      <c r="VZQ42" s="211"/>
      <c r="VZR42" s="211"/>
      <c r="VZS42" s="211"/>
      <c r="VZT42" s="211"/>
      <c r="VZU42" s="211"/>
      <c r="VZV42" s="211"/>
      <c r="VZW42" s="211"/>
      <c r="VZX42" s="211"/>
      <c r="VZY42" s="211"/>
      <c r="VZZ42" s="211"/>
      <c r="WAA42" s="211"/>
      <c r="WAB42" s="211"/>
      <c r="WAC42" s="211"/>
      <c r="WAD42" s="211"/>
      <c r="WAE42" s="211"/>
      <c r="WAF42" s="211"/>
      <c r="WAG42" s="211"/>
      <c r="WAH42" s="211"/>
      <c r="WAI42" s="211"/>
      <c r="WAJ42" s="211"/>
      <c r="WAK42" s="211"/>
      <c r="WAL42" s="211"/>
      <c r="WAM42" s="211"/>
      <c r="WAN42" s="211"/>
      <c r="WAO42" s="211"/>
      <c r="WAP42" s="211"/>
      <c r="WAQ42" s="211"/>
      <c r="WAR42" s="211"/>
      <c r="WAS42" s="211"/>
      <c r="WAT42" s="211"/>
      <c r="WAU42" s="211"/>
      <c r="WAV42" s="211"/>
      <c r="WAW42" s="211"/>
      <c r="WAX42" s="211"/>
      <c r="WAY42" s="211"/>
      <c r="WAZ42" s="211"/>
      <c r="WBA42" s="211"/>
      <c r="WBB42" s="211"/>
      <c r="WBC42" s="211"/>
      <c r="WBD42" s="211"/>
      <c r="WBE42" s="211"/>
      <c r="WBF42" s="211"/>
      <c r="WBG42" s="211"/>
      <c r="WBH42" s="211"/>
      <c r="WBI42" s="211"/>
      <c r="WBJ42" s="211"/>
      <c r="WBK42" s="211"/>
      <c r="WBL42" s="211"/>
      <c r="WBM42" s="211"/>
      <c r="WBN42" s="211"/>
      <c r="WBO42" s="211"/>
      <c r="WBP42" s="211"/>
      <c r="WBQ42" s="211"/>
      <c r="WBR42" s="211"/>
      <c r="WBS42" s="211"/>
      <c r="WBT42" s="211"/>
      <c r="WBU42" s="211"/>
      <c r="WBV42" s="211"/>
      <c r="WBW42" s="211"/>
      <c r="WBX42" s="211"/>
      <c r="WBY42" s="211"/>
      <c r="WBZ42" s="211"/>
      <c r="WCA42" s="211"/>
      <c r="WCB42" s="211"/>
      <c r="WCC42" s="211"/>
      <c r="WCD42" s="211"/>
      <c r="WCE42" s="211"/>
      <c r="WCF42" s="211"/>
      <c r="WCG42" s="211"/>
      <c r="WCH42" s="211"/>
      <c r="WCI42" s="211"/>
      <c r="WCJ42" s="211"/>
      <c r="WCK42" s="211"/>
      <c r="WCL42" s="211"/>
      <c r="WCM42" s="211"/>
      <c r="WCN42" s="211"/>
      <c r="WCO42" s="211"/>
      <c r="WCP42" s="211"/>
      <c r="WCQ42" s="211"/>
      <c r="WCR42" s="211"/>
      <c r="WCS42" s="211"/>
      <c r="WCT42" s="211"/>
      <c r="WCU42" s="211"/>
      <c r="WCV42" s="211"/>
      <c r="WCW42" s="211"/>
      <c r="WCX42" s="211"/>
      <c r="WCY42" s="211"/>
      <c r="WCZ42" s="211"/>
      <c r="WDA42" s="211"/>
      <c r="WDB42" s="211"/>
      <c r="WDC42" s="211"/>
      <c r="WDD42" s="211"/>
      <c r="WDE42" s="211"/>
      <c r="WDF42" s="211"/>
      <c r="WDG42" s="211"/>
      <c r="WDH42" s="211"/>
      <c r="WDI42" s="211"/>
      <c r="WDJ42" s="211"/>
      <c r="WDK42" s="211"/>
      <c r="WDL42" s="211"/>
      <c r="WDM42" s="211"/>
      <c r="WDN42" s="211"/>
      <c r="WDO42" s="211"/>
      <c r="WDP42" s="211"/>
      <c r="WDQ42" s="211"/>
      <c r="WDR42" s="211"/>
      <c r="WDS42" s="211"/>
      <c r="WDT42" s="211"/>
      <c r="WDU42" s="211"/>
      <c r="WDV42" s="211"/>
      <c r="WDW42" s="211"/>
      <c r="WDX42" s="211"/>
      <c r="WDY42" s="211"/>
      <c r="WDZ42" s="211"/>
      <c r="WEA42" s="211"/>
      <c r="WEB42" s="211"/>
      <c r="WEC42" s="211"/>
      <c r="WED42" s="211"/>
      <c r="WEE42" s="211"/>
      <c r="WEF42" s="211"/>
      <c r="WEG42" s="211"/>
      <c r="WEH42" s="211"/>
      <c r="WEI42" s="211"/>
      <c r="WEJ42" s="211"/>
      <c r="WEK42" s="211"/>
      <c r="WEL42" s="211"/>
      <c r="WEM42" s="211"/>
      <c r="WEN42" s="211"/>
      <c r="WEO42" s="211"/>
      <c r="WEP42" s="211"/>
      <c r="WEQ42" s="211"/>
      <c r="WER42" s="211"/>
      <c r="WES42" s="211"/>
      <c r="WET42" s="211"/>
      <c r="WEU42" s="211"/>
      <c r="WEV42" s="211"/>
      <c r="WEW42" s="211"/>
      <c r="WEX42" s="211"/>
      <c r="WEY42" s="211"/>
      <c r="WEZ42" s="211"/>
      <c r="WFA42" s="211"/>
      <c r="WFB42" s="211"/>
      <c r="WFC42" s="211"/>
      <c r="WFD42" s="211"/>
      <c r="WFE42" s="211"/>
      <c r="WFF42" s="211"/>
      <c r="WFG42" s="211"/>
      <c r="WFH42" s="211"/>
      <c r="WFI42" s="211"/>
      <c r="WFJ42" s="211"/>
      <c r="WFK42" s="211"/>
      <c r="WFL42" s="211"/>
      <c r="WFM42" s="211"/>
      <c r="WFN42" s="211"/>
      <c r="WFO42" s="211"/>
      <c r="WFP42" s="211"/>
      <c r="WFQ42" s="211"/>
      <c r="WFR42" s="211"/>
      <c r="WFS42" s="211"/>
      <c r="WFT42" s="211"/>
      <c r="WFU42" s="211"/>
      <c r="WFV42" s="211"/>
      <c r="WFW42" s="211"/>
      <c r="WFX42" s="211"/>
      <c r="WFY42" s="211"/>
      <c r="WFZ42" s="211"/>
      <c r="WGA42" s="211"/>
      <c r="WGB42" s="211"/>
      <c r="WGC42" s="211"/>
      <c r="WGD42" s="211"/>
      <c r="WGE42" s="211"/>
      <c r="WGF42" s="211"/>
      <c r="WGG42" s="211"/>
      <c r="WGH42" s="211"/>
      <c r="WGI42" s="211"/>
      <c r="WGJ42" s="211"/>
      <c r="WGK42" s="211"/>
      <c r="WGL42" s="211"/>
      <c r="WGM42" s="211"/>
      <c r="WGN42" s="211"/>
      <c r="WGO42" s="211"/>
      <c r="WGP42" s="211"/>
      <c r="WGQ42" s="211"/>
      <c r="WGR42" s="211"/>
      <c r="WGS42" s="211"/>
      <c r="WGT42" s="211"/>
      <c r="WGU42" s="211"/>
      <c r="WGV42" s="211"/>
      <c r="WGW42" s="211"/>
      <c r="WGX42" s="211"/>
      <c r="WGY42" s="211"/>
      <c r="WGZ42" s="211"/>
      <c r="WHA42" s="211"/>
      <c r="WHB42" s="211"/>
      <c r="WHC42" s="211"/>
      <c r="WHD42" s="211"/>
      <c r="WHE42" s="211"/>
      <c r="WHF42" s="211"/>
      <c r="WHG42" s="211"/>
      <c r="WHH42" s="211"/>
      <c r="WHI42" s="211"/>
      <c r="WHJ42" s="211"/>
      <c r="WHK42" s="211"/>
      <c r="WHL42" s="211"/>
      <c r="WHM42" s="211"/>
      <c r="WHN42" s="211"/>
      <c r="WHO42" s="211"/>
      <c r="WHP42" s="211"/>
      <c r="WHQ42" s="211"/>
      <c r="WHR42" s="211"/>
      <c r="WHS42" s="211"/>
      <c r="WHT42" s="211"/>
      <c r="WHU42" s="211"/>
      <c r="WHV42" s="211"/>
      <c r="WHW42" s="211"/>
      <c r="WHX42" s="211"/>
      <c r="WHY42" s="211"/>
      <c r="WHZ42" s="211"/>
      <c r="WIA42" s="211"/>
      <c r="WIB42" s="211"/>
      <c r="WIC42" s="211"/>
      <c r="WID42" s="211"/>
      <c r="WIE42" s="211"/>
      <c r="WIF42" s="211"/>
      <c r="WIG42" s="211"/>
      <c r="WIH42" s="211"/>
      <c r="WII42" s="211"/>
      <c r="WIJ42" s="211"/>
      <c r="WIK42" s="211"/>
      <c r="WIL42" s="211"/>
      <c r="WIM42" s="211"/>
      <c r="WIN42" s="211"/>
      <c r="WIO42" s="211"/>
      <c r="WIP42" s="211"/>
      <c r="WIQ42" s="211"/>
      <c r="WIR42" s="211"/>
      <c r="WIS42" s="211"/>
      <c r="WIT42" s="211"/>
      <c r="WIU42" s="211"/>
      <c r="WIV42" s="211"/>
      <c r="WIW42" s="211"/>
      <c r="WIX42" s="211"/>
      <c r="WIY42" s="211"/>
      <c r="WIZ42" s="211"/>
      <c r="WJA42" s="211"/>
      <c r="WJB42" s="211"/>
      <c r="WJC42" s="211"/>
      <c r="WJD42" s="211"/>
      <c r="WJE42" s="211"/>
      <c r="WJF42" s="211"/>
      <c r="WJG42" s="211"/>
      <c r="WJH42" s="211"/>
      <c r="WJI42" s="211"/>
      <c r="WJJ42" s="211"/>
      <c r="WJK42" s="211"/>
      <c r="WJL42" s="211"/>
      <c r="WJM42" s="211"/>
      <c r="WJN42" s="211"/>
      <c r="WJO42" s="211"/>
      <c r="WJP42" s="211"/>
      <c r="WJQ42" s="211"/>
      <c r="WJR42" s="211"/>
      <c r="WJS42" s="211"/>
      <c r="WJT42" s="211"/>
      <c r="WJU42" s="211"/>
      <c r="WJV42" s="211"/>
      <c r="WJW42" s="211"/>
      <c r="WJX42" s="211"/>
      <c r="WJY42" s="211"/>
      <c r="WJZ42" s="211"/>
      <c r="WKA42" s="211"/>
      <c r="WKB42" s="211"/>
      <c r="WKC42" s="211"/>
      <c r="WKD42" s="211"/>
      <c r="WKE42" s="211"/>
      <c r="WKF42" s="211"/>
      <c r="WKG42" s="211"/>
      <c r="WKH42" s="211"/>
      <c r="WKI42" s="211"/>
      <c r="WKJ42" s="211"/>
      <c r="WKK42" s="211"/>
      <c r="WKL42" s="211"/>
      <c r="WKM42" s="211"/>
      <c r="WKN42" s="211"/>
      <c r="WKO42" s="211"/>
      <c r="WKP42" s="211"/>
      <c r="WKQ42" s="211"/>
      <c r="WKR42" s="211"/>
      <c r="WKS42" s="211"/>
      <c r="WKT42" s="211"/>
      <c r="WKU42" s="211"/>
      <c r="WKV42" s="211"/>
      <c r="WKW42" s="211"/>
      <c r="WKX42" s="211"/>
      <c r="WKY42" s="211"/>
      <c r="WKZ42" s="211"/>
      <c r="WLA42" s="211"/>
      <c r="WLB42" s="211"/>
      <c r="WLC42" s="211"/>
      <c r="WLD42" s="211"/>
      <c r="WLE42" s="211"/>
      <c r="WLF42" s="211"/>
      <c r="WLG42" s="211"/>
      <c r="WLH42" s="211"/>
      <c r="WLI42" s="211"/>
      <c r="WLJ42" s="211"/>
      <c r="WLK42" s="211"/>
      <c r="WLL42" s="211"/>
      <c r="WLM42" s="211"/>
      <c r="WLN42" s="211"/>
      <c r="WLO42" s="211"/>
      <c r="WLP42" s="211"/>
      <c r="WLQ42" s="211"/>
      <c r="WLR42" s="211"/>
      <c r="WLS42" s="211"/>
      <c r="WLT42" s="211"/>
      <c r="WLU42" s="211"/>
      <c r="WLV42" s="211"/>
      <c r="WLW42" s="211"/>
      <c r="WLX42" s="211"/>
      <c r="WLY42" s="211"/>
      <c r="WLZ42" s="211"/>
      <c r="WMA42" s="211"/>
      <c r="WMB42" s="211"/>
      <c r="WMC42" s="211"/>
      <c r="WMD42" s="211"/>
      <c r="WME42" s="211"/>
      <c r="WMF42" s="211"/>
      <c r="WMG42" s="211"/>
      <c r="WMH42" s="211"/>
      <c r="WMI42" s="211"/>
      <c r="WMJ42" s="211"/>
      <c r="WMK42" s="211"/>
      <c r="WML42" s="211"/>
      <c r="WMM42" s="211"/>
      <c r="WMN42" s="211"/>
      <c r="WMO42" s="211"/>
      <c r="WMP42" s="211"/>
      <c r="WMQ42" s="211"/>
      <c r="WMR42" s="211"/>
      <c r="WMS42" s="211"/>
      <c r="WMT42" s="211"/>
      <c r="WMU42" s="211"/>
      <c r="WMV42" s="211"/>
      <c r="WMW42" s="211"/>
      <c r="WMX42" s="211"/>
      <c r="WMY42" s="211"/>
      <c r="WMZ42" s="211"/>
      <c r="WNA42" s="211"/>
      <c r="WNB42" s="211"/>
      <c r="WNC42" s="211"/>
      <c r="WND42" s="211"/>
      <c r="WNE42" s="211"/>
      <c r="WNF42" s="211"/>
      <c r="WNG42" s="211"/>
      <c r="WNH42" s="211"/>
      <c r="WNI42" s="211"/>
      <c r="WNJ42" s="211"/>
      <c r="WNK42" s="211"/>
      <c r="WNL42" s="211"/>
      <c r="WNM42" s="211"/>
      <c r="WNN42" s="211"/>
      <c r="WNO42" s="211"/>
      <c r="WNP42" s="211"/>
      <c r="WNQ42" s="211"/>
      <c r="WNR42" s="211"/>
      <c r="WNS42" s="211"/>
      <c r="WNT42" s="211"/>
      <c r="WNU42" s="211"/>
      <c r="WNV42" s="211"/>
      <c r="WNW42" s="211"/>
      <c r="WNX42" s="211"/>
      <c r="WNY42" s="211"/>
      <c r="WNZ42" s="211"/>
      <c r="WOA42" s="211"/>
      <c r="WOB42" s="211"/>
      <c r="WOC42" s="211"/>
      <c r="WOD42" s="211"/>
      <c r="WOE42" s="211"/>
      <c r="WOF42" s="211"/>
      <c r="WOG42" s="211"/>
      <c r="WOH42" s="211"/>
      <c r="WOI42" s="211"/>
      <c r="WOJ42" s="211"/>
      <c r="WOK42" s="211"/>
      <c r="WOL42" s="211"/>
      <c r="WOM42" s="211"/>
      <c r="WON42" s="211"/>
      <c r="WOO42" s="211"/>
      <c r="WOP42" s="211"/>
      <c r="WOQ42" s="211"/>
      <c r="WOR42" s="211"/>
      <c r="WOS42" s="211"/>
      <c r="WOT42" s="211"/>
      <c r="WOU42" s="211"/>
      <c r="WOV42" s="211"/>
      <c r="WOW42" s="211"/>
      <c r="WOX42" s="211"/>
      <c r="WOY42" s="211"/>
      <c r="WOZ42" s="211"/>
      <c r="WPA42" s="211"/>
      <c r="WPB42" s="211"/>
      <c r="WPC42" s="211"/>
      <c r="WPD42" s="211"/>
      <c r="WPE42" s="211"/>
      <c r="WPF42" s="211"/>
      <c r="WPG42" s="211"/>
      <c r="WPH42" s="211"/>
      <c r="WPI42" s="211"/>
      <c r="WPJ42" s="211"/>
      <c r="WPK42" s="211"/>
      <c r="WPL42" s="211"/>
      <c r="WPM42" s="211"/>
      <c r="WPN42" s="211"/>
      <c r="WPO42" s="211"/>
      <c r="WPP42" s="211"/>
      <c r="WPQ42" s="211"/>
      <c r="WPR42" s="211"/>
      <c r="WPS42" s="211"/>
      <c r="WPT42" s="211"/>
      <c r="WPU42" s="211"/>
      <c r="WPV42" s="211"/>
      <c r="WPW42" s="211"/>
      <c r="WPX42" s="211"/>
      <c r="WPY42" s="211"/>
      <c r="WPZ42" s="211"/>
      <c r="WQA42" s="211"/>
      <c r="WQB42" s="211"/>
      <c r="WQC42" s="211"/>
      <c r="WQD42" s="211"/>
      <c r="WQE42" s="211"/>
      <c r="WQF42" s="211"/>
      <c r="WQG42" s="211"/>
      <c r="WQH42" s="211"/>
      <c r="WQI42" s="211"/>
      <c r="WQJ42" s="211"/>
      <c r="WQK42" s="211"/>
      <c r="WQL42" s="211"/>
      <c r="WQM42" s="211"/>
      <c r="WQN42" s="211"/>
      <c r="WQO42" s="211"/>
      <c r="WQP42" s="211"/>
      <c r="WQQ42" s="211"/>
      <c r="WQR42" s="211"/>
      <c r="WQS42" s="211"/>
      <c r="WQT42" s="211"/>
      <c r="WQU42" s="211"/>
      <c r="WQV42" s="211"/>
      <c r="WQW42" s="211"/>
      <c r="WQX42" s="211"/>
      <c r="WQY42" s="211"/>
      <c r="WQZ42" s="211"/>
      <c r="WRA42" s="211"/>
      <c r="WRB42" s="211"/>
      <c r="WRC42" s="211"/>
      <c r="WRD42" s="211"/>
      <c r="WRE42" s="211"/>
      <c r="WRF42" s="211"/>
      <c r="WRG42" s="211"/>
      <c r="WRH42" s="211"/>
      <c r="WRI42" s="211"/>
      <c r="WRJ42" s="211"/>
      <c r="WRK42" s="211"/>
      <c r="WRL42" s="211"/>
      <c r="WRM42" s="211"/>
      <c r="WRN42" s="211"/>
      <c r="WRO42" s="211"/>
      <c r="WRP42" s="211"/>
      <c r="WRQ42" s="211"/>
      <c r="WRR42" s="211"/>
      <c r="WRS42" s="211"/>
      <c r="WRT42" s="211"/>
      <c r="WRU42" s="211"/>
      <c r="WRV42" s="211"/>
      <c r="WRW42" s="211"/>
      <c r="WRX42" s="211"/>
      <c r="WRY42" s="211"/>
      <c r="WRZ42" s="211"/>
      <c r="WSA42" s="211"/>
      <c r="WSB42" s="211"/>
      <c r="WSC42" s="211"/>
      <c r="WSD42" s="211"/>
      <c r="WSE42" s="211"/>
      <c r="WSF42" s="211"/>
      <c r="WSG42" s="211"/>
      <c r="WSH42" s="211"/>
      <c r="WSI42" s="211"/>
      <c r="WSJ42" s="211"/>
      <c r="WSK42" s="211"/>
      <c r="WSL42" s="211"/>
      <c r="WSM42" s="211"/>
      <c r="WSN42" s="211"/>
      <c r="WSO42" s="211"/>
      <c r="WSP42" s="211"/>
      <c r="WSQ42" s="211"/>
      <c r="WSR42" s="211"/>
      <c r="WSS42" s="211"/>
      <c r="WST42" s="211"/>
      <c r="WSU42" s="211"/>
      <c r="WSV42" s="211"/>
      <c r="WSW42" s="211"/>
      <c r="WSX42" s="211"/>
      <c r="WSY42" s="211"/>
      <c r="WSZ42" s="211"/>
      <c r="WTA42" s="211"/>
      <c r="WTB42" s="211"/>
      <c r="WTC42" s="211"/>
      <c r="WTD42" s="211"/>
      <c r="WTE42" s="211"/>
      <c r="WTF42" s="211"/>
      <c r="WTG42" s="211"/>
      <c r="WTH42" s="211"/>
      <c r="WTI42" s="211"/>
      <c r="WTJ42" s="211"/>
      <c r="WTK42" s="211"/>
      <c r="WTL42" s="211"/>
      <c r="WTM42" s="211"/>
      <c r="WTN42" s="211"/>
      <c r="WTO42" s="211"/>
      <c r="WTP42" s="211"/>
      <c r="WTQ42" s="211"/>
      <c r="WTR42" s="211"/>
      <c r="WTS42" s="211"/>
      <c r="WTT42" s="211"/>
      <c r="WTU42" s="211"/>
      <c r="WTV42" s="211"/>
      <c r="WTW42" s="211"/>
      <c r="WTX42" s="211"/>
      <c r="WTY42" s="211"/>
      <c r="WTZ42" s="211"/>
      <c r="WUA42" s="211"/>
      <c r="WUB42" s="211"/>
      <c r="WUC42" s="211"/>
      <c r="WUD42" s="211"/>
      <c r="WUE42" s="211"/>
      <c r="WUF42" s="211"/>
      <c r="WUG42" s="211"/>
      <c r="WUH42" s="211"/>
      <c r="WUI42" s="211"/>
      <c r="WUJ42" s="211"/>
      <c r="WUK42" s="211"/>
      <c r="WUL42" s="211"/>
      <c r="WUM42" s="211"/>
      <c r="WUN42" s="211"/>
      <c r="WUO42" s="211"/>
      <c r="WUP42" s="211"/>
      <c r="WUQ42" s="211"/>
      <c r="WUR42" s="211"/>
      <c r="WUS42" s="211"/>
      <c r="WUT42" s="211"/>
      <c r="WUU42" s="211"/>
      <c r="WUV42" s="211"/>
      <c r="WUW42" s="211"/>
      <c r="WUX42" s="211"/>
      <c r="WUY42" s="211"/>
      <c r="WUZ42" s="211"/>
      <c r="WVA42" s="211"/>
      <c r="WVB42" s="211"/>
      <c r="WVC42" s="211"/>
      <c r="WVD42" s="211"/>
      <c r="WVE42" s="211"/>
      <c r="WVF42" s="211"/>
      <c r="WVG42" s="211"/>
      <c r="WVH42" s="211"/>
      <c r="WVI42" s="211"/>
      <c r="WVJ42" s="211"/>
      <c r="WVK42" s="211"/>
      <c r="WVL42" s="211"/>
      <c r="WVM42" s="211"/>
      <c r="WVN42" s="211"/>
      <c r="WVO42" s="211"/>
      <c r="WVP42" s="211"/>
      <c r="WVQ42" s="211"/>
      <c r="WVR42" s="211"/>
      <c r="WVS42" s="211"/>
      <c r="WVT42" s="211"/>
      <c r="WVU42" s="211"/>
      <c r="WVV42" s="211"/>
      <c r="WVW42" s="211"/>
      <c r="WVX42" s="211"/>
      <c r="WVY42" s="211"/>
      <c r="WVZ42" s="211"/>
      <c r="WWA42" s="211"/>
      <c r="WWB42" s="211"/>
      <c r="WWC42" s="211"/>
      <c r="WWD42" s="211"/>
      <c r="WWE42" s="211"/>
      <c r="WWF42" s="211"/>
      <c r="WWG42" s="211"/>
      <c r="WWH42" s="211"/>
      <c r="WWI42" s="211"/>
      <c r="WWJ42" s="211"/>
      <c r="WWK42" s="211"/>
      <c r="WWL42" s="211"/>
      <c r="WWM42" s="211"/>
      <c r="WWN42" s="211"/>
      <c r="WWO42" s="211"/>
      <c r="WWP42" s="211"/>
      <c r="WWQ42" s="211"/>
      <c r="WWR42" s="211"/>
      <c r="WWS42" s="211"/>
      <c r="WWT42" s="211"/>
      <c r="WWU42" s="211"/>
      <c r="WWV42" s="211"/>
      <c r="WWW42" s="211"/>
      <c r="WWX42" s="211"/>
      <c r="WWY42" s="211"/>
      <c r="WWZ42" s="211"/>
      <c r="WXA42" s="211"/>
      <c r="WXB42" s="211"/>
      <c r="WXC42" s="211"/>
      <c r="WXD42" s="211"/>
      <c r="WXE42" s="211"/>
      <c r="WXF42" s="211"/>
      <c r="WXG42" s="211"/>
      <c r="WXH42" s="211"/>
      <c r="WXI42" s="211"/>
      <c r="WXJ42" s="211"/>
      <c r="WXK42" s="211"/>
      <c r="WXL42" s="211"/>
      <c r="WXM42" s="211"/>
      <c r="WXN42" s="211"/>
      <c r="WXO42" s="211"/>
      <c r="WXP42" s="211"/>
      <c r="WXQ42" s="211"/>
      <c r="WXR42" s="211"/>
      <c r="WXS42" s="211"/>
      <c r="WXT42" s="211"/>
      <c r="WXU42" s="211"/>
      <c r="WXV42" s="211"/>
      <c r="WXW42" s="211"/>
      <c r="WXX42" s="211"/>
      <c r="WXY42" s="211"/>
      <c r="WXZ42" s="211"/>
      <c r="WYA42" s="211"/>
      <c r="WYB42" s="211"/>
      <c r="WYC42" s="211"/>
      <c r="WYD42" s="211"/>
      <c r="WYE42" s="211"/>
      <c r="WYF42" s="211"/>
      <c r="WYG42" s="211"/>
      <c r="WYH42" s="211"/>
      <c r="WYI42" s="211"/>
      <c r="WYJ42" s="211"/>
      <c r="WYK42" s="211"/>
      <c r="WYL42" s="211"/>
      <c r="WYM42" s="211"/>
      <c r="WYN42" s="211"/>
      <c r="WYO42" s="211"/>
      <c r="WYP42" s="211"/>
      <c r="WYQ42" s="211"/>
      <c r="WYR42" s="211"/>
      <c r="WYS42" s="211"/>
      <c r="WYT42" s="211"/>
      <c r="WYU42" s="211"/>
      <c r="WYV42" s="211"/>
      <c r="WYW42" s="211"/>
      <c r="WYX42" s="211"/>
      <c r="WYY42" s="211"/>
      <c r="WYZ42" s="211"/>
      <c r="WZA42" s="211"/>
      <c r="WZB42" s="211"/>
      <c r="WZC42" s="211"/>
      <c r="WZD42" s="211"/>
      <c r="WZE42" s="211"/>
      <c r="WZF42" s="211"/>
      <c r="WZG42" s="211"/>
      <c r="WZH42" s="211"/>
      <c r="WZI42" s="211"/>
      <c r="WZJ42" s="211"/>
      <c r="WZK42" s="211"/>
      <c r="WZL42" s="211"/>
      <c r="WZM42" s="211"/>
      <c r="WZN42" s="211"/>
      <c r="WZO42" s="211"/>
      <c r="WZP42" s="211"/>
      <c r="WZQ42" s="211"/>
      <c r="WZR42" s="211"/>
      <c r="WZS42" s="211"/>
      <c r="WZT42" s="211"/>
      <c r="WZU42" s="211"/>
      <c r="WZV42" s="211"/>
      <c r="WZW42" s="211"/>
      <c r="WZX42" s="211"/>
      <c r="WZY42" s="211"/>
      <c r="WZZ42" s="211"/>
      <c r="XAA42" s="211"/>
      <c r="XAB42" s="211"/>
      <c r="XAC42" s="211"/>
      <c r="XAD42" s="211"/>
      <c r="XAE42" s="211"/>
      <c r="XAF42" s="211"/>
      <c r="XAG42" s="211"/>
      <c r="XAH42" s="211"/>
      <c r="XAI42" s="211"/>
      <c r="XAJ42" s="211"/>
      <c r="XAK42" s="211"/>
      <c r="XAL42" s="211"/>
      <c r="XAM42" s="211"/>
      <c r="XAN42" s="211"/>
      <c r="XAO42" s="211"/>
      <c r="XAP42" s="211"/>
      <c r="XAQ42" s="211"/>
      <c r="XAR42" s="211"/>
      <c r="XAS42" s="211"/>
      <c r="XAT42" s="211"/>
      <c r="XAU42" s="211"/>
      <c r="XAV42" s="211"/>
      <c r="XAW42" s="211"/>
      <c r="XAX42" s="211"/>
      <c r="XAY42" s="211"/>
      <c r="XAZ42" s="211"/>
      <c r="XBA42" s="211"/>
      <c r="XBB42" s="211"/>
      <c r="XBC42" s="211"/>
      <c r="XBD42" s="211"/>
      <c r="XBE42" s="211"/>
      <c r="XBF42" s="211"/>
      <c r="XBG42" s="211"/>
      <c r="XBH42" s="211"/>
      <c r="XBI42" s="211"/>
      <c r="XBJ42" s="211"/>
      <c r="XBK42" s="211"/>
      <c r="XBL42" s="211"/>
      <c r="XBM42" s="211"/>
      <c r="XBN42" s="211"/>
      <c r="XBO42" s="211"/>
      <c r="XBP42" s="211"/>
      <c r="XBQ42" s="211"/>
      <c r="XBR42" s="211"/>
      <c r="XBS42" s="211"/>
      <c r="XBT42" s="211"/>
      <c r="XBU42" s="211"/>
      <c r="XBV42" s="211"/>
      <c r="XBW42" s="211"/>
      <c r="XBX42" s="211"/>
      <c r="XBY42" s="211"/>
      <c r="XBZ42" s="211"/>
      <c r="XCA42" s="211"/>
      <c r="XCB42" s="211"/>
      <c r="XCC42" s="211"/>
      <c r="XCD42" s="211"/>
      <c r="XCE42" s="211"/>
      <c r="XCF42" s="211"/>
      <c r="XCG42" s="211"/>
      <c r="XCH42" s="211"/>
      <c r="XCI42" s="211"/>
      <c r="XCJ42" s="211"/>
      <c r="XCK42" s="211"/>
      <c r="XCL42" s="211"/>
      <c r="XCM42" s="211"/>
      <c r="XCN42" s="211"/>
      <c r="XCO42" s="211"/>
      <c r="XCP42" s="211"/>
      <c r="XCQ42" s="211"/>
      <c r="XCR42" s="211"/>
      <c r="XCS42" s="211"/>
      <c r="XCT42" s="211"/>
      <c r="XCU42" s="211"/>
      <c r="XCV42" s="211"/>
      <c r="XCW42" s="211"/>
      <c r="XCX42" s="211"/>
      <c r="XCY42" s="211"/>
      <c r="XCZ42" s="211"/>
      <c r="XDA42" s="211"/>
      <c r="XDB42" s="211"/>
      <c r="XDC42" s="211"/>
      <c r="XDD42" s="211"/>
      <c r="XDE42" s="211"/>
      <c r="XDF42" s="211"/>
      <c r="XDG42" s="211"/>
      <c r="XDH42" s="211"/>
      <c r="XDI42" s="211"/>
      <c r="XDJ42" s="211"/>
      <c r="XDK42" s="211"/>
      <c r="XDL42" s="211"/>
      <c r="XDM42" s="211"/>
      <c r="XDN42" s="211"/>
      <c r="XDO42" s="211"/>
      <c r="XDP42" s="211"/>
      <c r="XDQ42" s="211"/>
      <c r="XDR42" s="211"/>
      <c r="XDS42" s="211"/>
      <c r="XDT42" s="211"/>
      <c r="XDU42" s="211"/>
      <c r="XDV42" s="211"/>
      <c r="XDW42" s="211"/>
      <c r="XDX42" s="211"/>
      <c r="XDY42" s="211"/>
      <c r="XDZ42" s="211"/>
      <c r="XEA42" s="211"/>
      <c r="XEB42" s="211"/>
      <c r="XEC42" s="211"/>
      <c r="XED42" s="211"/>
      <c r="XEE42" s="211"/>
      <c r="XEF42" s="211"/>
      <c r="XEG42" s="211"/>
      <c r="XEH42" s="211"/>
      <c r="XEI42" s="211"/>
      <c r="XEJ42" s="211"/>
      <c r="XEK42" s="211"/>
      <c r="XEL42" s="211"/>
      <c r="XEM42" s="211"/>
      <c r="XEN42" s="211"/>
      <c r="XEO42" s="211"/>
      <c r="XEP42" s="211"/>
      <c r="XEQ42" s="211"/>
      <c r="XER42" s="211"/>
      <c r="XES42" s="211"/>
      <c r="XET42" s="211"/>
      <c r="XEU42" s="167"/>
      <c r="XEV42" s="167"/>
      <c r="XEW42" s="167"/>
      <c r="XEX42" s="167"/>
      <c r="XEY42" s="167"/>
      <c r="XEZ42" s="167"/>
      <c r="XFA42" s="167"/>
      <c r="XFB42" s="167"/>
      <c r="XFC42" s="167"/>
      <c r="XFD42" s="167"/>
    </row>
  </sheetData>
  <mergeCells count="1">
    <mergeCell ref="A2:B2"/>
  </mergeCells>
  <conditionalFormatting sqref="B4:G4">
    <cfRule type="cellIs" dxfId="0" priority="2" stopIfTrue="1" operator="lessThanOrEqual">
      <formula>-1</formula>
    </cfRule>
  </conditionalFormatting>
  <conditionalFormatting sqref="B5:G10">
    <cfRule type="cellIs" dxfId="0" priority="1" stopIfTrue="1" operator="lessThanOrEqual">
      <formula>-1</formula>
    </cfRule>
  </conditionalFormatting>
  <printOptions horizontalCentered="1"/>
  <pageMargins left="0.944444444444444" right="0.944444444444444" top="0.393055555555556" bottom="0.393055555555556" header="0.196527777777778" footer="0.196527777777778"/>
  <pageSetup paperSize="9" scale="64" fitToHeight="0" orientation="portrait" useFirstPageNumber="1" horizontalDpi="600"/>
  <headerFooter alignWithMargins="0">
    <oddFooter>&amp;C&amp;15第 &amp;P+53 页，共 &amp;N+59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92D050"/>
  </sheetPr>
  <dimension ref="A1:F37"/>
  <sheetViews>
    <sheetView showGridLines="0" showZeros="0" workbookViewId="0">
      <pane xSplit="7" ySplit="6" topLeftCell="H7" activePane="bottomRight" state="frozen"/>
      <selection/>
      <selection pane="topRight"/>
      <selection pane="bottomLeft"/>
      <selection pane="bottomRight" activeCell="F29" sqref="F29"/>
    </sheetView>
  </sheetViews>
  <sheetFormatPr defaultColWidth="9" defaultRowHeight="15.75" outlineLevelCol="5"/>
  <cols>
    <col min="1" max="1" width="36.625" style="288" customWidth="1"/>
    <col min="2" max="6" width="11.625" style="288" customWidth="1"/>
    <col min="7" max="16384" width="9" style="288"/>
  </cols>
  <sheetData>
    <row r="1" ht="20" customHeight="1" spans="1:1">
      <c r="A1" s="288" t="s">
        <v>556</v>
      </c>
    </row>
    <row r="2" ht="30" customHeight="1" spans="1:6">
      <c r="A2" s="264" t="s">
        <v>557</v>
      </c>
      <c r="B2" s="264"/>
      <c r="C2" s="264"/>
      <c r="D2" s="264"/>
      <c r="E2" s="445"/>
      <c r="F2" s="445"/>
    </row>
    <row r="3" ht="20" customHeight="1" spans="1:6">
      <c r="A3" s="290" t="str">
        <f>""</f>
        <v/>
      </c>
      <c r="C3" s="266"/>
      <c r="D3" s="268" t="s">
        <v>558</v>
      </c>
      <c r="E3" s="268"/>
      <c r="F3" s="268"/>
    </row>
    <row r="4" ht="20" customHeight="1" spans="1:6">
      <c r="A4" s="450" t="s">
        <v>3</v>
      </c>
      <c r="B4" s="270" t="s">
        <v>4</v>
      </c>
      <c r="C4" s="270" t="s">
        <v>5</v>
      </c>
      <c r="D4" s="270" t="s">
        <v>6</v>
      </c>
      <c r="E4" s="270" t="s">
        <v>7</v>
      </c>
      <c r="F4" s="270" t="s">
        <v>8</v>
      </c>
    </row>
    <row r="5" ht="20" customHeight="1" spans="1:6">
      <c r="A5" s="450"/>
      <c r="B5" s="270"/>
      <c r="C5" s="270"/>
      <c r="D5" s="270"/>
      <c r="E5" s="270"/>
      <c r="F5" s="270"/>
    </row>
    <row r="6" ht="30" customHeight="1" spans="1:6">
      <c r="A6" s="293" t="s">
        <v>559</v>
      </c>
      <c r="B6" s="282"/>
      <c r="C6" s="282"/>
      <c r="D6" s="282"/>
      <c r="E6" s="119" t="str">
        <f>IF(ISERROR(D6/B6),"",D6/B6)</f>
        <v/>
      </c>
      <c r="F6" s="119" t="str">
        <f>IF(ISERROR(D6/C6),"",D6/C6)</f>
        <v/>
      </c>
    </row>
    <row r="7" ht="30" customHeight="1" spans="1:6">
      <c r="A7" s="293" t="s">
        <v>560</v>
      </c>
      <c r="B7" s="282"/>
      <c r="C7" s="282"/>
      <c r="D7" s="282"/>
      <c r="E7" s="119" t="str">
        <f t="shared" ref="E7:E32" si="0">IF(ISERROR(D7/B7),"",D7/B7)</f>
        <v/>
      </c>
      <c r="F7" s="119" t="str">
        <f t="shared" ref="F7:F32" si="1">IF(ISERROR(D7/C7),"",D7/C7)</f>
        <v/>
      </c>
    </row>
    <row r="8" ht="30" customHeight="1" spans="1:6">
      <c r="A8" s="293" t="s">
        <v>561</v>
      </c>
      <c r="B8" s="282"/>
      <c r="C8" s="282"/>
      <c r="D8" s="282"/>
      <c r="E8" s="119" t="str">
        <f t="shared" si="0"/>
        <v/>
      </c>
      <c r="F8" s="119" t="str">
        <f t="shared" si="1"/>
        <v/>
      </c>
    </row>
    <row r="9" ht="30" customHeight="1" spans="1:6">
      <c r="A9" s="293" t="s">
        <v>562</v>
      </c>
      <c r="B9" s="273">
        <f>SUM(B10:B16)</f>
        <v>53701</v>
      </c>
      <c r="C9" s="273">
        <f>SUM(C10:C16)</f>
        <v>22026</v>
      </c>
      <c r="D9" s="273">
        <f>SUM(D10:D16)</f>
        <v>8508</v>
      </c>
      <c r="E9" s="374">
        <f t="shared" si="0"/>
        <v>0.158</v>
      </c>
      <c r="F9" s="374">
        <f t="shared" si="1"/>
        <v>0.386</v>
      </c>
    </row>
    <row r="10" ht="30" customHeight="1" spans="1:6">
      <c r="A10" s="296" t="s">
        <v>563</v>
      </c>
      <c r="B10" s="282">
        <v>41801</v>
      </c>
      <c r="C10" s="282">
        <v>22026</v>
      </c>
      <c r="D10" s="282">
        <v>7603</v>
      </c>
      <c r="E10" s="119">
        <f t="shared" si="0"/>
        <v>0.182</v>
      </c>
      <c r="F10" s="119">
        <f t="shared" si="1"/>
        <v>0.345</v>
      </c>
    </row>
    <row r="11" ht="30" customHeight="1" spans="1:6">
      <c r="A11" s="297" t="s">
        <v>564</v>
      </c>
      <c r="B11" s="282"/>
      <c r="C11" s="282"/>
      <c r="D11" s="282"/>
      <c r="E11" s="119" t="str">
        <f t="shared" si="0"/>
        <v/>
      </c>
      <c r="F11" s="119" t="str">
        <f t="shared" si="1"/>
        <v/>
      </c>
    </row>
    <row r="12" ht="30" customHeight="1" spans="1:6">
      <c r="A12" s="296" t="s">
        <v>565</v>
      </c>
      <c r="B12" s="282"/>
      <c r="C12" s="282"/>
      <c r="D12" s="282"/>
      <c r="E12" s="119" t="str">
        <f t="shared" si="0"/>
        <v/>
      </c>
      <c r="F12" s="119" t="str">
        <f t="shared" si="1"/>
        <v/>
      </c>
    </row>
    <row r="13" ht="30" customHeight="1" spans="1:6">
      <c r="A13" s="297" t="s">
        <v>566</v>
      </c>
      <c r="B13" s="282"/>
      <c r="C13" s="282"/>
      <c r="D13" s="282"/>
      <c r="E13" s="119" t="str">
        <f t="shared" si="0"/>
        <v/>
      </c>
      <c r="F13" s="119" t="str">
        <f t="shared" si="1"/>
        <v/>
      </c>
    </row>
    <row r="14" ht="30" customHeight="1" spans="1:6">
      <c r="A14" s="297" t="s">
        <v>567</v>
      </c>
      <c r="B14" s="282"/>
      <c r="C14" s="282"/>
      <c r="D14" s="282"/>
      <c r="E14" s="119" t="str">
        <f t="shared" si="0"/>
        <v/>
      </c>
      <c r="F14" s="119" t="str">
        <f t="shared" si="1"/>
        <v/>
      </c>
    </row>
    <row r="15" ht="30" customHeight="1" spans="1:6">
      <c r="A15" s="297" t="s">
        <v>568</v>
      </c>
      <c r="B15" s="282">
        <v>11900</v>
      </c>
      <c r="C15" s="282"/>
      <c r="D15" s="282">
        <v>905</v>
      </c>
      <c r="E15" s="119">
        <f t="shared" si="0"/>
        <v>0.076</v>
      </c>
      <c r="F15" s="119" t="str">
        <f t="shared" si="1"/>
        <v/>
      </c>
    </row>
    <row r="16" ht="30" customHeight="1" spans="1:6">
      <c r="A16" s="296" t="s">
        <v>569</v>
      </c>
      <c r="B16" s="282"/>
      <c r="C16" s="282"/>
      <c r="D16" s="282"/>
      <c r="E16" s="119" t="str">
        <f t="shared" si="0"/>
        <v/>
      </c>
      <c r="F16" s="119" t="str">
        <f t="shared" si="1"/>
        <v/>
      </c>
    </row>
    <row r="17" ht="30" customHeight="1" spans="1:6">
      <c r="A17" s="293" t="s">
        <v>570</v>
      </c>
      <c r="B17" s="284"/>
      <c r="C17" s="284"/>
      <c r="D17" s="284"/>
      <c r="E17" s="119" t="str">
        <f t="shared" si="0"/>
        <v/>
      </c>
      <c r="F17" s="119" t="str">
        <f t="shared" si="1"/>
        <v/>
      </c>
    </row>
    <row r="18" ht="30" customHeight="1" spans="1:6">
      <c r="A18" s="293" t="s">
        <v>571</v>
      </c>
      <c r="B18" s="273"/>
      <c r="C18" s="273"/>
      <c r="D18" s="273"/>
      <c r="E18" s="119" t="str">
        <f t="shared" si="0"/>
        <v/>
      </c>
      <c r="F18" s="119" t="str">
        <f t="shared" si="1"/>
        <v/>
      </c>
    </row>
    <row r="19" ht="30" customHeight="1" spans="1:6">
      <c r="A19" s="293" t="s">
        <v>572</v>
      </c>
      <c r="B19" s="284"/>
      <c r="C19" s="284"/>
      <c r="D19" s="284"/>
      <c r="E19" s="119" t="str">
        <f t="shared" si="0"/>
        <v/>
      </c>
      <c r="F19" s="119" t="str">
        <f t="shared" si="1"/>
        <v/>
      </c>
    </row>
    <row r="20" ht="30" customHeight="1" spans="1:6">
      <c r="A20" s="293" t="s">
        <v>573</v>
      </c>
      <c r="B20" s="284"/>
      <c r="C20" s="284"/>
      <c r="D20" s="284"/>
      <c r="E20" s="119" t="str">
        <f t="shared" si="0"/>
        <v/>
      </c>
      <c r="F20" s="119" t="str">
        <f t="shared" si="1"/>
        <v/>
      </c>
    </row>
    <row r="21" ht="30" customHeight="1" spans="1:6">
      <c r="A21" s="293" t="s">
        <v>574</v>
      </c>
      <c r="B21" s="273"/>
      <c r="C21" s="273"/>
      <c r="D21" s="273"/>
      <c r="E21" s="119" t="str">
        <f t="shared" si="0"/>
        <v/>
      </c>
      <c r="F21" s="119" t="str">
        <f t="shared" si="1"/>
        <v/>
      </c>
    </row>
    <row r="22" ht="30" customHeight="1" spans="1:6">
      <c r="A22" s="293" t="s">
        <v>575</v>
      </c>
      <c r="B22" s="273">
        <v>260</v>
      </c>
      <c r="C22" s="273">
        <v>406</v>
      </c>
      <c r="D22" s="273">
        <v>411</v>
      </c>
      <c r="E22" s="374">
        <f t="shared" si="0"/>
        <v>1.581</v>
      </c>
      <c r="F22" s="374">
        <f t="shared" si="1"/>
        <v>1.012</v>
      </c>
    </row>
    <row r="23" ht="30" customHeight="1" spans="1:6">
      <c r="A23" s="297"/>
      <c r="B23" s="277"/>
      <c r="C23" s="277"/>
      <c r="D23" s="277"/>
      <c r="E23" s="119" t="str">
        <f t="shared" si="0"/>
        <v/>
      </c>
      <c r="F23" s="119" t="str">
        <f t="shared" si="1"/>
        <v/>
      </c>
    </row>
    <row r="24" ht="30" customHeight="1" spans="1:6">
      <c r="A24" s="298" t="s">
        <v>32</v>
      </c>
      <c r="B24" s="273">
        <f>SUM(B6:B9,B17:B22)</f>
        <v>53961</v>
      </c>
      <c r="C24" s="273">
        <f>SUM(C6:C9,C17:C22)</f>
        <v>22432</v>
      </c>
      <c r="D24" s="273">
        <f>SUM(D6:D9,D17:D22)</f>
        <v>8919</v>
      </c>
      <c r="E24" s="374">
        <f t="shared" si="0"/>
        <v>0.165</v>
      </c>
      <c r="F24" s="374">
        <f t="shared" si="1"/>
        <v>0.398</v>
      </c>
    </row>
    <row r="25" ht="30" customHeight="1" spans="1:6">
      <c r="A25" s="299" t="s">
        <v>33</v>
      </c>
      <c r="B25" s="273">
        <f>SUM(B26)</f>
        <v>1540</v>
      </c>
      <c r="C25" s="273">
        <f>SUM(C26)</f>
        <v>876</v>
      </c>
      <c r="D25" s="273">
        <f>SUM(D26,D29)</f>
        <v>1914</v>
      </c>
      <c r="E25" s="374">
        <f t="shared" si="0"/>
        <v>1.243</v>
      </c>
      <c r="F25" s="374">
        <f t="shared" si="1"/>
        <v>2.185</v>
      </c>
    </row>
    <row r="26" ht="30" customHeight="1" spans="1:6">
      <c r="A26" s="297" t="s">
        <v>576</v>
      </c>
      <c r="B26" s="277">
        <f>SUM(B27:B28)</f>
        <v>1540</v>
      </c>
      <c r="C26" s="277">
        <f>SUM(C27:C28)</f>
        <v>876</v>
      </c>
      <c r="D26" s="277">
        <f>SUM(D27:D28)</f>
        <v>1404</v>
      </c>
      <c r="E26" s="119">
        <f t="shared" si="0"/>
        <v>0.912</v>
      </c>
      <c r="F26" s="119">
        <f t="shared" si="1"/>
        <v>1.603</v>
      </c>
    </row>
    <row r="27" ht="30" customHeight="1" spans="1:6">
      <c r="A27" s="297" t="s">
        <v>577</v>
      </c>
      <c r="B27" s="282">
        <v>1540</v>
      </c>
      <c r="C27" s="282">
        <v>876</v>
      </c>
      <c r="D27" s="277">
        <v>1404</v>
      </c>
      <c r="E27" s="119">
        <f t="shared" si="0"/>
        <v>0.912</v>
      </c>
      <c r="F27" s="119">
        <f t="shared" si="1"/>
        <v>1.603</v>
      </c>
    </row>
    <row r="28" ht="30" customHeight="1" spans="1:6">
      <c r="A28" s="297" t="s">
        <v>578</v>
      </c>
      <c r="B28" s="282"/>
      <c r="C28" s="282"/>
      <c r="D28" s="282"/>
      <c r="E28" s="119" t="str">
        <f t="shared" si="0"/>
        <v/>
      </c>
      <c r="F28" s="119" t="str">
        <f t="shared" si="1"/>
        <v/>
      </c>
    </row>
    <row r="29" ht="30" customHeight="1" spans="1:6">
      <c r="A29" s="299" t="s">
        <v>579</v>
      </c>
      <c r="B29" s="273">
        <v>510</v>
      </c>
      <c r="C29" s="273">
        <v>510</v>
      </c>
      <c r="D29" s="273">
        <v>510</v>
      </c>
      <c r="E29" s="374">
        <f t="shared" si="0"/>
        <v>1</v>
      </c>
      <c r="F29" s="374">
        <f t="shared" si="1"/>
        <v>1</v>
      </c>
    </row>
    <row r="30" ht="30" customHeight="1" spans="1:6">
      <c r="A30" s="299" t="s">
        <v>580</v>
      </c>
      <c r="B30" s="284"/>
      <c r="C30" s="284"/>
      <c r="D30" s="284"/>
      <c r="E30" s="119" t="str">
        <f t="shared" si="0"/>
        <v/>
      </c>
      <c r="F30" s="119" t="str">
        <f t="shared" si="1"/>
        <v/>
      </c>
    </row>
    <row r="31" ht="30" customHeight="1" spans="1:6">
      <c r="A31" s="300" t="s">
        <v>581</v>
      </c>
      <c r="B31" s="194"/>
      <c r="C31" s="273">
        <v>33300</v>
      </c>
      <c r="D31" s="273">
        <v>33300</v>
      </c>
      <c r="E31" s="374" t="str">
        <f t="shared" si="0"/>
        <v/>
      </c>
      <c r="F31" s="374">
        <f t="shared" si="1"/>
        <v>1</v>
      </c>
    </row>
    <row r="32" ht="30" customHeight="1" spans="1:6">
      <c r="A32" s="298" t="s">
        <v>96</v>
      </c>
      <c r="B32" s="273">
        <f>B31+B29+B25+B24</f>
        <v>56011</v>
      </c>
      <c r="C32" s="273">
        <f>C31+C29+C25+C24</f>
        <v>57118</v>
      </c>
      <c r="D32" s="273">
        <f>SUM(D24:D25,D31)</f>
        <v>44133</v>
      </c>
      <c r="E32" s="374">
        <f t="shared" si="0"/>
        <v>0.788</v>
      </c>
      <c r="F32" s="374">
        <f t="shared" si="1"/>
        <v>0.773</v>
      </c>
    </row>
    <row r="33" ht="24" customHeight="1"/>
    <row r="36" ht="15" spans="1:6">
      <c r="A36" s="184"/>
      <c r="B36" s="184"/>
      <c r="C36" s="184"/>
      <c r="D36" s="184"/>
      <c r="E36" s="184"/>
      <c r="F36" s="184"/>
    </row>
    <row r="37" ht="15" spans="1:6">
      <c r="A37" s="184"/>
      <c r="B37" s="184"/>
      <c r="C37" s="184"/>
      <c r="D37" s="184"/>
      <c r="E37" s="184"/>
      <c r="F37" s="184"/>
    </row>
  </sheetData>
  <mergeCells count="8">
    <mergeCell ref="A2:F2"/>
    <mergeCell ref="D3:F3"/>
    <mergeCell ref="A4:A5"/>
    <mergeCell ref="B4:B5"/>
    <mergeCell ref="C4:C5"/>
    <mergeCell ref="D4:D5"/>
    <mergeCell ref="E4:E5"/>
    <mergeCell ref="F4:F5"/>
  </mergeCells>
  <dataValidations count="2">
    <dataValidation type="textLength" operator="lessThanOrEqual" allowBlank="1" showInputMessage="1" showErrorMessage="1" errorTitle="提示" error="此处最多只能输入 [20] 个字符。" sqref="B4 C4 D4 E4 F4">
      <formula1>20</formula1>
    </dataValidation>
    <dataValidation type="custom" allowBlank="1" showInputMessage="1" showErrorMessage="1" errorTitle="提示" error="对不起，此处只能输入数字。" sqref="B6 C6 D6 B7 C7 D7 B8 C8 D8 B9 C9 D9 B10 C10 D10 B11 C11 D11 B12 C12 D12 B13 C13 D13 B14 C14 D14 B15 C15 D15 B16 C16 D16 B17 C17 D17 B18 C18 D18 B19 C19 D19 B20 C20 D20 B21 C21 D21 B22 C22 D22 B23 C23 D23 B24 C24:D24 B25 C25 D25 B26 C26 D26 B27 C27 D27 B28 C28 D28 B29 C29 D29 B30 C30 D30 C31 D31 B32:C32 D32">
      <formula1>OR(B6="",ISNUMBER(B6))</formula1>
    </dataValidation>
  </dataValidations>
  <printOptions horizontalCentered="1"/>
  <pageMargins left="0.944444444444444" right="0.944444444444444" top="0.393055555555556" bottom="0.393055555555556" header="0.196527777777778" footer="0.196527777777778"/>
  <pageSetup paperSize="9" scale="80" orientation="portrait" useFirstPageNumber="1" horizontalDpi="600"/>
  <headerFooter alignWithMargins="0">
    <oddFooter>&amp;C第 &amp;P+21 页，共 &amp;N+59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rgb="FF92D050"/>
  </sheetPr>
  <dimension ref="A1:E52"/>
  <sheetViews>
    <sheetView showZeros="0" workbookViewId="0">
      <pane ySplit="5" topLeftCell="A25" activePane="bottomLeft" state="frozen"/>
      <selection/>
      <selection pane="bottomLeft" activeCell="F25" sqref="F25"/>
    </sheetView>
  </sheetViews>
  <sheetFormatPr defaultColWidth="8.875" defaultRowHeight="15" outlineLevelCol="4"/>
  <cols>
    <col min="1" max="1" width="40.625" style="184" customWidth="1"/>
    <col min="2" max="4" width="17.625" style="184" customWidth="1"/>
    <col min="5" max="5" width="8.875" style="184"/>
    <col min="6" max="6" width="20.625" style="184" customWidth="1"/>
    <col min="7" max="16384" width="8.875" style="184"/>
  </cols>
  <sheetData>
    <row r="1" s="184" customFormat="1" ht="20" customHeight="1" spans="1:1">
      <c r="A1" s="178" t="s">
        <v>1041</v>
      </c>
    </row>
    <row r="2" s="184" customFormat="1" ht="30" customHeight="1" spans="1:5">
      <c r="A2" s="186" t="s">
        <v>1042</v>
      </c>
      <c r="B2" s="186"/>
      <c r="C2" s="186"/>
      <c r="D2" s="186"/>
      <c r="E2" s="187"/>
    </row>
    <row r="3" s="184" customFormat="1" ht="20" customHeight="1" spans="1:5">
      <c r="A3" s="188" t="s">
        <v>558</v>
      </c>
      <c r="B3" s="188"/>
      <c r="C3" s="188"/>
      <c r="D3" s="188"/>
      <c r="E3" s="187"/>
    </row>
    <row r="4" s="185" customFormat="1" ht="20" customHeight="1" spans="1:5">
      <c r="A4" s="189" t="s">
        <v>3</v>
      </c>
      <c r="B4" s="189" t="s">
        <v>6</v>
      </c>
      <c r="C4" s="189" t="s">
        <v>805</v>
      </c>
      <c r="D4" s="190" t="s">
        <v>806</v>
      </c>
      <c r="E4" s="187"/>
    </row>
    <row r="5" s="185" customFormat="1" ht="20" customHeight="1" spans="1:5">
      <c r="A5" s="191"/>
      <c r="B5" s="191"/>
      <c r="C5" s="191"/>
      <c r="D5" s="192"/>
      <c r="E5" s="187"/>
    </row>
    <row r="6" s="184" customFormat="1" ht="19" customHeight="1" spans="1:4">
      <c r="A6" s="201" t="s">
        <v>1043</v>
      </c>
      <c r="B6" s="207">
        <f>SUM(B7:B12)</f>
        <v>17500</v>
      </c>
      <c r="C6" s="207">
        <f>SUM(C7:C12)</f>
        <v>18318</v>
      </c>
      <c r="D6" s="195">
        <f t="shared" ref="D6:D12" si="0">IF(AND(B6&lt;&gt;0,C6&lt;&gt;0),C6/B6,"")</f>
        <v>1.047</v>
      </c>
    </row>
    <row r="7" s="184" customFormat="1" ht="19" customHeight="1" spans="1:4">
      <c r="A7" s="196" t="s">
        <v>748</v>
      </c>
      <c r="B7" s="208">
        <v>7929</v>
      </c>
      <c r="C7" s="209">
        <v>7994</v>
      </c>
      <c r="D7" s="198">
        <f t="shared" si="0"/>
        <v>1.008</v>
      </c>
    </row>
    <row r="8" s="184" customFormat="1" ht="19" customHeight="1" spans="1:4">
      <c r="A8" s="196" t="s">
        <v>749</v>
      </c>
      <c r="B8" s="208">
        <v>21</v>
      </c>
      <c r="C8" s="209">
        <v>23</v>
      </c>
      <c r="D8" s="198">
        <f t="shared" si="0"/>
        <v>1.095</v>
      </c>
    </row>
    <row r="9" s="184" customFormat="1" ht="19" customHeight="1" spans="1:4">
      <c r="A9" s="196" t="s">
        <v>750</v>
      </c>
      <c r="B9" s="209"/>
      <c r="C9" s="209"/>
      <c r="D9" s="198" t="str">
        <f t="shared" si="0"/>
        <v/>
      </c>
    </row>
    <row r="10" s="184" customFormat="1" ht="19" customHeight="1" spans="1:5">
      <c r="A10" s="196" t="s">
        <v>751</v>
      </c>
      <c r="B10" s="208"/>
      <c r="C10" s="209"/>
      <c r="D10" s="198" t="str">
        <f t="shared" si="0"/>
        <v/>
      </c>
      <c r="E10" s="187"/>
    </row>
    <row r="11" s="184" customFormat="1" ht="19" customHeight="1" spans="1:4">
      <c r="A11" s="196" t="s">
        <v>752</v>
      </c>
      <c r="B11" s="208">
        <v>588</v>
      </c>
      <c r="C11" s="209">
        <v>513</v>
      </c>
      <c r="D11" s="198">
        <f t="shared" si="0"/>
        <v>0.872</v>
      </c>
    </row>
    <row r="12" s="184" customFormat="1" ht="19" customHeight="1" spans="1:4">
      <c r="A12" s="196" t="s">
        <v>753</v>
      </c>
      <c r="B12" s="208">
        <v>8962</v>
      </c>
      <c r="C12" s="209">
        <v>9788</v>
      </c>
      <c r="D12" s="198">
        <f t="shared" si="0"/>
        <v>1.092</v>
      </c>
    </row>
    <row r="13" s="184" customFormat="1" ht="19" customHeight="1" spans="1:4">
      <c r="A13" s="201" t="s">
        <v>1044</v>
      </c>
      <c r="B13" s="207">
        <f>SUM(B14:B18)</f>
        <v>14675</v>
      </c>
      <c r="C13" s="207">
        <f>SUM(C14:C18)</f>
        <v>14519</v>
      </c>
      <c r="D13" s="195">
        <f t="shared" ref="D13:D27" si="1">IF(AND(B13&lt;&gt;0,C13&lt;&gt;0),C13/B13,"")</f>
        <v>0.989</v>
      </c>
    </row>
    <row r="14" s="184" customFormat="1" ht="19" customHeight="1" spans="1:4">
      <c r="A14" s="196" t="s">
        <v>748</v>
      </c>
      <c r="B14" s="208">
        <v>12450</v>
      </c>
      <c r="C14" s="209">
        <v>12730</v>
      </c>
      <c r="D14" s="198">
        <f t="shared" si="1"/>
        <v>1.022</v>
      </c>
    </row>
    <row r="15" s="184" customFormat="1" ht="19" customHeight="1" spans="1:4">
      <c r="A15" s="196" t="s">
        <v>749</v>
      </c>
      <c r="B15" s="208">
        <v>997</v>
      </c>
      <c r="C15" s="209">
        <v>525</v>
      </c>
      <c r="D15" s="198">
        <f t="shared" si="1"/>
        <v>0.527</v>
      </c>
    </row>
    <row r="16" s="184" customFormat="1" ht="19" customHeight="1" spans="1:4">
      <c r="A16" s="196" t="s">
        <v>750</v>
      </c>
      <c r="B16" s="208">
        <v>1201</v>
      </c>
      <c r="C16" s="209">
        <v>1201</v>
      </c>
      <c r="D16" s="198">
        <f t="shared" si="1"/>
        <v>1</v>
      </c>
    </row>
    <row r="17" s="184" customFormat="1" ht="19" customHeight="1" spans="1:5">
      <c r="A17" s="196" t="s">
        <v>751</v>
      </c>
      <c r="B17" s="209"/>
      <c r="C17" s="209"/>
      <c r="D17" s="198" t="str">
        <f t="shared" si="1"/>
        <v/>
      </c>
      <c r="E17" s="187"/>
    </row>
    <row r="18" s="184" customFormat="1" ht="19" customHeight="1" spans="1:5">
      <c r="A18" s="196" t="s">
        <v>752</v>
      </c>
      <c r="B18" s="208">
        <v>27</v>
      </c>
      <c r="C18" s="209">
        <v>63</v>
      </c>
      <c r="D18" s="198">
        <f t="shared" si="1"/>
        <v>2.333</v>
      </c>
      <c r="E18" s="187"/>
    </row>
    <row r="19" s="184" customFormat="1" ht="19" customHeight="1" spans="1:4">
      <c r="A19" s="201" t="s">
        <v>1045</v>
      </c>
      <c r="B19" s="207">
        <f>SUM(B20:B25)</f>
        <v>1926</v>
      </c>
      <c r="C19" s="207">
        <f>SUM(C20:C25)</f>
        <v>886</v>
      </c>
      <c r="D19" s="195">
        <f t="shared" si="1"/>
        <v>0.46</v>
      </c>
    </row>
    <row r="20" s="184" customFormat="1" ht="19" customHeight="1" spans="1:4">
      <c r="A20" s="196" t="s">
        <v>748</v>
      </c>
      <c r="B20" s="208">
        <v>178</v>
      </c>
      <c r="C20" s="209">
        <v>384</v>
      </c>
      <c r="D20" s="198">
        <f t="shared" si="1"/>
        <v>2.157</v>
      </c>
    </row>
    <row r="21" s="184" customFormat="1" ht="19" customHeight="1" spans="1:5">
      <c r="A21" s="196" t="s">
        <v>749</v>
      </c>
      <c r="B21" s="209">
        <v>2</v>
      </c>
      <c r="C21" s="209">
        <v>2</v>
      </c>
      <c r="D21" s="198">
        <f t="shared" si="1"/>
        <v>1</v>
      </c>
      <c r="E21" s="187"/>
    </row>
    <row r="22" s="184" customFormat="1" ht="19" customHeight="1" spans="1:5">
      <c r="A22" s="196" t="s">
        <v>750</v>
      </c>
      <c r="B22" s="209"/>
      <c r="C22" s="209"/>
      <c r="D22" s="198" t="str">
        <f t="shared" si="1"/>
        <v/>
      </c>
      <c r="E22" s="187"/>
    </row>
    <row r="23" s="184" customFormat="1" ht="19" customHeight="1" spans="1:5">
      <c r="A23" s="196" t="s">
        <v>751</v>
      </c>
      <c r="B23" s="209"/>
      <c r="C23" s="209"/>
      <c r="D23" s="198" t="str">
        <f t="shared" si="1"/>
        <v/>
      </c>
      <c r="E23" s="187"/>
    </row>
    <row r="24" s="184" customFormat="1" ht="19" customHeight="1" spans="1:4">
      <c r="A24" s="196" t="s">
        <v>752</v>
      </c>
      <c r="B24" s="208">
        <v>776</v>
      </c>
      <c r="C24" s="209"/>
      <c r="D24" s="198" t="str">
        <f t="shared" si="1"/>
        <v/>
      </c>
    </row>
    <row r="25" s="184" customFormat="1" ht="19" customHeight="1" spans="1:4">
      <c r="A25" s="196" t="s">
        <v>753</v>
      </c>
      <c r="B25" s="208">
        <v>970</v>
      </c>
      <c r="C25" s="209">
        <v>500</v>
      </c>
      <c r="D25" s="198">
        <f t="shared" si="1"/>
        <v>0.515</v>
      </c>
    </row>
    <row r="26" s="184" customFormat="1" ht="19" customHeight="1" spans="1:4">
      <c r="A26" s="201" t="s">
        <v>1046</v>
      </c>
      <c r="B26" s="207">
        <f>SUM(B27:B32)</f>
        <v>1405</v>
      </c>
      <c r="C26" s="207">
        <f>SUM(C27:C32)</f>
        <v>1592</v>
      </c>
      <c r="D26" s="195">
        <f t="shared" si="1"/>
        <v>1.133</v>
      </c>
    </row>
    <row r="27" s="184" customFormat="1" ht="19" customHeight="1" spans="1:4">
      <c r="A27" s="196" t="s">
        <v>748</v>
      </c>
      <c r="B27" s="208">
        <v>650</v>
      </c>
      <c r="C27" s="209">
        <v>652</v>
      </c>
      <c r="D27" s="198">
        <f t="shared" si="1"/>
        <v>1.003</v>
      </c>
    </row>
    <row r="28" s="184" customFormat="1" ht="19" customHeight="1" spans="1:4">
      <c r="A28" s="196" t="s">
        <v>749</v>
      </c>
      <c r="B28" s="208"/>
      <c r="C28" s="209">
        <v>1</v>
      </c>
      <c r="D28" s="198" t="str">
        <f t="shared" ref="D28:D38" si="2">IF(AND(B28&lt;&gt;0,C28&lt;&gt;0),C28/B28,"")</f>
        <v/>
      </c>
    </row>
    <row r="29" s="184" customFormat="1" ht="19" customHeight="1" spans="1:5">
      <c r="A29" s="196" t="s">
        <v>750</v>
      </c>
      <c r="B29" s="209"/>
      <c r="C29" s="209"/>
      <c r="D29" s="198" t="str">
        <f t="shared" si="2"/>
        <v/>
      </c>
      <c r="E29" s="187"/>
    </row>
    <row r="30" s="184" customFormat="1" ht="19" customHeight="1" spans="1:5">
      <c r="A30" s="196" t="s">
        <v>751</v>
      </c>
      <c r="B30" s="208"/>
      <c r="C30" s="209"/>
      <c r="D30" s="198" t="str">
        <f t="shared" si="2"/>
        <v/>
      </c>
      <c r="E30" s="187"/>
    </row>
    <row r="31" s="184" customFormat="1" ht="19" customHeight="1" spans="1:4">
      <c r="A31" s="196" t="s">
        <v>752</v>
      </c>
      <c r="B31" s="209">
        <v>4</v>
      </c>
      <c r="C31" s="209"/>
      <c r="D31" s="198" t="str">
        <f t="shared" si="2"/>
        <v/>
      </c>
    </row>
    <row r="32" s="184" customFormat="1" ht="19" customHeight="1" spans="1:4">
      <c r="A32" s="196" t="s">
        <v>753</v>
      </c>
      <c r="B32" s="209">
        <v>751</v>
      </c>
      <c r="C32" s="209">
        <v>939</v>
      </c>
      <c r="D32" s="198">
        <f t="shared" si="2"/>
        <v>1.25</v>
      </c>
    </row>
    <row r="33" s="184" customFormat="1" ht="19" customHeight="1" spans="1:4">
      <c r="A33" s="201" t="s">
        <v>1047</v>
      </c>
      <c r="B33" s="207">
        <f>(SUM(B34:B38))</f>
        <v>0</v>
      </c>
      <c r="C33" s="208"/>
      <c r="D33" s="198" t="str">
        <f t="shared" si="2"/>
        <v/>
      </c>
    </row>
    <row r="34" s="184" customFormat="1" ht="19" customHeight="1" spans="1:4">
      <c r="A34" s="196" t="s">
        <v>748</v>
      </c>
      <c r="B34" s="208"/>
      <c r="C34" s="208">
        <v>0</v>
      </c>
      <c r="D34" s="198" t="str">
        <f t="shared" si="2"/>
        <v/>
      </c>
    </row>
    <row r="35" s="184" customFormat="1" ht="19" customHeight="1" spans="1:4">
      <c r="A35" s="196" t="s">
        <v>749</v>
      </c>
      <c r="B35" s="208"/>
      <c r="C35" s="208">
        <v>0</v>
      </c>
      <c r="D35" s="198" t="str">
        <f t="shared" si="2"/>
        <v/>
      </c>
    </row>
    <row r="36" s="184" customFormat="1" ht="19" customHeight="1" spans="1:5">
      <c r="A36" s="196" t="s">
        <v>750</v>
      </c>
      <c r="B36" s="208"/>
      <c r="C36" s="208"/>
      <c r="D36" s="198" t="str">
        <f t="shared" si="2"/>
        <v/>
      </c>
      <c r="E36" s="187"/>
    </row>
    <row r="37" s="184" customFormat="1" ht="19" customHeight="1" spans="1:5">
      <c r="A37" s="196" t="s">
        <v>751</v>
      </c>
      <c r="B37" s="208"/>
      <c r="C37" s="208"/>
      <c r="D37" s="198" t="str">
        <f t="shared" si="2"/>
        <v/>
      </c>
      <c r="E37" s="187"/>
    </row>
    <row r="38" s="184" customFormat="1" ht="19" customHeight="1" spans="1:4">
      <c r="A38" s="196" t="s">
        <v>752</v>
      </c>
      <c r="B38" s="208"/>
      <c r="C38" s="208"/>
      <c r="D38" s="198" t="str">
        <f t="shared" si="2"/>
        <v/>
      </c>
    </row>
    <row r="39" s="184" customFormat="1" ht="19" customHeight="1" spans="1:4">
      <c r="A39" s="201" t="s">
        <v>1048</v>
      </c>
      <c r="B39" s="207">
        <f>SUM(B40:B45)</f>
        <v>12652</v>
      </c>
      <c r="C39" s="207">
        <f>SUM(C40:C45)</f>
        <v>11120</v>
      </c>
      <c r="D39" s="195">
        <f t="shared" ref="D33:D52" si="3">IF(AND(B39&lt;&gt;0,C39&lt;&gt;0),C39/B39,"")</f>
        <v>0.879</v>
      </c>
    </row>
    <row r="40" s="184" customFormat="1" ht="19" customHeight="1" spans="1:4">
      <c r="A40" s="196" t="s">
        <v>748</v>
      </c>
      <c r="B40" s="208">
        <v>1919</v>
      </c>
      <c r="C40" s="209">
        <v>3345</v>
      </c>
      <c r="D40" s="198">
        <f t="shared" si="3"/>
        <v>1.743</v>
      </c>
    </row>
    <row r="41" s="184" customFormat="1" ht="19" customHeight="1" spans="1:4">
      <c r="A41" s="196" t="s">
        <v>749</v>
      </c>
      <c r="B41" s="208">
        <v>245</v>
      </c>
      <c r="C41" s="209">
        <v>453</v>
      </c>
      <c r="D41" s="198">
        <f t="shared" si="3"/>
        <v>1.849</v>
      </c>
    </row>
    <row r="42" s="184" customFormat="1" ht="19" customHeight="1" spans="1:4">
      <c r="A42" s="196" t="s">
        <v>750</v>
      </c>
      <c r="B42" s="208">
        <v>5929</v>
      </c>
      <c r="C42" s="209">
        <v>6216</v>
      </c>
      <c r="D42" s="198">
        <f t="shared" si="3"/>
        <v>1.048</v>
      </c>
    </row>
    <row r="43" s="184" customFormat="1" ht="19" customHeight="1" spans="1:4">
      <c r="A43" s="196" t="s">
        <v>758</v>
      </c>
      <c r="B43" s="208"/>
      <c r="C43" s="209">
        <v>894</v>
      </c>
      <c r="D43" s="198" t="str">
        <f t="shared" si="3"/>
        <v/>
      </c>
    </row>
    <row r="44" s="184" customFormat="1" ht="19" customHeight="1" spans="1:4">
      <c r="A44" s="196" t="s">
        <v>759</v>
      </c>
      <c r="B44" s="208"/>
      <c r="C44" s="209">
        <v>201</v>
      </c>
      <c r="D44" s="198" t="str">
        <f t="shared" si="3"/>
        <v/>
      </c>
    </row>
    <row r="45" s="184" customFormat="1" ht="19" customHeight="1" spans="1:5">
      <c r="A45" s="196" t="s">
        <v>760</v>
      </c>
      <c r="B45" s="208">
        <v>4559</v>
      </c>
      <c r="C45" s="209">
        <v>11</v>
      </c>
      <c r="D45" s="198">
        <f t="shared" si="3"/>
        <v>0.002</v>
      </c>
      <c r="E45" s="187"/>
    </row>
    <row r="46" s="184" customFormat="1" ht="19" customHeight="1" spans="1:4">
      <c r="A46" s="206" t="s">
        <v>1049</v>
      </c>
      <c r="B46" s="207">
        <f>SUM(B47:B52)</f>
        <v>48158</v>
      </c>
      <c r="C46" s="207">
        <f>SUM(C47:C52)</f>
        <v>46435</v>
      </c>
      <c r="D46" s="195">
        <f t="shared" si="3"/>
        <v>0.964</v>
      </c>
    </row>
    <row r="47" s="184" customFormat="1" ht="19" customHeight="1" spans="1:4">
      <c r="A47" s="183" t="s">
        <v>1050</v>
      </c>
      <c r="B47" s="209">
        <v>23126</v>
      </c>
      <c r="C47" s="209">
        <f>SUM(C7+C14+C20+C27+C40)</f>
        <v>25105</v>
      </c>
      <c r="D47" s="210">
        <f t="shared" si="3"/>
        <v>1.086</v>
      </c>
    </row>
    <row r="48" s="184" customFormat="1" ht="19" customHeight="1" spans="1:4">
      <c r="A48" s="183" t="s">
        <v>1051</v>
      </c>
      <c r="B48" s="209">
        <f>SUM(B8+B15+B21+B28+B35+B41)</f>
        <v>1265</v>
      </c>
      <c r="C48" s="209">
        <f>SUM(C8+C15+C21+C28+C41)</f>
        <v>1004</v>
      </c>
      <c r="D48" s="210">
        <f t="shared" si="3"/>
        <v>0.794</v>
      </c>
    </row>
    <row r="49" s="184" customFormat="1" ht="19" customHeight="1" spans="1:4">
      <c r="A49" s="183" t="s">
        <v>1052</v>
      </c>
      <c r="B49" s="209">
        <f>SUM(B9+B16+B22+B29+B36+B42)</f>
        <v>7130</v>
      </c>
      <c r="C49" s="209">
        <f>SUM(C16+C22+C29+C36+C42+C9)</f>
        <v>7417</v>
      </c>
      <c r="D49" s="210">
        <f t="shared" si="3"/>
        <v>1.04</v>
      </c>
    </row>
    <row r="50" s="184" customFormat="1" ht="19" customHeight="1" spans="1:4">
      <c r="A50" s="183" t="s">
        <v>1053</v>
      </c>
      <c r="B50" s="209">
        <f>SUM(B10+B17+B23+B30+B37+B44)</f>
        <v>0</v>
      </c>
      <c r="C50" s="209">
        <f>SUM(C10+C17+C23+C30+C37+C44+C43)</f>
        <v>1095</v>
      </c>
      <c r="D50" s="210" t="str">
        <f t="shared" si="3"/>
        <v/>
      </c>
    </row>
    <row r="51" s="184" customFormat="1" ht="19" customHeight="1" spans="1:4">
      <c r="A51" s="183" t="s">
        <v>1054</v>
      </c>
      <c r="B51" s="209">
        <v>5954</v>
      </c>
      <c r="C51" s="209">
        <f>SUM(C11+C18+C24+C31+C38+C45)</f>
        <v>587</v>
      </c>
      <c r="D51" s="210">
        <f t="shared" si="3"/>
        <v>0.099</v>
      </c>
    </row>
    <row r="52" s="184" customFormat="1" ht="19" customHeight="1" spans="1:4">
      <c r="A52" s="183" t="s">
        <v>1055</v>
      </c>
      <c r="B52" s="209">
        <v>10683</v>
      </c>
      <c r="C52" s="209">
        <f>SUM(C12,C25,C32)</f>
        <v>11227</v>
      </c>
      <c r="D52" s="210">
        <f t="shared" si="3"/>
        <v>1.051</v>
      </c>
    </row>
  </sheetData>
  <mergeCells count="6">
    <mergeCell ref="A2:D2"/>
    <mergeCell ref="A3:D3"/>
    <mergeCell ref="A4:A5"/>
    <mergeCell ref="B4:B5"/>
    <mergeCell ref="C4:C5"/>
    <mergeCell ref="D4:D5"/>
  </mergeCell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&amp;P+54 页，共 &amp;N+59 页</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52"/>
  <sheetViews>
    <sheetView showZeros="0" workbookViewId="0">
      <pane ySplit="5" topLeftCell="A34" activePane="bottomLeft" state="frozen"/>
      <selection/>
      <selection pane="bottomLeft" activeCell="I33" sqref="I33"/>
    </sheetView>
  </sheetViews>
  <sheetFormatPr defaultColWidth="8.875" defaultRowHeight="15" outlineLevelCol="4"/>
  <cols>
    <col min="1" max="1" width="40.625" style="184" customWidth="1"/>
    <col min="2" max="4" width="17.625" style="184" customWidth="1"/>
    <col min="5" max="5" width="8.875" style="184"/>
    <col min="6" max="6" width="20.625" style="184" customWidth="1"/>
    <col min="7" max="16384" width="8.875" style="184"/>
  </cols>
  <sheetData>
    <row r="1" s="184" customFormat="1" ht="20" customHeight="1" spans="1:1">
      <c r="A1" s="178" t="s">
        <v>1056</v>
      </c>
    </row>
    <row r="2" s="184" customFormat="1" ht="30" customHeight="1" spans="1:5">
      <c r="A2" s="200" t="s">
        <v>1057</v>
      </c>
      <c r="B2" s="186"/>
      <c r="C2" s="186"/>
      <c r="D2" s="186"/>
      <c r="E2" s="187"/>
    </row>
    <row r="3" s="184" customFormat="1" ht="20" customHeight="1" spans="1:5">
      <c r="A3" s="188" t="s">
        <v>558</v>
      </c>
      <c r="B3" s="188"/>
      <c r="C3" s="188"/>
      <c r="D3" s="188"/>
      <c r="E3" s="187"/>
    </row>
    <row r="4" s="185" customFormat="1" ht="20" customHeight="1" spans="1:5">
      <c r="A4" s="189" t="s">
        <v>3</v>
      </c>
      <c r="B4" s="189" t="s">
        <v>6</v>
      </c>
      <c r="C4" s="189" t="s">
        <v>805</v>
      </c>
      <c r="D4" s="190" t="s">
        <v>806</v>
      </c>
      <c r="E4" s="187"/>
    </row>
    <row r="5" s="185" customFormat="1" ht="20" customHeight="1" spans="1:5">
      <c r="A5" s="191"/>
      <c r="B5" s="191"/>
      <c r="C5" s="191"/>
      <c r="D5" s="192"/>
      <c r="E5" s="187"/>
    </row>
    <row r="6" s="184" customFormat="1" ht="19" customHeight="1" spans="1:4">
      <c r="A6" s="201" t="s">
        <v>1043</v>
      </c>
      <c r="B6" s="207">
        <f>SUM(B7:B12)</f>
        <v>17500</v>
      </c>
      <c r="C6" s="207">
        <f>SUM(C7:C12)</f>
        <v>18318</v>
      </c>
      <c r="D6" s="195">
        <f t="shared" ref="D6:D52" si="0">IF(AND(B6&lt;&gt;0,C6&lt;&gt;0),C6/B6,"")</f>
        <v>1.047</v>
      </c>
    </row>
    <row r="7" s="184" customFormat="1" ht="19" customHeight="1" spans="1:4">
      <c r="A7" s="196" t="s">
        <v>748</v>
      </c>
      <c r="B7" s="208">
        <v>7929</v>
      </c>
      <c r="C7" s="209">
        <v>7994</v>
      </c>
      <c r="D7" s="198">
        <f t="shared" si="0"/>
        <v>1.008</v>
      </c>
    </row>
    <row r="8" s="184" customFormat="1" ht="19" customHeight="1" spans="1:4">
      <c r="A8" s="196" t="s">
        <v>749</v>
      </c>
      <c r="B8" s="208">
        <v>21</v>
      </c>
      <c r="C8" s="209">
        <v>23</v>
      </c>
      <c r="D8" s="198">
        <f t="shared" si="0"/>
        <v>1.095</v>
      </c>
    </row>
    <row r="9" s="184" customFormat="1" ht="19" customHeight="1" spans="1:4">
      <c r="A9" s="196" t="s">
        <v>750</v>
      </c>
      <c r="B9" s="209"/>
      <c r="C9" s="209"/>
      <c r="D9" s="198" t="str">
        <f t="shared" si="0"/>
        <v/>
      </c>
    </row>
    <row r="10" s="184" customFormat="1" ht="19" customHeight="1" spans="1:5">
      <c r="A10" s="196" t="s">
        <v>751</v>
      </c>
      <c r="B10" s="208"/>
      <c r="C10" s="209"/>
      <c r="D10" s="198" t="str">
        <f t="shared" si="0"/>
        <v/>
      </c>
      <c r="E10" s="187"/>
    </row>
    <row r="11" s="184" customFormat="1" ht="19" customHeight="1" spans="1:4">
      <c r="A11" s="196" t="s">
        <v>752</v>
      </c>
      <c r="B11" s="208">
        <v>588</v>
      </c>
      <c r="C11" s="209">
        <v>513</v>
      </c>
      <c r="D11" s="198">
        <f t="shared" si="0"/>
        <v>0.872</v>
      </c>
    </row>
    <row r="12" s="184" customFormat="1" ht="19" customHeight="1" spans="1:4">
      <c r="A12" s="196" t="s">
        <v>753</v>
      </c>
      <c r="B12" s="208">
        <v>8962</v>
      </c>
      <c r="C12" s="209">
        <v>9788</v>
      </c>
      <c r="D12" s="198">
        <f t="shared" si="0"/>
        <v>1.092</v>
      </c>
    </row>
    <row r="13" s="184" customFormat="1" ht="19" customHeight="1" spans="1:4">
      <c r="A13" s="201" t="s">
        <v>1044</v>
      </c>
      <c r="B13" s="207">
        <f>SUM(B14:B18)</f>
        <v>14675</v>
      </c>
      <c r="C13" s="207">
        <f>SUM(C14:C18)</f>
        <v>14519</v>
      </c>
      <c r="D13" s="195">
        <f t="shared" si="0"/>
        <v>0.989</v>
      </c>
    </row>
    <row r="14" s="184" customFormat="1" ht="19" customHeight="1" spans="1:4">
      <c r="A14" s="196" t="s">
        <v>748</v>
      </c>
      <c r="B14" s="208">
        <v>12450</v>
      </c>
      <c r="C14" s="209">
        <v>12730</v>
      </c>
      <c r="D14" s="198">
        <f t="shared" si="0"/>
        <v>1.022</v>
      </c>
    </row>
    <row r="15" s="184" customFormat="1" ht="19" customHeight="1" spans="1:4">
      <c r="A15" s="196" t="s">
        <v>749</v>
      </c>
      <c r="B15" s="208">
        <v>997</v>
      </c>
      <c r="C15" s="209">
        <v>525</v>
      </c>
      <c r="D15" s="198">
        <f t="shared" si="0"/>
        <v>0.527</v>
      </c>
    </row>
    <row r="16" s="184" customFormat="1" ht="19" customHeight="1" spans="1:4">
      <c r="A16" s="196" t="s">
        <v>750</v>
      </c>
      <c r="B16" s="208">
        <v>1201</v>
      </c>
      <c r="C16" s="209">
        <v>1201</v>
      </c>
      <c r="D16" s="198">
        <f t="shared" si="0"/>
        <v>1</v>
      </c>
    </row>
    <row r="17" s="184" customFormat="1" ht="19" customHeight="1" spans="1:5">
      <c r="A17" s="196" t="s">
        <v>751</v>
      </c>
      <c r="B17" s="209"/>
      <c r="C17" s="209"/>
      <c r="D17" s="198" t="str">
        <f t="shared" si="0"/>
        <v/>
      </c>
      <c r="E17" s="187"/>
    </row>
    <row r="18" s="184" customFormat="1" ht="19" customHeight="1" spans="1:5">
      <c r="A18" s="196" t="s">
        <v>752</v>
      </c>
      <c r="B18" s="208">
        <v>27</v>
      </c>
      <c r="C18" s="209">
        <v>63</v>
      </c>
      <c r="D18" s="198">
        <f t="shared" si="0"/>
        <v>2.333</v>
      </c>
      <c r="E18" s="187"/>
    </row>
    <row r="19" s="184" customFormat="1" ht="19" customHeight="1" spans="1:4">
      <c r="A19" s="201" t="s">
        <v>1045</v>
      </c>
      <c r="B19" s="207">
        <f>SUM(B20:B25)</f>
        <v>1926</v>
      </c>
      <c r="C19" s="207">
        <f>SUM(C20:C25)</f>
        <v>886</v>
      </c>
      <c r="D19" s="195">
        <f t="shared" si="0"/>
        <v>0.46</v>
      </c>
    </row>
    <row r="20" s="184" customFormat="1" ht="19" customHeight="1" spans="1:4">
      <c r="A20" s="196" t="s">
        <v>748</v>
      </c>
      <c r="B20" s="208">
        <v>178</v>
      </c>
      <c r="C20" s="209">
        <v>384</v>
      </c>
      <c r="D20" s="198">
        <f t="shared" si="0"/>
        <v>2.157</v>
      </c>
    </row>
    <row r="21" s="184" customFormat="1" ht="19" customHeight="1" spans="1:5">
      <c r="A21" s="196" t="s">
        <v>749</v>
      </c>
      <c r="B21" s="209">
        <v>2</v>
      </c>
      <c r="C21" s="209">
        <v>2</v>
      </c>
      <c r="D21" s="198">
        <f t="shared" si="0"/>
        <v>1</v>
      </c>
      <c r="E21" s="187"/>
    </row>
    <row r="22" s="184" customFormat="1" ht="19" customHeight="1" spans="1:5">
      <c r="A22" s="196" t="s">
        <v>750</v>
      </c>
      <c r="B22" s="209"/>
      <c r="C22" s="209"/>
      <c r="D22" s="198" t="str">
        <f t="shared" si="0"/>
        <v/>
      </c>
      <c r="E22" s="187"/>
    </row>
    <row r="23" s="184" customFormat="1" ht="19" customHeight="1" spans="1:5">
      <c r="A23" s="196" t="s">
        <v>751</v>
      </c>
      <c r="B23" s="209"/>
      <c r="C23" s="209"/>
      <c r="D23" s="198" t="str">
        <f t="shared" si="0"/>
        <v/>
      </c>
      <c r="E23" s="187"/>
    </row>
    <row r="24" s="184" customFormat="1" ht="19" customHeight="1" spans="1:4">
      <c r="A24" s="196" t="s">
        <v>752</v>
      </c>
      <c r="B24" s="208">
        <v>776</v>
      </c>
      <c r="C24" s="209"/>
      <c r="D24" s="198" t="str">
        <f t="shared" si="0"/>
        <v/>
      </c>
    </row>
    <row r="25" s="184" customFormat="1" ht="19" customHeight="1" spans="1:4">
      <c r="A25" s="196" t="s">
        <v>753</v>
      </c>
      <c r="B25" s="208">
        <v>970</v>
      </c>
      <c r="C25" s="209">
        <v>500</v>
      </c>
      <c r="D25" s="198">
        <f t="shared" si="0"/>
        <v>0.515</v>
      </c>
    </row>
    <row r="26" s="184" customFormat="1" ht="19" customHeight="1" spans="1:4">
      <c r="A26" s="201" t="s">
        <v>1046</v>
      </c>
      <c r="B26" s="207">
        <f>SUM(B27:B32)</f>
        <v>1405</v>
      </c>
      <c r="C26" s="207">
        <f>SUM(C27:C32)</f>
        <v>1592</v>
      </c>
      <c r="D26" s="195">
        <f t="shared" si="0"/>
        <v>1.133</v>
      </c>
    </row>
    <row r="27" s="184" customFormat="1" ht="19" customHeight="1" spans="1:4">
      <c r="A27" s="196" t="s">
        <v>748</v>
      </c>
      <c r="B27" s="208">
        <v>650</v>
      </c>
      <c r="C27" s="209">
        <v>652</v>
      </c>
      <c r="D27" s="198">
        <f t="shared" si="0"/>
        <v>1.003</v>
      </c>
    </row>
    <row r="28" s="184" customFormat="1" ht="19" customHeight="1" spans="1:4">
      <c r="A28" s="196" t="s">
        <v>749</v>
      </c>
      <c r="B28" s="208"/>
      <c r="C28" s="209">
        <v>1</v>
      </c>
      <c r="D28" s="198" t="str">
        <f t="shared" si="0"/>
        <v/>
      </c>
    </row>
    <row r="29" s="184" customFormat="1" ht="19" customHeight="1" spans="1:5">
      <c r="A29" s="196" t="s">
        <v>750</v>
      </c>
      <c r="B29" s="209"/>
      <c r="C29" s="209"/>
      <c r="D29" s="198" t="str">
        <f t="shared" si="0"/>
        <v/>
      </c>
      <c r="E29" s="187"/>
    </row>
    <row r="30" s="184" customFormat="1" ht="19" customHeight="1" spans="1:5">
      <c r="A30" s="196" t="s">
        <v>751</v>
      </c>
      <c r="B30" s="208"/>
      <c r="C30" s="209"/>
      <c r="D30" s="198" t="str">
        <f t="shared" si="0"/>
        <v/>
      </c>
      <c r="E30" s="187"/>
    </row>
    <row r="31" s="184" customFormat="1" ht="19" customHeight="1" spans="1:4">
      <c r="A31" s="196" t="s">
        <v>752</v>
      </c>
      <c r="B31" s="209">
        <v>4</v>
      </c>
      <c r="C31" s="209"/>
      <c r="D31" s="198" t="str">
        <f t="shared" si="0"/>
        <v/>
      </c>
    </row>
    <row r="32" s="184" customFormat="1" ht="19" customHeight="1" spans="1:4">
      <c r="A32" s="196" t="s">
        <v>753</v>
      </c>
      <c r="B32" s="209">
        <v>751</v>
      </c>
      <c r="C32" s="209">
        <v>939</v>
      </c>
      <c r="D32" s="198">
        <f t="shared" si="0"/>
        <v>1.25</v>
      </c>
    </row>
    <row r="33" s="184" customFormat="1" ht="19" customHeight="1" spans="1:4">
      <c r="A33" s="201" t="s">
        <v>1047</v>
      </c>
      <c r="B33" s="207">
        <f>(SUM(B34:B38))</f>
        <v>0</v>
      </c>
      <c r="C33" s="208"/>
      <c r="D33" s="198" t="str">
        <f t="shared" si="0"/>
        <v/>
      </c>
    </row>
    <row r="34" s="184" customFormat="1" ht="19" customHeight="1" spans="1:4">
      <c r="A34" s="196" t="s">
        <v>748</v>
      </c>
      <c r="B34" s="208"/>
      <c r="C34" s="208">
        <v>0</v>
      </c>
      <c r="D34" s="198" t="str">
        <f t="shared" si="0"/>
        <v/>
      </c>
    </row>
    <row r="35" s="184" customFormat="1" ht="19" customHeight="1" spans="1:4">
      <c r="A35" s="196" t="s">
        <v>749</v>
      </c>
      <c r="B35" s="208"/>
      <c r="C35" s="208">
        <v>0</v>
      </c>
      <c r="D35" s="198" t="str">
        <f t="shared" si="0"/>
        <v/>
      </c>
    </row>
    <row r="36" s="184" customFormat="1" ht="19" customHeight="1" spans="1:5">
      <c r="A36" s="196" t="s">
        <v>750</v>
      </c>
      <c r="B36" s="208"/>
      <c r="C36" s="208"/>
      <c r="D36" s="198" t="str">
        <f t="shared" si="0"/>
        <v/>
      </c>
      <c r="E36" s="187"/>
    </row>
    <row r="37" s="184" customFormat="1" ht="19" customHeight="1" spans="1:5">
      <c r="A37" s="196" t="s">
        <v>751</v>
      </c>
      <c r="B37" s="208"/>
      <c r="C37" s="208"/>
      <c r="D37" s="198" t="str">
        <f t="shared" si="0"/>
        <v/>
      </c>
      <c r="E37" s="187"/>
    </row>
    <row r="38" s="184" customFormat="1" ht="19" customHeight="1" spans="1:4">
      <c r="A38" s="196" t="s">
        <v>752</v>
      </c>
      <c r="B38" s="208"/>
      <c r="C38" s="208"/>
      <c r="D38" s="198" t="str">
        <f t="shared" si="0"/>
        <v/>
      </c>
    </row>
    <row r="39" s="184" customFormat="1" ht="19" customHeight="1" spans="1:4">
      <c r="A39" s="201" t="s">
        <v>1048</v>
      </c>
      <c r="B39" s="207">
        <f>SUM(B40:B45)</f>
        <v>12652</v>
      </c>
      <c r="C39" s="207">
        <f>SUM(C40:C45)</f>
        <v>11120</v>
      </c>
      <c r="D39" s="195">
        <f t="shared" si="0"/>
        <v>0.879</v>
      </c>
    </row>
    <row r="40" s="184" customFormat="1" ht="19" customHeight="1" spans="1:4">
      <c r="A40" s="196" t="s">
        <v>748</v>
      </c>
      <c r="B40" s="208">
        <v>1919</v>
      </c>
      <c r="C40" s="209">
        <v>3345</v>
      </c>
      <c r="D40" s="198">
        <f t="shared" si="0"/>
        <v>1.743</v>
      </c>
    </row>
    <row r="41" s="184" customFormat="1" ht="19" customHeight="1" spans="1:4">
      <c r="A41" s="196" t="s">
        <v>749</v>
      </c>
      <c r="B41" s="208">
        <v>245</v>
      </c>
      <c r="C41" s="209">
        <v>453</v>
      </c>
      <c r="D41" s="198">
        <f t="shared" si="0"/>
        <v>1.849</v>
      </c>
    </row>
    <row r="42" s="184" customFormat="1" ht="19" customHeight="1" spans="1:4">
      <c r="A42" s="196" t="s">
        <v>750</v>
      </c>
      <c r="B42" s="208">
        <v>5929</v>
      </c>
      <c r="C42" s="209">
        <v>6216</v>
      </c>
      <c r="D42" s="198">
        <f t="shared" si="0"/>
        <v>1.048</v>
      </c>
    </row>
    <row r="43" s="184" customFormat="1" ht="19" customHeight="1" spans="1:4">
      <c r="A43" s="196" t="s">
        <v>758</v>
      </c>
      <c r="B43" s="208"/>
      <c r="C43" s="209">
        <v>894</v>
      </c>
      <c r="D43" s="198" t="str">
        <f t="shared" si="0"/>
        <v/>
      </c>
    </row>
    <row r="44" s="184" customFormat="1" ht="19" customHeight="1" spans="1:4">
      <c r="A44" s="196" t="s">
        <v>759</v>
      </c>
      <c r="B44" s="208"/>
      <c r="C44" s="209">
        <v>201</v>
      </c>
      <c r="D44" s="198" t="str">
        <f t="shared" si="0"/>
        <v/>
      </c>
    </row>
    <row r="45" s="184" customFormat="1" ht="19" customHeight="1" spans="1:5">
      <c r="A45" s="196" t="s">
        <v>760</v>
      </c>
      <c r="B45" s="208">
        <v>4559</v>
      </c>
      <c r="C45" s="209">
        <v>11</v>
      </c>
      <c r="D45" s="198">
        <f t="shared" si="0"/>
        <v>0.002</v>
      </c>
      <c r="E45" s="187"/>
    </row>
    <row r="46" s="184" customFormat="1" ht="19" customHeight="1" spans="1:4">
      <c r="A46" s="206" t="s">
        <v>1049</v>
      </c>
      <c r="B46" s="207">
        <f>SUM(B47:B52)</f>
        <v>48158</v>
      </c>
      <c r="C46" s="207">
        <f>SUM(C47:C52)</f>
        <v>46435</v>
      </c>
      <c r="D46" s="195">
        <f t="shared" si="0"/>
        <v>0.964</v>
      </c>
    </row>
    <row r="47" s="184" customFormat="1" ht="19" customHeight="1" spans="1:4">
      <c r="A47" s="183" t="s">
        <v>1050</v>
      </c>
      <c r="B47" s="209">
        <v>23126</v>
      </c>
      <c r="C47" s="209">
        <f>SUM(C7+C14+C20+C27+C40)</f>
        <v>25105</v>
      </c>
      <c r="D47" s="210">
        <f t="shared" si="0"/>
        <v>1.086</v>
      </c>
    </row>
    <row r="48" s="184" customFormat="1" ht="19" customHeight="1" spans="1:4">
      <c r="A48" s="183" t="s">
        <v>1051</v>
      </c>
      <c r="B48" s="209">
        <f>SUM(B8+B15+B21+B28+B35+B41)</f>
        <v>1265</v>
      </c>
      <c r="C48" s="209">
        <f>SUM(C8+C15+C21+C28+C41)</f>
        <v>1004</v>
      </c>
      <c r="D48" s="210">
        <f t="shared" si="0"/>
        <v>0.794</v>
      </c>
    </row>
    <row r="49" s="184" customFormat="1" ht="19" customHeight="1" spans="1:4">
      <c r="A49" s="183" t="s">
        <v>1052</v>
      </c>
      <c r="B49" s="209">
        <f>SUM(B9+B16+B22+B29+B36+B42)</f>
        <v>7130</v>
      </c>
      <c r="C49" s="209">
        <f>SUM(C16+C22+C29+C36+C42+C9)</f>
        <v>7417</v>
      </c>
      <c r="D49" s="210">
        <f t="shared" si="0"/>
        <v>1.04</v>
      </c>
    </row>
    <row r="50" s="184" customFormat="1" ht="19" customHeight="1" spans="1:4">
      <c r="A50" s="183" t="s">
        <v>1053</v>
      </c>
      <c r="B50" s="209">
        <f>SUM(B10+B17+B23+B30+B37+B44)</f>
        <v>0</v>
      </c>
      <c r="C50" s="209">
        <f>SUM(C10+C17+C23+C30+C37+C44+C43)</f>
        <v>1095</v>
      </c>
      <c r="D50" s="210" t="str">
        <f t="shared" si="0"/>
        <v/>
      </c>
    </row>
    <row r="51" s="184" customFormat="1" ht="19" customHeight="1" spans="1:4">
      <c r="A51" s="183" t="s">
        <v>1054</v>
      </c>
      <c r="B51" s="209">
        <v>5954</v>
      </c>
      <c r="C51" s="209">
        <f>SUM(C11+C18+C24+C31+C38+C45)</f>
        <v>587</v>
      </c>
      <c r="D51" s="210">
        <f t="shared" si="0"/>
        <v>0.099</v>
      </c>
    </row>
    <row r="52" s="184" customFormat="1" ht="19" customHeight="1" spans="1:4">
      <c r="A52" s="183" t="s">
        <v>1055</v>
      </c>
      <c r="B52" s="209">
        <v>10683</v>
      </c>
      <c r="C52" s="209">
        <f>SUM(C12,C25,C32)</f>
        <v>11227</v>
      </c>
      <c r="D52" s="210">
        <f t="shared" si="0"/>
        <v>1.051</v>
      </c>
    </row>
  </sheetData>
  <mergeCells count="6">
    <mergeCell ref="A2:D2"/>
    <mergeCell ref="A3:D3"/>
    <mergeCell ref="A4:A5"/>
    <mergeCell ref="B4:B5"/>
    <mergeCell ref="C4:C5"/>
    <mergeCell ref="D4:D5"/>
  </mergeCell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&amp;P+54 页，共 &amp;N+59 页</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tabColor rgb="FF92D050"/>
  </sheetPr>
  <dimension ref="A1:D81"/>
  <sheetViews>
    <sheetView showZeros="0" workbookViewId="0">
      <selection activeCell="E1" sqref="E$1:XFD$1048576"/>
    </sheetView>
  </sheetViews>
  <sheetFormatPr defaultColWidth="8.875" defaultRowHeight="15.75" outlineLevelCol="3"/>
  <cols>
    <col min="1" max="1" width="40.625" style="184" customWidth="1"/>
    <col min="2" max="4" width="17.625" style="184" customWidth="1"/>
    <col min="5" max="16384" width="8.875" style="187"/>
  </cols>
  <sheetData>
    <row r="1" s="184" customFormat="1" ht="20" customHeight="1" spans="1:1">
      <c r="A1" s="178" t="s">
        <v>1058</v>
      </c>
    </row>
    <row r="2" s="184" customFormat="1" ht="30" customHeight="1" spans="1:4">
      <c r="A2" s="186" t="s">
        <v>1059</v>
      </c>
      <c r="B2" s="186"/>
      <c r="C2" s="186"/>
      <c r="D2" s="186"/>
    </row>
    <row r="3" s="184" customFormat="1" ht="20" customHeight="1" spans="1:4">
      <c r="A3" s="188" t="s">
        <v>558</v>
      </c>
      <c r="B3" s="188"/>
      <c r="C3" s="188"/>
      <c r="D3" s="188"/>
    </row>
    <row r="4" s="185" customFormat="1" ht="20" customHeight="1" spans="1:4">
      <c r="A4" s="189" t="s">
        <v>3</v>
      </c>
      <c r="B4" s="189" t="s">
        <v>6</v>
      </c>
      <c r="C4" s="189" t="s">
        <v>805</v>
      </c>
      <c r="D4" s="190" t="s">
        <v>806</v>
      </c>
    </row>
    <row r="5" s="185" customFormat="1" ht="20" customHeight="1" spans="1:4">
      <c r="A5" s="191"/>
      <c r="B5" s="191"/>
      <c r="C5" s="191"/>
      <c r="D5" s="192"/>
    </row>
    <row r="6" s="184" customFormat="1" ht="20" customHeight="1" spans="1:4">
      <c r="A6" s="201" t="s">
        <v>1060</v>
      </c>
      <c r="B6" s="194">
        <f>SUM(B7:B11)</f>
        <v>17500</v>
      </c>
      <c r="C6" s="194">
        <f>SUM(C7:C11)</f>
        <v>18318</v>
      </c>
      <c r="D6" s="195">
        <f t="shared" ref="D6:D46" si="0">IF(AND(B6&lt;&gt;0,C6&lt;&gt;0),C6/B6,"")</f>
        <v>1.047</v>
      </c>
    </row>
    <row r="7" s="184" customFormat="1" ht="20" customHeight="1" spans="1:4">
      <c r="A7" s="196" t="s">
        <v>766</v>
      </c>
      <c r="B7" s="197">
        <v>8546</v>
      </c>
      <c r="C7" s="202">
        <v>9619</v>
      </c>
      <c r="D7" s="198">
        <f t="shared" si="0"/>
        <v>1.126</v>
      </c>
    </row>
    <row r="8" s="184" customFormat="1" ht="20" customHeight="1" spans="1:4">
      <c r="A8" s="196" t="s">
        <v>1061</v>
      </c>
      <c r="B8" s="197">
        <v>416</v>
      </c>
      <c r="C8" s="202">
        <v>157</v>
      </c>
      <c r="D8" s="198">
        <f t="shared" si="0"/>
        <v>0.377</v>
      </c>
    </row>
    <row r="9" s="184" customFormat="1" ht="20" customHeight="1" spans="1:4">
      <c r="A9" s="196" t="s">
        <v>785</v>
      </c>
      <c r="B9" s="197"/>
      <c r="C9" s="202"/>
      <c r="D9" s="198" t="str">
        <f t="shared" si="0"/>
        <v/>
      </c>
    </row>
    <row r="10" s="184" customFormat="1" ht="20" customHeight="1" spans="1:4">
      <c r="A10" s="196" t="s">
        <v>1062</v>
      </c>
      <c r="B10" s="197"/>
      <c r="C10" s="202">
        <v>13</v>
      </c>
      <c r="D10" s="198" t="str">
        <f t="shared" si="0"/>
        <v/>
      </c>
    </row>
    <row r="11" s="184" customFormat="1" ht="20" customHeight="1" spans="1:4">
      <c r="A11" s="196" t="s">
        <v>1063</v>
      </c>
      <c r="B11" s="197">
        <v>8538</v>
      </c>
      <c r="C11" s="202">
        <v>8529</v>
      </c>
      <c r="D11" s="198">
        <f t="shared" si="0"/>
        <v>0.999</v>
      </c>
    </row>
    <row r="12" s="184" customFormat="1" ht="20" customHeight="1" spans="1:4">
      <c r="A12" s="201" t="s">
        <v>1064</v>
      </c>
      <c r="B12" s="194">
        <f>SUM(B13:B15)</f>
        <v>12896</v>
      </c>
      <c r="C12" s="194">
        <f>SUM(C13:C15)</f>
        <v>13373</v>
      </c>
      <c r="D12" s="195">
        <f t="shared" si="0"/>
        <v>1.037</v>
      </c>
    </row>
    <row r="13" s="184" customFormat="1" ht="20" customHeight="1" spans="1:4">
      <c r="A13" s="196" t="s">
        <v>766</v>
      </c>
      <c r="B13" s="197">
        <v>12894</v>
      </c>
      <c r="C13" s="202">
        <v>13340</v>
      </c>
      <c r="D13" s="198">
        <f t="shared" si="0"/>
        <v>1.035</v>
      </c>
    </row>
    <row r="14" s="184" customFormat="1" ht="20" customHeight="1" spans="1:4">
      <c r="A14" s="196" t="s">
        <v>771</v>
      </c>
      <c r="B14" s="197"/>
      <c r="C14" s="202"/>
      <c r="D14" s="198" t="str">
        <f t="shared" si="0"/>
        <v/>
      </c>
    </row>
    <row r="15" s="184" customFormat="1" ht="20" customHeight="1" spans="1:4">
      <c r="A15" s="196" t="s">
        <v>772</v>
      </c>
      <c r="B15" s="197">
        <v>2</v>
      </c>
      <c r="C15" s="202">
        <v>33</v>
      </c>
      <c r="D15" s="198">
        <f t="shared" si="0"/>
        <v>16.5</v>
      </c>
    </row>
    <row r="16" s="184" customFormat="1" ht="20" customHeight="1" spans="1:4">
      <c r="A16" s="201" t="s">
        <v>1065</v>
      </c>
      <c r="B16" s="194">
        <f>SUM(B17:B25)</f>
        <v>1926</v>
      </c>
      <c r="C16" s="194">
        <f>SUM(C17:C25)</f>
        <v>886</v>
      </c>
      <c r="D16" s="195">
        <f t="shared" si="0"/>
        <v>0.46</v>
      </c>
    </row>
    <row r="17" s="184" customFormat="1" ht="20" customHeight="1" spans="1:4">
      <c r="A17" s="196" t="s">
        <v>774</v>
      </c>
      <c r="B17" s="197">
        <v>475</v>
      </c>
      <c r="C17" s="202">
        <v>452</v>
      </c>
      <c r="D17" s="198">
        <f t="shared" si="0"/>
        <v>0.952</v>
      </c>
    </row>
    <row r="18" s="184" customFormat="1" ht="20" customHeight="1" spans="1:4">
      <c r="A18" s="203" t="s">
        <v>775</v>
      </c>
      <c r="B18" s="197"/>
      <c r="C18" s="202">
        <v>29</v>
      </c>
      <c r="D18" s="198" t="str">
        <f t="shared" si="0"/>
        <v/>
      </c>
    </row>
    <row r="19" s="184" customFormat="1" ht="20" customHeight="1" spans="1:4">
      <c r="A19" s="203" t="s">
        <v>1066</v>
      </c>
      <c r="B19" s="197"/>
      <c r="C19" s="202"/>
      <c r="D19" s="198" t="str">
        <f t="shared" si="0"/>
        <v/>
      </c>
    </row>
    <row r="20" s="184" customFormat="1" ht="20" customHeight="1" spans="1:4">
      <c r="A20" s="203" t="s">
        <v>1067</v>
      </c>
      <c r="B20" s="197"/>
      <c r="C20" s="202">
        <v>124</v>
      </c>
      <c r="D20" s="198" t="str">
        <f t="shared" si="0"/>
        <v/>
      </c>
    </row>
    <row r="21" s="184" customFormat="1" ht="20" customHeight="1" spans="1:4">
      <c r="A21" s="196" t="s">
        <v>1068</v>
      </c>
      <c r="B21" s="197"/>
      <c r="C21" s="202">
        <v>33</v>
      </c>
      <c r="D21" s="198" t="str">
        <f t="shared" si="0"/>
        <v/>
      </c>
    </row>
    <row r="22" s="184" customFormat="1" ht="20" customHeight="1" spans="1:4">
      <c r="A22" s="196" t="s">
        <v>1069</v>
      </c>
      <c r="B22" s="204"/>
      <c r="C22" s="202"/>
      <c r="D22" s="198" t="str">
        <f t="shared" si="0"/>
        <v/>
      </c>
    </row>
    <row r="23" s="184" customFormat="1" ht="20" customHeight="1" spans="1:4">
      <c r="A23" s="196" t="s">
        <v>1070</v>
      </c>
      <c r="B23" s="197"/>
      <c r="C23" s="202">
        <v>198</v>
      </c>
      <c r="D23" s="198" t="str">
        <f t="shared" si="0"/>
        <v/>
      </c>
    </row>
    <row r="24" s="184" customFormat="1" ht="20" customHeight="1" spans="1:4">
      <c r="A24" s="196" t="s">
        <v>1071</v>
      </c>
      <c r="B24" s="202">
        <v>1245</v>
      </c>
      <c r="C24" s="202"/>
      <c r="D24" s="198" t="str">
        <f t="shared" si="0"/>
        <v/>
      </c>
    </row>
    <row r="25" s="184" customFormat="1" ht="20" customHeight="1" spans="1:4">
      <c r="A25" s="196" t="s">
        <v>1072</v>
      </c>
      <c r="B25" s="202">
        <v>206</v>
      </c>
      <c r="C25" s="202">
        <v>50</v>
      </c>
      <c r="D25" s="198">
        <f t="shared" si="0"/>
        <v>0.243</v>
      </c>
    </row>
    <row r="26" s="184" customFormat="1" ht="20" customHeight="1" spans="1:4">
      <c r="A26" s="201" t="s">
        <v>1073</v>
      </c>
      <c r="B26" s="194">
        <f>SUM(B27:B31)</f>
        <v>1405</v>
      </c>
      <c r="C26" s="194">
        <f>SUM(C27:C31)</f>
        <v>1592</v>
      </c>
      <c r="D26" s="195">
        <f t="shared" si="0"/>
        <v>1.133</v>
      </c>
    </row>
    <row r="27" s="184" customFormat="1" ht="20" customHeight="1" spans="1:4">
      <c r="A27" s="196" t="s">
        <v>783</v>
      </c>
      <c r="B27" s="197">
        <v>750</v>
      </c>
      <c r="C27" s="202">
        <v>939</v>
      </c>
      <c r="D27" s="198">
        <f t="shared" si="0"/>
        <v>1.252</v>
      </c>
    </row>
    <row r="28" s="184" customFormat="1" ht="20" customHeight="1" spans="1:4">
      <c r="A28" s="196" t="s">
        <v>784</v>
      </c>
      <c r="B28" s="204">
        <v>1</v>
      </c>
      <c r="C28" s="202">
        <v>1</v>
      </c>
      <c r="D28" s="198">
        <f t="shared" si="0"/>
        <v>1</v>
      </c>
    </row>
    <row r="29" s="184" customFormat="1" ht="20" customHeight="1" spans="1:4">
      <c r="A29" s="196" t="s">
        <v>785</v>
      </c>
      <c r="B29" s="202"/>
      <c r="C29" s="202"/>
      <c r="D29" s="198" t="str">
        <f t="shared" si="0"/>
        <v/>
      </c>
    </row>
    <row r="30" s="184" customFormat="1" ht="20" customHeight="1" spans="1:4">
      <c r="A30" s="196" t="s">
        <v>769</v>
      </c>
      <c r="B30" s="202">
        <v>654</v>
      </c>
      <c r="C30" s="202">
        <v>652</v>
      </c>
      <c r="D30" s="198">
        <f t="shared" si="0"/>
        <v>0.997</v>
      </c>
    </row>
    <row r="31" s="184" customFormat="1" ht="20" customHeight="1" spans="1:4">
      <c r="A31" s="196" t="s">
        <v>786</v>
      </c>
      <c r="B31" s="202"/>
      <c r="C31" s="202"/>
      <c r="D31" s="198" t="str">
        <f t="shared" si="0"/>
        <v/>
      </c>
    </row>
    <row r="32" s="184" customFormat="1" ht="20" customHeight="1" spans="1:4">
      <c r="A32" s="201" t="s">
        <v>1074</v>
      </c>
      <c r="B32" s="194">
        <f>SUM(B33:B36)</f>
        <v>0</v>
      </c>
      <c r="C32" s="194">
        <f>SUM(C33:C36)</f>
        <v>0</v>
      </c>
      <c r="D32" s="195" t="str">
        <f t="shared" si="0"/>
        <v/>
      </c>
    </row>
    <row r="33" s="184" customFormat="1" ht="20" customHeight="1" spans="1:4">
      <c r="A33" s="196" t="s">
        <v>783</v>
      </c>
      <c r="B33" s="197"/>
      <c r="C33" s="197"/>
      <c r="D33" s="198" t="str">
        <f t="shared" si="0"/>
        <v/>
      </c>
    </row>
    <row r="34" s="184" customFormat="1" ht="20" customHeight="1" spans="1:4">
      <c r="A34" s="196" t="s">
        <v>1075</v>
      </c>
      <c r="B34" s="197"/>
      <c r="C34" s="197"/>
      <c r="D34" s="198" t="str">
        <f t="shared" si="0"/>
        <v/>
      </c>
    </row>
    <row r="35" s="184" customFormat="1" ht="20" customHeight="1" spans="1:4">
      <c r="A35" s="196" t="s">
        <v>785</v>
      </c>
      <c r="B35" s="204"/>
      <c r="C35" s="197"/>
      <c r="D35" s="198" t="str">
        <f t="shared" si="0"/>
        <v/>
      </c>
    </row>
    <row r="36" s="184" customFormat="1" ht="20" customHeight="1" spans="1:4">
      <c r="A36" s="196" t="s">
        <v>1062</v>
      </c>
      <c r="B36" s="197"/>
      <c r="C36" s="197"/>
      <c r="D36" s="198" t="str">
        <f t="shared" si="0"/>
        <v/>
      </c>
    </row>
    <row r="37" s="184" customFormat="1" ht="20" customHeight="1" spans="1:4">
      <c r="A37" s="201" t="s">
        <v>1076</v>
      </c>
      <c r="B37" s="194">
        <f>SUM(B38:B42)</f>
        <v>6373</v>
      </c>
      <c r="C37" s="194">
        <f>SUM(C38:C42)</f>
        <v>6711</v>
      </c>
      <c r="D37" s="195">
        <f t="shared" si="0"/>
        <v>1.053</v>
      </c>
    </row>
    <row r="38" s="184" customFormat="1" ht="20" customHeight="1" spans="1:4">
      <c r="A38" s="196" t="s">
        <v>788</v>
      </c>
      <c r="B38" s="197">
        <v>6366</v>
      </c>
      <c r="C38" s="202">
        <v>5300</v>
      </c>
      <c r="D38" s="198">
        <f t="shared" si="0"/>
        <v>0.833</v>
      </c>
    </row>
    <row r="39" s="184" customFormat="1" ht="20" customHeight="1" spans="1:4">
      <c r="A39" s="196" t="s">
        <v>789</v>
      </c>
      <c r="B39" s="197"/>
      <c r="C39" s="202">
        <v>1064</v>
      </c>
      <c r="D39" s="198" t="str">
        <f t="shared" si="0"/>
        <v/>
      </c>
    </row>
    <row r="40" s="184" customFormat="1" ht="20" customHeight="1" spans="1:4">
      <c r="A40" s="205" t="s">
        <v>790</v>
      </c>
      <c r="B40" s="197">
        <v>7</v>
      </c>
      <c r="C40" s="202">
        <v>337</v>
      </c>
      <c r="D40" s="198">
        <f t="shared" si="0"/>
        <v>48.143</v>
      </c>
    </row>
    <row r="41" s="184" customFormat="1" ht="20" customHeight="1" spans="1:4">
      <c r="A41" s="196" t="s">
        <v>771</v>
      </c>
      <c r="B41" s="202"/>
      <c r="C41" s="202">
        <v>1</v>
      </c>
      <c r="D41" s="198" t="str">
        <f t="shared" si="0"/>
        <v/>
      </c>
    </row>
    <row r="42" s="184" customFormat="1" ht="20" customHeight="1" spans="1:4">
      <c r="A42" s="196" t="s">
        <v>772</v>
      </c>
      <c r="B42" s="197"/>
      <c r="C42" s="202">
        <v>9</v>
      </c>
      <c r="D42" s="198" t="str">
        <f t="shared" si="0"/>
        <v/>
      </c>
    </row>
    <row r="43" s="184" customFormat="1" ht="20" customHeight="1" spans="1:4">
      <c r="A43" s="206" t="s">
        <v>1077</v>
      </c>
      <c r="B43" s="194">
        <f>SUM(B44:B46)</f>
        <v>40100</v>
      </c>
      <c r="C43" s="194">
        <f>SUM(C44:C46)</f>
        <v>40881</v>
      </c>
      <c r="D43" s="195">
        <f t="shared" si="0"/>
        <v>1.019</v>
      </c>
    </row>
    <row r="44" s="184" customFormat="1" ht="20" customHeight="1" spans="1:4">
      <c r="A44" s="196" t="s">
        <v>783</v>
      </c>
      <c r="B44" s="202">
        <v>29454</v>
      </c>
      <c r="C44" s="202">
        <v>31236</v>
      </c>
      <c r="D44" s="198">
        <f t="shared" si="0"/>
        <v>1.061</v>
      </c>
    </row>
    <row r="45" s="184" customFormat="1" ht="20" customHeight="1" spans="1:4">
      <c r="A45" s="196" t="s">
        <v>771</v>
      </c>
      <c r="B45" s="202">
        <v>9399</v>
      </c>
      <c r="C45" s="202">
        <v>9590</v>
      </c>
      <c r="D45" s="198">
        <f t="shared" si="0"/>
        <v>1.02</v>
      </c>
    </row>
    <row r="46" s="184" customFormat="1" ht="20" customHeight="1" spans="1:4">
      <c r="A46" s="196" t="s">
        <v>772</v>
      </c>
      <c r="B46" s="202">
        <f>SUM(B42+B36+B31+B24+B15+B10)</f>
        <v>1247</v>
      </c>
      <c r="C46" s="202">
        <v>55</v>
      </c>
      <c r="D46" s="198">
        <f t="shared" si="0"/>
        <v>0.044</v>
      </c>
    </row>
    <row r="47" s="184" customFormat="1" ht="15"/>
    <row r="48" s="184" customFormat="1" ht="15"/>
    <row r="49" s="184" customFormat="1" ht="15"/>
    <row r="50" s="184" customFormat="1" ht="15"/>
    <row r="51" s="184" customFormat="1" ht="15"/>
    <row r="52" s="184" customFormat="1" ht="15"/>
    <row r="53" s="184" customFormat="1" ht="15"/>
    <row r="54" s="184" customFormat="1" ht="15"/>
    <row r="55" s="184" customFormat="1" ht="15"/>
    <row r="56" s="184" customFormat="1" ht="15"/>
    <row r="57" s="184" customFormat="1" ht="15"/>
    <row r="58" s="184" customFormat="1" ht="15"/>
    <row r="59" s="184" customFormat="1" ht="15"/>
    <row r="60" s="184" customFormat="1" ht="15"/>
    <row r="61" s="184" customFormat="1" ht="15"/>
    <row r="62" s="184" customFormat="1" ht="15"/>
    <row r="63" s="184" customFormat="1" ht="15"/>
    <row r="64" s="184" customFormat="1" ht="15"/>
    <row r="65" s="184" customFormat="1" ht="15"/>
    <row r="66" s="184" customFormat="1" ht="15"/>
    <row r="67" s="184" customFormat="1" ht="15"/>
    <row r="68" s="184" customFormat="1" ht="15"/>
    <row r="69" s="184" customFormat="1" ht="15"/>
    <row r="70" s="184" customFormat="1" ht="15"/>
    <row r="71" s="184" customFormat="1" ht="15"/>
    <row r="72" s="184" customFormat="1" ht="15"/>
    <row r="73" s="184" customFormat="1" ht="15"/>
    <row r="74" s="184" customFormat="1" ht="15"/>
    <row r="75" s="184" customFormat="1" ht="15"/>
    <row r="76" s="184" customFormat="1" ht="15"/>
    <row r="77" s="184" customFormat="1" ht="15"/>
    <row r="78" s="184" customFormat="1" ht="15"/>
    <row r="79" s="184" customFormat="1" ht="15"/>
    <row r="80" s="184" customFormat="1" ht="15"/>
    <row r="81" s="184" customFormat="1" ht="15"/>
  </sheetData>
  <mergeCells count="6">
    <mergeCell ref="A2:D2"/>
    <mergeCell ref="A3:D3"/>
    <mergeCell ref="A4:A5"/>
    <mergeCell ref="B4:B5"/>
    <mergeCell ref="C4:C5"/>
    <mergeCell ref="D4:D5"/>
  </mergeCell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&amp;P+55 页，共 &amp;N+59 页</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81"/>
  <sheetViews>
    <sheetView showZeros="0" workbookViewId="0">
      <selection activeCell="E1" sqref="E$1:XFD$1048576"/>
    </sheetView>
  </sheetViews>
  <sheetFormatPr defaultColWidth="8.875" defaultRowHeight="15.75" outlineLevelCol="3"/>
  <cols>
    <col min="1" max="1" width="40.625" style="184" customWidth="1"/>
    <col min="2" max="4" width="17.625" style="184" customWidth="1"/>
    <col min="5" max="16384" width="8.875" style="187"/>
  </cols>
  <sheetData>
    <row r="1" s="184" customFormat="1" ht="20" customHeight="1" spans="1:1">
      <c r="A1" s="178" t="s">
        <v>1078</v>
      </c>
    </row>
    <row r="2" s="184" customFormat="1" ht="30" customHeight="1" spans="1:4">
      <c r="A2" s="200" t="s">
        <v>1079</v>
      </c>
      <c r="B2" s="186"/>
      <c r="C2" s="186"/>
      <c r="D2" s="186"/>
    </row>
    <row r="3" s="184" customFormat="1" ht="20" customHeight="1" spans="1:4">
      <c r="A3" s="188" t="s">
        <v>558</v>
      </c>
      <c r="B3" s="188"/>
      <c r="C3" s="188"/>
      <c r="D3" s="188"/>
    </row>
    <row r="4" s="185" customFormat="1" ht="20" customHeight="1" spans="1:4">
      <c r="A4" s="189" t="s">
        <v>3</v>
      </c>
      <c r="B4" s="189" t="s">
        <v>6</v>
      </c>
      <c r="C4" s="189" t="s">
        <v>805</v>
      </c>
      <c r="D4" s="190" t="s">
        <v>806</v>
      </c>
    </row>
    <row r="5" s="185" customFormat="1" ht="20" customHeight="1" spans="1:4">
      <c r="A5" s="191"/>
      <c r="B5" s="191"/>
      <c r="C5" s="191"/>
      <c r="D5" s="192"/>
    </row>
    <row r="6" s="184" customFormat="1" ht="20" customHeight="1" spans="1:4">
      <c r="A6" s="201" t="s">
        <v>1060</v>
      </c>
      <c r="B6" s="194">
        <f>SUM(B7:B11)</f>
        <v>17500</v>
      </c>
      <c r="C6" s="194">
        <f>SUM(C7:C11)</f>
        <v>18318</v>
      </c>
      <c r="D6" s="195">
        <f t="shared" ref="D6:D46" si="0">IF(AND(B6&lt;&gt;0,C6&lt;&gt;0),C6/B6,"")</f>
        <v>1.047</v>
      </c>
    </row>
    <row r="7" s="184" customFormat="1" ht="20" customHeight="1" spans="1:4">
      <c r="A7" s="196" t="s">
        <v>766</v>
      </c>
      <c r="B7" s="197">
        <v>8546</v>
      </c>
      <c r="C7" s="202">
        <v>9619</v>
      </c>
      <c r="D7" s="198">
        <f t="shared" si="0"/>
        <v>1.126</v>
      </c>
    </row>
    <row r="8" s="184" customFormat="1" ht="20" customHeight="1" spans="1:4">
      <c r="A8" s="196" t="s">
        <v>1061</v>
      </c>
      <c r="B8" s="197">
        <v>416</v>
      </c>
      <c r="C8" s="202">
        <v>157</v>
      </c>
      <c r="D8" s="198">
        <f t="shared" si="0"/>
        <v>0.377</v>
      </c>
    </row>
    <row r="9" s="184" customFormat="1" ht="20" customHeight="1" spans="1:4">
      <c r="A9" s="196" t="s">
        <v>785</v>
      </c>
      <c r="B9" s="197"/>
      <c r="C9" s="202"/>
      <c r="D9" s="198" t="str">
        <f t="shared" si="0"/>
        <v/>
      </c>
    </row>
    <row r="10" s="184" customFormat="1" ht="20" customHeight="1" spans="1:4">
      <c r="A10" s="196" t="s">
        <v>1062</v>
      </c>
      <c r="B10" s="197"/>
      <c r="C10" s="202">
        <v>13</v>
      </c>
      <c r="D10" s="198" t="str">
        <f t="shared" si="0"/>
        <v/>
      </c>
    </row>
    <row r="11" s="184" customFormat="1" ht="20" customHeight="1" spans="1:4">
      <c r="A11" s="196" t="s">
        <v>1063</v>
      </c>
      <c r="B11" s="197">
        <v>8538</v>
      </c>
      <c r="C11" s="202">
        <v>8529</v>
      </c>
      <c r="D11" s="198">
        <f t="shared" si="0"/>
        <v>0.999</v>
      </c>
    </row>
    <row r="12" s="184" customFormat="1" ht="20" customHeight="1" spans="1:4">
      <c r="A12" s="201" t="s">
        <v>1064</v>
      </c>
      <c r="B12" s="194">
        <f>SUM(B13:B15)</f>
        <v>12896</v>
      </c>
      <c r="C12" s="194">
        <f>SUM(C13:C15)</f>
        <v>13373</v>
      </c>
      <c r="D12" s="195">
        <f t="shared" si="0"/>
        <v>1.037</v>
      </c>
    </row>
    <row r="13" s="184" customFormat="1" ht="20" customHeight="1" spans="1:4">
      <c r="A13" s="196" t="s">
        <v>766</v>
      </c>
      <c r="B13" s="197">
        <v>12894</v>
      </c>
      <c r="C13" s="202">
        <v>13340</v>
      </c>
      <c r="D13" s="198">
        <f t="shared" si="0"/>
        <v>1.035</v>
      </c>
    </row>
    <row r="14" s="184" customFormat="1" ht="20" customHeight="1" spans="1:4">
      <c r="A14" s="196" t="s">
        <v>771</v>
      </c>
      <c r="B14" s="197"/>
      <c r="C14" s="202"/>
      <c r="D14" s="198" t="str">
        <f t="shared" si="0"/>
        <v/>
      </c>
    </row>
    <row r="15" s="184" customFormat="1" ht="20" customHeight="1" spans="1:4">
      <c r="A15" s="196" t="s">
        <v>772</v>
      </c>
      <c r="B15" s="197">
        <v>2</v>
      </c>
      <c r="C15" s="202">
        <v>33</v>
      </c>
      <c r="D15" s="198">
        <f t="shared" si="0"/>
        <v>16.5</v>
      </c>
    </row>
    <row r="16" s="184" customFormat="1" ht="20" customHeight="1" spans="1:4">
      <c r="A16" s="201" t="s">
        <v>1065</v>
      </c>
      <c r="B16" s="194">
        <f>SUM(B17:B25)</f>
        <v>1926</v>
      </c>
      <c r="C16" s="194">
        <f>SUM(C17:C25)</f>
        <v>886</v>
      </c>
      <c r="D16" s="195">
        <f t="shared" si="0"/>
        <v>0.46</v>
      </c>
    </row>
    <row r="17" s="184" customFormat="1" ht="20" customHeight="1" spans="1:4">
      <c r="A17" s="196" t="s">
        <v>774</v>
      </c>
      <c r="B17" s="197">
        <v>475</v>
      </c>
      <c r="C17" s="202">
        <v>452</v>
      </c>
      <c r="D17" s="198">
        <f t="shared" si="0"/>
        <v>0.952</v>
      </c>
    </row>
    <row r="18" s="184" customFormat="1" ht="20" customHeight="1" spans="1:4">
      <c r="A18" s="203" t="s">
        <v>775</v>
      </c>
      <c r="B18" s="197"/>
      <c r="C18" s="202">
        <v>29</v>
      </c>
      <c r="D18" s="198" t="str">
        <f t="shared" si="0"/>
        <v/>
      </c>
    </row>
    <row r="19" s="184" customFormat="1" ht="20" customHeight="1" spans="1:4">
      <c r="A19" s="203" t="s">
        <v>1066</v>
      </c>
      <c r="B19" s="197"/>
      <c r="C19" s="202"/>
      <c r="D19" s="198" t="str">
        <f t="shared" si="0"/>
        <v/>
      </c>
    </row>
    <row r="20" s="184" customFormat="1" ht="20" customHeight="1" spans="1:4">
      <c r="A20" s="203" t="s">
        <v>1067</v>
      </c>
      <c r="B20" s="197"/>
      <c r="C20" s="202">
        <v>124</v>
      </c>
      <c r="D20" s="198" t="str">
        <f t="shared" si="0"/>
        <v/>
      </c>
    </row>
    <row r="21" s="184" customFormat="1" ht="20" customHeight="1" spans="1:4">
      <c r="A21" s="196" t="s">
        <v>1068</v>
      </c>
      <c r="B21" s="197"/>
      <c r="C21" s="202">
        <v>33</v>
      </c>
      <c r="D21" s="198" t="str">
        <f t="shared" si="0"/>
        <v/>
      </c>
    </row>
    <row r="22" s="184" customFormat="1" ht="20" customHeight="1" spans="1:4">
      <c r="A22" s="196" t="s">
        <v>1069</v>
      </c>
      <c r="B22" s="204"/>
      <c r="C22" s="202"/>
      <c r="D22" s="198" t="str">
        <f t="shared" si="0"/>
        <v/>
      </c>
    </row>
    <row r="23" s="184" customFormat="1" ht="20" customHeight="1" spans="1:4">
      <c r="A23" s="196" t="s">
        <v>1070</v>
      </c>
      <c r="B23" s="197"/>
      <c r="C23" s="202">
        <v>198</v>
      </c>
      <c r="D23" s="198" t="str">
        <f t="shared" si="0"/>
        <v/>
      </c>
    </row>
    <row r="24" s="184" customFormat="1" ht="20" customHeight="1" spans="1:4">
      <c r="A24" s="196" t="s">
        <v>1071</v>
      </c>
      <c r="B24" s="202">
        <v>1245</v>
      </c>
      <c r="C24" s="202"/>
      <c r="D24" s="198" t="str">
        <f t="shared" si="0"/>
        <v/>
      </c>
    </row>
    <row r="25" s="184" customFormat="1" ht="20" customHeight="1" spans="1:4">
      <c r="A25" s="196" t="s">
        <v>1072</v>
      </c>
      <c r="B25" s="202">
        <v>206</v>
      </c>
      <c r="C25" s="202">
        <v>50</v>
      </c>
      <c r="D25" s="198">
        <f t="shared" si="0"/>
        <v>0.243</v>
      </c>
    </row>
    <row r="26" s="184" customFormat="1" ht="20" customHeight="1" spans="1:4">
      <c r="A26" s="201" t="s">
        <v>1073</v>
      </c>
      <c r="B26" s="194">
        <f>SUM(B27:B31)</f>
        <v>1405</v>
      </c>
      <c r="C26" s="194">
        <f>SUM(C27:C31)</f>
        <v>1592</v>
      </c>
      <c r="D26" s="195">
        <f t="shared" si="0"/>
        <v>1.133</v>
      </c>
    </row>
    <row r="27" s="184" customFormat="1" ht="20" customHeight="1" spans="1:4">
      <c r="A27" s="196" t="s">
        <v>783</v>
      </c>
      <c r="B27" s="197">
        <v>750</v>
      </c>
      <c r="C27" s="202">
        <v>939</v>
      </c>
      <c r="D27" s="198">
        <f t="shared" si="0"/>
        <v>1.252</v>
      </c>
    </row>
    <row r="28" s="184" customFormat="1" ht="20" customHeight="1" spans="1:4">
      <c r="A28" s="196" t="s">
        <v>784</v>
      </c>
      <c r="B28" s="204">
        <v>1</v>
      </c>
      <c r="C28" s="202">
        <v>1</v>
      </c>
      <c r="D28" s="198">
        <f t="shared" si="0"/>
        <v>1</v>
      </c>
    </row>
    <row r="29" s="184" customFormat="1" ht="20" customHeight="1" spans="1:4">
      <c r="A29" s="196" t="s">
        <v>785</v>
      </c>
      <c r="B29" s="202"/>
      <c r="C29" s="202"/>
      <c r="D29" s="198" t="str">
        <f t="shared" si="0"/>
        <v/>
      </c>
    </row>
    <row r="30" s="184" customFormat="1" ht="20" customHeight="1" spans="1:4">
      <c r="A30" s="196" t="s">
        <v>769</v>
      </c>
      <c r="B30" s="202">
        <v>654</v>
      </c>
      <c r="C30" s="202">
        <v>652</v>
      </c>
      <c r="D30" s="198">
        <f t="shared" si="0"/>
        <v>0.997</v>
      </c>
    </row>
    <row r="31" s="184" customFormat="1" ht="20" customHeight="1" spans="1:4">
      <c r="A31" s="196" t="s">
        <v>786</v>
      </c>
      <c r="B31" s="202"/>
      <c r="C31" s="202"/>
      <c r="D31" s="198" t="str">
        <f t="shared" si="0"/>
        <v/>
      </c>
    </row>
    <row r="32" s="184" customFormat="1" ht="20" customHeight="1" spans="1:4">
      <c r="A32" s="201" t="s">
        <v>1074</v>
      </c>
      <c r="B32" s="194">
        <f>SUM(B33:B36)</f>
        <v>0</v>
      </c>
      <c r="C32" s="194">
        <f>SUM(C33:C36)</f>
        <v>0</v>
      </c>
      <c r="D32" s="195" t="str">
        <f t="shared" si="0"/>
        <v/>
      </c>
    </row>
    <row r="33" s="184" customFormat="1" ht="20" customHeight="1" spans="1:4">
      <c r="A33" s="196" t="s">
        <v>783</v>
      </c>
      <c r="B33" s="197"/>
      <c r="C33" s="197"/>
      <c r="D33" s="198" t="str">
        <f t="shared" si="0"/>
        <v/>
      </c>
    </row>
    <row r="34" s="184" customFormat="1" ht="20" customHeight="1" spans="1:4">
      <c r="A34" s="196" t="s">
        <v>1075</v>
      </c>
      <c r="B34" s="197"/>
      <c r="C34" s="197"/>
      <c r="D34" s="198" t="str">
        <f t="shared" si="0"/>
        <v/>
      </c>
    </row>
    <row r="35" s="184" customFormat="1" ht="20" customHeight="1" spans="1:4">
      <c r="A35" s="196" t="s">
        <v>785</v>
      </c>
      <c r="B35" s="204"/>
      <c r="C35" s="197"/>
      <c r="D35" s="198" t="str">
        <f t="shared" si="0"/>
        <v/>
      </c>
    </row>
    <row r="36" s="184" customFormat="1" ht="20" customHeight="1" spans="1:4">
      <c r="A36" s="196" t="s">
        <v>1062</v>
      </c>
      <c r="B36" s="197"/>
      <c r="C36" s="197"/>
      <c r="D36" s="198" t="str">
        <f t="shared" si="0"/>
        <v/>
      </c>
    </row>
    <row r="37" s="184" customFormat="1" ht="20" customHeight="1" spans="1:4">
      <c r="A37" s="201" t="s">
        <v>1076</v>
      </c>
      <c r="B37" s="194">
        <f>SUM(B38:B42)</f>
        <v>6373</v>
      </c>
      <c r="C37" s="194">
        <f>SUM(C38:C42)</f>
        <v>6711</v>
      </c>
      <c r="D37" s="195">
        <f t="shared" si="0"/>
        <v>1.053</v>
      </c>
    </row>
    <row r="38" s="184" customFormat="1" ht="20" customHeight="1" spans="1:4">
      <c r="A38" s="196" t="s">
        <v>788</v>
      </c>
      <c r="B38" s="197">
        <v>6366</v>
      </c>
      <c r="C38" s="202">
        <v>5300</v>
      </c>
      <c r="D38" s="198">
        <f t="shared" si="0"/>
        <v>0.833</v>
      </c>
    </row>
    <row r="39" s="184" customFormat="1" ht="20" customHeight="1" spans="1:4">
      <c r="A39" s="196" t="s">
        <v>789</v>
      </c>
      <c r="B39" s="197"/>
      <c r="C39" s="202">
        <v>1064</v>
      </c>
      <c r="D39" s="198" t="str">
        <f t="shared" si="0"/>
        <v/>
      </c>
    </row>
    <row r="40" s="184" customFormat="1" ht="20" customHeight="1" spans="1:4">
      <c r="A40" s="205" t="s">
        <v>790</v>
      </c>
      <c r="B40" s="197">
        <v>7</v>
      </c>
      <c r="C40" s="202">
        <v>337</v>
      </c>
      <c r="D40" s="198">
        <f t="shared" si="0"/>
        <v>48.143</v>
      </c>
    </row>
    <row r="41" s="184" customFormat="1" ht="20" customHeight="1" spans="1:4">
      <c r="A41" s="196" t="s">
        <v>771</v>
      </c>
      <c r="B41" s="202"/>
      <c r="C41" s="202">
        <v>1</v>
      </c>
      <c r="D41" s="198" t="str">
        <f t="shared" si="0"/>
        <v/>
      </c>
    </row>
    <row r="42" s="184" customFormat="1" ht="20" customHeight="1" spans="1:4">
      <c r="A42" s="196" t="s">
        <v>772</v>
      </c>
      <c r="B42" s="197"/>
      <c r="C42" s="202">
        <v>9</v>
      </c>
      <c r="D42" s="198" t="str">
        <f t="shared" si="0"/>
        <v/>
      </c>
    </row>
    <row r="43" s="184" customFormat="1" ht="20" customHeight="1" spans="1:4">
      <c r="A43" s="206" t="s">
        <v>1077</v>
      </c>
      <c r="B43" s="194">
        <f>SUM(B44:B46)</f>
        <v>40100</v>
      </c>
      <c r="C43" s="194">
        <f>SUM(C44:C46)</f>
        <v>40881</v>
      </c>
      <c r="D43" s="195">
        <f t="shared" si="0"/>
        <v>1.019</v>
      </c>
    </row>
    <row r="44" s="184" customFormat="1" ht="20" customHeight="1" spans="1:4">
      <c r="A44" s="196" t="s">
        <v>783</v>
      </c>
      <c r="B44" s="202">
        <v>29454</v>
      </c>
      <c r="C44" s="202">
        <v>31236</v>
      </c>
      <c r="D44" s="198">
        <f t="shared" si="0"/>
        <v>1.061</v>
      </c>
    </row>
    <row r="45" s="184" customFormat="1" ht="20" customHeight="1" spans="1:4">
      <c r="A45" s="196" t="s">
        <v>771</v>
      </c>
      <c r="B45" s="202">
        <v>9399</v>
      </c>
      <c r="C45" s="202">
        <v>9590</v>
      </c>
      <c r="D45" s="198">
        <f t="shared" si="0"/>
        <v>1.02</v>
      </c>
    </row>
    <row r="46" s="184" customFormat="1" ht="20" customHeight="1" spans="1:4">
      <c r="A46" s="196" t="s">
        <v>772</v>
      </c>
      <c r="B46" s="202">
        <f>SUM(B42+B36+B31+B24+B15+B10)</f>
        <v>1247</v>
      </c>
      <c r="C46" s="202">
        <v>55</v>
      </c>
      <c r="D46" s="198">
        <f t="shared" si="0"/>
        <v>0.044</v>
      </c>
    </row>
    <row r="47" s="184" customFormat="1" ht="15"/>
    <row r="48" s="184" customFormat="1" ht="15"/>
    <row r="49" s="184" customFormat="1" ht="15"/>
    <row r="50" s="184" customFormat="1" ht="15"/>
    <row r="51" s="184" customFormat="1" ht="15"/>
    <row r="52" s="184" customFormat="1" ht="15"/>
    <row r="53" s="184" customFormat="1" ht="15"/>
    <row r="54" s="184" customFormat="1" ht="15"/>
    <row r="55" s="184" customFormat="1" ht="15"/>
    <row r="56" s="184" customFormat="1" ht="15"/>
    <row r="57" s="184" customFormat="1" ht="15"/>
    <row r="58" s="184" customFormat="1" ht="15"/>
    <row r="59" s="184" customFormat="1" ht="15"/>
    <row r="60" s="184" customFormat="1" ht="15"/>
    <row r="61" s="184" customFormat="1" ht="15"/>
    <row r="62" s="184" customFormat="1" ht="15"/>
    <row r="63" s="184" customFormat="1" ht="15"/>
    <row r="64" s="184" customFormat="1" ht="15"/>
    <row r="65" s="184" customFormat="1" ht="15"/>
    <row r="66" s="184" customFormat="1" ht="15"/>
    <row r="67" s="184" customFormat="1" ht="15"/>
    <row r="68" s="184" customFormat="1" ht="15"/>
    <row r="69" s="184" customFormat="1" ht="15"/>
    <row r="70" s="184" customFormat="1" ht="15"/>
    <row r="71" s="184" customFormat="1" ht="15"/>
    <row r="72" s="184" customFormat="1" ht="15"/>
    <row r="73" s="184" customFormat="1" ht="15"/>
    <row r="74" s="184" customFormat="1" ht="15"/>
    <row r="75" s="184" customFormat="1" ht="15"/>
    <row r="76" s="184" customFormat="1" ht="15"/>
    <row r="77" s="184" customFormat="1" ht="15"/>
    <row r="78" s="184" customFormat="1" ht="15"/>
    <row r="79" s="184" customFormat="1" ht="15"/>
    <row r="80" s="184" customFormat="1" ht="15"/>
    <row r="81" s="184" customFormat="1" ht="15"/>
  </sheetData>
  <mergeCells count="6">
    <mergeCell ref="A2:D2"/>
    <mergeCell ref="A3:D3"/>
    <mergeCell ref="A4:A5"/>
    <mergeCell ref="B4:B5"/>
    <mergeCell ref="C4:C5"/>
    <mergeCell ref="D4:D5"/>
  </mergeCell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&amp;P+55 页，共 &amp;N+59 页</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rgb="FF92D050"/>
  </sheetPr>
  <dimension ref="A1:E26"/>
  <sheetViews>
    <sheetView showZeros="0" topLeftCell="A13" workbookViewId="0">
      <selection activeCell="H26" sqref="H26"/>
    </sheetView>
  </sheetViews>
  <sheetFormatPr defaultColWidth="8.875" defaultRowHeight="15" outlineLevelCol="4"/>
  <cols>
    <col min="1" max="1" width="33.25" style="184" customWidth="1"/>
    <col min="2" max="4" width="20.625" style="184" customWidth="1"/>
    <col min="5" max="5" width="8.875" style="184"/>
    <col min="6" max="6" width="21.875" style="184" customWidth="1"/>
    <col min="7" max="16384" width="8.875" style="184"/>
  </cols>
  <sheetData>
    <row r="1" s="184" customFormat="1" ht="20" customHeight="1" spans="1:1">
      <c r="A1" s="107" t="s">
        <v>1080</v>
      </c>
    </row>
    <row r="2" s="184" customFormat="1" ht="30" customHeight="1" spans="1:5">
      <c r="A2" s="186" t="s">
        <v>1081</v>
      </c>
      <c r="B2" s="186"/>
      <c r="C2" s="186"/>
      <c r="D2" s="186"/>
      <c r="E2" s="187"/>
    </row>
    <row r="3" s="184" customFormat="1" ht="20" customHeight="1" spans="1:5">
      <c r="A3" s="188" t="s">
        <v>558</v>
      </c>
      <c r="B3" s="188"/>
      <c r="C3" s="188"/>
      <c r="D3" s="188"/>
      <c r="E3" s="187"/>
    </row>
    <row r="4" s="185" customFormat="1" ht="20" customHeight="1" spans="1:5">
      <c r="A4" s="189" t="s">
        <v>3</v>
      </c>
      <c r="B4" s="189" t="s">
        <v>6</v>
      </c>
      <c r="C4" s="189" t="s">
        <v>805</v>
      </c>
      <c r="D4" s="190" t="s">
        <v>806</v>
      </c>
      <c r="E4" s="187"/>
    </row>
    <row r="5" s="185" customFormat="1" ht="20" customHeight="1" spans="1:5">
      <c r="A5" s="191"/>
      <c r="B5" s="191"/>
      <c r="C5" s="191"/>
      <c r="D5" s="192"/>
      <c r="E5" s="187"/>
    </row>
    <row r="6" s="184" customFormat="1" ht="30" customHeight="1" spans="1:4">
      <c r="A6" s="193" t="s">
        <v>794</v>
      </c>
      <c r="B6" s="194">
        <f>B7+B8</f>
        <v>1238</v>
      </c>
      <c r="C6" s="194">
        <f>C7+C8</f>
        <v>1238</v>
      </c>
      <c r="D6" s="195">
        <f t="shared" ref="D6:D26" si="0">IF(AND(B6&lt;&gt;0,C6&lt;&gt;0),C6/B6,"")</f>
        <v>1</v>
      </c>
    </row>
    <row r="7" s="184" customFormat="1" ht="30" customHeight="1" spans="1:4">
      <c r="A7" s="196" t="s">
        <v>795</v>
      </c>
      <c r="B7" s="197"/>
      <c r="C7" s="197"/>
      <c r="D7" s="198" t="str">
        <f t="shared" si="0"/>
        <v/>
      </c>
    </row>
    <row r="8" s="184" customFormat="1" ht="30" customHeight="1" spans="1:5">
      <c r="A8" s="196" t="s">
        <v>796</v>
      </c>
      <c r="B8" s="197">
        <v>1238</v>
      </c>
      <c r="C8" s="197">
        <v>1238</v>
      </c>
      <c r="D8" s="198">
        <f t="shared" si="0"/>
        <v>1</v>
      </c>
      <c r="E8" s="187"/>
    </row>
    <row r="9" s="184" customFormat="1" ht="30" customHeight="1" spans="1:4">
      <c r="A9" s="193" t="s">
        <v>797</v>
      </c>
      <c r="B9" s="194">
        <v>18034</v>
      </c>
      <c r="C9" s="194">
        <v>19180</v>
      </c>
      <c r="D9" s="195">
        <f t="shared" si="0"/>
        <v>1.064</v>
      </c>
    </row>
    <row r="10" s="184" customFormat="1" ht="30" customHeight="1" spans="1:4">
      <c r="A10" s="196" t="s">
        <v>795</v>
      </c>
      <c r="B10" s="197">
        <v>1779</v>
      </c>
      <c r="C10" s="197">
        <v>1146</v>
      </c>
      <c r="D10" s="198">
        <f t="shared" si="0"/>
        <v>0.644</v>
      </c>
    </row>
    <row r="11" s="184" customFormat="1" ht="30" customHeight="1" spans="1:5">
      <c r="A11" s="196" t="s">
        <v>796</v>
      </c>
      <c r="B11" s="197">
        <v>18034</v>
      </c>
      <c r="C11" s="197">
        <v>19180</v>
      </c>
      <c r="D11" s="198">
        <f t="shared" si="0"/>
        <v>1.064</v>
      </c>
      <c r="E11" s="187"/>
    </row>
    <row r="12" s="184" customFormat="1" ht="30" customHeight="1" spans="1:4">
      <c r="A12" s="193" t="s">
        <v>798</v>
      </c>
      <c r="B12" s="194">
        <f>SUM(B13:B14)</f>
        <v>0</v>
      </c>
      <c r="C12" s="194">
        <f>SUM(C13:C14)</f>
        <v>0</v>
      </c>
      <c r="D12" s="198" t="str">
        <f t="shared" si="0"/>
        <v/>
      </c>
    </row>
    <row r="13" s="184" customFormat="1" ht="30" customHeight="1" spans="1:4">
      <c r="A13" s="196" t="s">
        <v>795</v>
      </c>
      <c r="B13" s="197"/>
      <c r="C13" s="197"/>
      <c r="D13" s="198" t="str">
        <f t="shared" si="0"/>
        <v/>
      </c>
    </row>
    <row r="14" s="184" customFormat="1" ht="30" customHeight="1" spans="1:5">
      <c r="A14" s="196" t="s">
        <v>796</v>
      </c>
      <c r="B14" s="197"/>
      <c r="C14" s="197"/>
      <c r="D14" s="198" t="str">
        <f t="shared" si="0"/>
        <v/>
      </c>
      <c r="E14" s="187"/>
    </row>
    <row r="15" s="184" customFormat="1" ht="30" customHeight="1" spans="1:4">
      <c r="A15" s="193" t="s">
        <v>799</v>
      </c>
      <c r="B15" s="194">
        <f>SUM(B16:B17)</f>
        <v>0</v>
      </c>
      <c r="C15" s="194">
        <f>SUM(C16:C17)</f>
        <v>0</v>
      </c>
      <c r="D15" s="198" t="str">
        <f t="shared" si="0"/>
        <v/>
      </c>
    </row>
    <row r="16" s="184" customFormat="1" ht="30" customHeight="1" spans="1:4">
      <c r="A16" s="196" t="s">
        <v>795</v>
      </c>
      <c r="B16" s="197"/>
      <c r="C16" s="197"/>
      <c r="D16" s="198" t="str">
        <f t="shared" si="0"/>
        <v/>
      </c>
    </row>
    <row r="17" s="184" customFormat="1" ht="30" customHeight="1" spans="1:5">
      <c r="A17" s="196" t="s">
        <v>796</v>
      </c>
      <c r="B17" s="197"/>
      <c r="C17" s="197"/>
      <c r="D17" s="198" t="str">
        <f t="shared" si="0"/>
        <v/>
      </c>
      <c r="E17" s="187"/>
    </row>
    <row r="18" s="184" customFormat="1" ht="30" customHeight="1" spans="1:4">
      <c r="A18" s="193" t="s">
        <v>800</v>
      </c>
      <c r="B18" s="194">
        <f>SUM(B19:B20)</f>
        <v>0</v>
      </c>
      <c r="C18" s="194">
        <f>SUM(C19:C20)</f>
        <v>0</v>
      </c>
      <c r="D18" s="198" t="str">
        <f t="shared" si="0"/>
        <v/>
      </c>
    </row>
    <row r="19" s="184" customFormat="1" ht="30" customHeight="1" spans="1:4">
      <c r="A19" s="196" t="s">
        <v>795</v>
      </c>
      <c r="B19" s="197"/>
      <c r="C19" s="197"/>
      <c r="D19" s="198" t="str">
        <f t="shared" si="0"/>
        <v/>
      </c>
    </row>
    <row r="20" s="184" customFormat="1" ht="30" customHeight="1" spans="1:5">
      <c r="A20" s="196" t="s">
        <v>796</v>
      </c>
      <c r="B20" s="197"/>
      <c r="C20" s="197"/>
      <c r="D20" s="198" t="str">
        <f t="shared" si="0"/>
        <v/>
      </c>
      <c r="E20" s="187"/>
    </row>
    <row r="21" s="184" customFormat="1" ht="30" customHeight="1" spans="1:4">
      <c r="A21" s="193" t="s">
        <v>801</v>
      </c>
      <c r="B21" s="194">
        <v>27146</v>
      </c>
      <c r="C21" s="194">
        <v>31554</v>
      </c>
      <c r="D21" s="195">
        <f t="shared" si="0"/>
        <v>1.162</v>
      </c>
    </row>
    <row r="22" s="184" customFormat="1" ht="30" customHeight="1" spans="1:4">
      <c r="A22" s="196" t="s">
        <v>795</v>
      </c>
      <c r="B22" s="197">
        <v>6279</v>
      </c>
      <c r="C22" s="197">
        <v>4408</v>
      </c>
      <c r="D22" s="198">
        <f t="shared" si="0"/>
        <v>0.702</v>
      </c>
    </row>
    <row r="23" s="184" customFormat="1" ht="30" customHeight="1" spans="1:5">
      <c r="A23" s="196" t="s">
        <v>796</v>
      </c>
      <c r="B23" s="197">
        <v>27146</v>
      </c>
      <c r="C23" s="197">
        <v>31554</v>
      </c>
      <c r="D23" s="198">
        <f t="shared" si="0"/>
        <v>1.162</v>
      </c>
      <c r="E23" s="187"/>
    </row>
    <row r="24" s="184" customFormat="1" ht="30" customHeight="1" spans="1:4">
      <c r="A24" s="199" t="s">
        <v>802</v>
      </c>
      <c r="B24" s="194">
        <v>46418</v>
      </c>
      <c r="C24" s="194">
        <v>51972</v>
      </c>
      <c r="D24" s="195">
        <f t="shared" si="0"/>
        <v>1.12</v>
      </c>
    </row>
    <row r="25" s="184" customFormat="1" ht="30" customHeight="1" spans="1:4">
      <c r="A25" s="196" t="s">
        <v>795</v>
      </c>
      <c r="B25" s="197">
        <v>8058</v>
      </c>
      <c r="C25" s="197">
        <f>(C7+C10+C13+C16+C19+C22)</f>
        <v>5554</v>
      </c>
      <c r="D25" s="198">
        <f t="shared" si="0"/>
        <v>0.689</v>
      </c>
    </row>
    <row r="26" s="184" customFormat="1" ht="30" customHeight="1" spans="1:5">
      <c r="A26" s="196" t="s">
        <v>796</v>
      </c>
      <c r="B26" s="197">
        <f>SUM(B8+B11+B14+B17+B20+B23)</f>
        <v>46418</v>
      </c>
      <c r="C26" s="197">
        <v>51972</v>
      </c>
      <c r="D26" s="198">
        <f t="shared" si="0"/>
        <v>1.12</v>
      </c>
      <c r="E26" s="187"/>
    </row>
  </sheetData>
  <mergeCells count="6">
    <mergeCell ref="A2:D2"/>
    <mergeCell ref="A3:D3"/>
    <mergeCell ref="A4:A5"/>
    <mergeCell ref="B4:B5"/>
    <mergeCell ref="C4:C5"/>
    <mergeCell ref="D4:D5"/>
  </mergeCell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&amp;P+56 页，共 &amp;N+59 页</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tabColor rgb="FF92D050"/>
  </sheetPr>
  <dimension ref="A1:E21"/>
  <sheetViews>
    <sheetView showZeros="0" topLeftCell="A4" workbookViewId="0">
      <selection activeCell="J19" sqref="J19"/>
    </sheetView>
  </sheetViews>
  <sheetFormatPr defaultColWidth="9" defaultRowHeight="15" outlineLevelCol="4"/>
  <cols>
    <col min="1" max="1" width="7.25" style="106" customWidth="1"/>
    <col min="2" max="2" width="34.625" style="106" customWidth="1"/>
    <col min="3" max="5" width="17.625" style="106" customWidth="1"/>
    <col min="6" max="16384" width="9" style="106"/>
  </cols>
  <sheetData>
    <row r="1" s="106" customFormat="1" ht="26.1" customHeight="1" spans="1:5">
      <c r="A1" s="178" t="s">
        <v>1082</v>
      </c>
      <c r="B1" s="108"/>
      <c r="C1" s="108"/>
      <c r="D1" s="108"/>
      <c r="E1" s="108"/>
    </row>
    <row r="2" s="106" customFormat="1" ht="30" customHeight="1" spans="1:5">
      <c r="A2" s="110" t="s">
        <v>1083</v>
      </c>
      <c r="B2" s="110"/>
      <c r="C2" s="110"/>
      <c r="D2" s="110"/>
      <c r="E2" s="110"/>
    </row>
    <row r="3" s="106" customFormat="1" ht="20" customHeight="1" spans="1:5">
      <c r="A3" s="179" t="s">
        <v>1084</v>
      </c>
      <c r="B3" s="180"/>
      <c r="C3" s="180"/>
      <c r="D3" s="180"/>
      <c r="E3" s="181"/>
    </row>
    <row r="4" s="106" customFormat="1" ht="27" customHeight="1" spans="1:5">
      <c r="A4" s="114" t="s">
        <v>1085</v>
      </c>
      <c r="B4" s="114"/>
      <c r="C4" s="115" t="s">
        <v>1086</v>
      </c>
      <c r="D4" s="114" t="s">
        <v>1087</v>
      </c>
      <c r="E4" s="114"/>
    </row>
    <row r="5" s="106" customFormat="1" ht="27.95" customHeight="1" spans="1:5">
      <c r="A5" s="114"/>
      <c r="B5" s="114"/>
      <c r="C5" s="114"/>
      <c r="D5" s="114" t="s">
        <v>1088</v>
      </c>
      <c r="E5" s="115" t="s">
        <v>1089</v>
      </c>
    </row>
    <row r="6" s="106" customFormat="1" ht="30" customHeight="1" spans="1:5">
      <c r="A6" s="182" t="s">
        <v>1090</v>
      </c>
      <c r="B6" s="183" t="s">
        <v>1091</v>
      </c>
      <c r="C6" s="118">
        <v>78505</v>
      </c>
      <c r="D6" s="118">
        <v>107987</v>
      </c>
      <c r="E6" s="119">
        <f>IF(ISERROR(C6/D6),"",C6/D6)</f>
        <v>0.727</v>
      </c>
    </row>
    <row r="7" s="106" customFormat="1" ht="30" customHeight="1" spans="1:5">
      <c r="A7" s="120"/>
      <c r="B7" s="183" t="s">
        <v>1092</v>
      </c>
      <c r="C7" s="118">
        <v>144000</v>
      </c>
      <c r="D7" s="118">
        <v>148000</v>
      </c>
      <c r="E7" s="119">
        <f t="shared" ref="E7:E20" si="0">IF(ISERROR(C7/D7),"",C7/D7)</f>
        <v>0.973</v>
      </c>
    </row>
    <row r="8" s="106" customFormat="1" ht="30" customHeight="1" spans="1:5">
      <c r="A8" s="120"/>
      <c r="B8" s="183" t="s">
        <v>1093</v>
      </c>
      <c r="C8" s="118">
        <v>21341</v>
      </c>
      <c r="D8" s="118">
        <v>16571</v>
      </c>
      <c r="E8" s="119">
        <f t="shared" si="0"/>
        <v>1.288</v>
      </c>
    </row>
    <row r="9" s="106" customFormat="1" ht="30" customHeight="1" spans="1:5">
      <c r="A9" s="120"/>
      <c r="B9" s="183" t="s">
        <v>1094</v>
      </c>
      <c r="C9" s="118">
        <v>10128</v>
      </c>
      <c r="D9" s="118">
        <v>7642</v>
      </c>
      <c r="E9" s="119">
        <f t="shared" si="0"/>
        <v>1.325</v>
      </c>
    </row>
    <row r="10" s="106" customFormat="1" ht="30" customHeight="1" spans="1:5">
      <c r="A10" s="120"/>
      <c r="B10" s="183" t="s">
        <v>1095</v>
      </c>
      <c r="C10" s="118">
        <v>89717</v>
      </c>
      <c r="D10" s="118">
        <v>116916</v>
      </c>
      <c r="E10" s="119">
        <f t="shared" si="0"/>
        <v>0.767</v>
      </c>
    </row>
    <row r="11" s="106" customFormat="1" ht="30" customHeight="1" spans="1:5">
      <c r="A11" s="182" t="s">
        <v>1096</v>
      </c>
      <c r="B11" s="183" t="s">
        <v>1097</v>
      </c>
      <c r="C11" s="118">
        <v>200</v>
      </c>
      <c r="D11" s="118">
        <v>32200</v>
      </c>
      <c r="E11" s="119">
        <f t="shared" si="0"/>
        <v>0.006</v>
      </c>
    </row>
    <row r="12" s="106" customFormat="1" ht="30" customHeight="1" spans="1:5">
      <c r="A12" s="120"/>
      <c r="B12" s="183" t="s">
        <v>1098</v>
      </c>
      <c r="C12" s="118">
        <v>41900</v>
      </c>
      <c r="D12" s="118">
        <v>75200</v>
      </c>
      <c r="E12" s="119">
        <f t="shared" si="0"/>
        <v>0.557</v>
      </c>
    </row>
    <row r="13" s="106" customFormat="1" ht="30" customHeight="1" spans="1:5">
      <c r="A13" s="120"/>
      <c r="B13" s="183" t="s">
        <v>1099</v>
      </c>
      <c r="C13" s="118">
        <v>32000</v>
      </c>
      <c r="D13" s="118">
        <v>33300</v>
      </c>
      <c r="E13" s="119">
        <f t="shared" si="0"/>
        <v>0.961</v>
      </c>
    </row>
    <row r="14" s="106" customFormat="1" ht="30" customHeight="1" spans="1:5">
      <c r="A14" s="120"/>
      <c r="B14" s="183" t="s">
        <v>1100</v>
      </c>
      <c r="C14" s="118"/>
      <c r="D14" s="118">
        <v>40</v>
      </c>
      <c r="E14" s="119">
        <f t="shared" si="0"/>
        <v>0</v>
      </c>
    </row>
    <row r="15" s="106" customFormat="1" ht="30" customHeight="1" spans="1:5">
      <c r="A15" s="120"/>
      <c r="B15" s="183" t="s">
        <v>1101</v>
      </c>
      <c r="C15" s="118">
        <v>32200</v>
      </c>
      <c r="D15" s="118">
        <v>65460</v>
      </c>
      <c r="E15" s="119">
        <f t="shared" si="0"/>
        <v>0.492</v>
      </c>
    </row>
    <row r="16" s="106" customFormat="1" ht="30" customHeight="1" spans="1:5">
      <c r="A16" s="120" t="s">
        <v>1102</v>
      </c>
      <c r="B16" s="183" t="s">
        <v>1103</v>
      </c>
      <c r="C16" s="118">
        <v>78705</v>
      </c>
      <c r="D16" s="118">
        <v>140187</v>
      </c>
      <c r="E16" s="119">
        <f t="shared" si="0"/>
        <v>0.561</v>
      </c>
    </row>
    <row r="17" s="106" customFormat="1" ht="30" customHeight="1" spans="1:5">
      <c r="A17" s="120"/>
      <c r="B17" s="183" t="s">
        <v>1104</v>
      </c>
      <c r="C17" s="118">
        <v>185900</v>
      </c>
      <c r="D17" s="118">
        <v>223200</v>
      </c>
      <c r="E17" s="119">
        <f t="shared" si="0"/>
        <v>0.833</v>
      </c>
    </row>
    <row r="18" s="106" customFormat="1" ht="30" customHeight="1" spans="1:5">
      <c r="A18" s="120"/>
      <c r="B18" s="183" t="s">
        <v>1105</v>
      </c>
      <c r="C18" s="118">
        <v>53341</v>
      </c>
      <c r="D18" s="118">
        <v>49871</v>
      </c>
      <c r="E18" s="119">
        <f t="shared" si="0"/>
        <v>1.07</v>
      </c>
    </row>
    <row r="19" s="106" customFormat="1" ht="30" customHeight="1" spans="1:5">
      <c r="A19" s="120"/>
      <c r="B19" s="183" t="s">
        <v>1106</v>
      </c>
      <c r="C19" s="118">
        <v>10128</v>
      </c>
      <c r="D19" s="118">
        <v>7682</v>
      </c>
      <c r="E19" s="119">
        <f t="shared" si="0"/>
        <v>1.318</v>
      </c>
    </row>
    <row r="20" s="106" customFormat="1" ht="30" customHeight="1" spans="1:5">
      <c r="A20" s="120"/>
      <c r="B20" s="183" t="s">
        <v>1107</v>
      </c>
      <c r="C20" s="118">
        <v>121917</v>
      </c>
      <c r="D20" s="118">
        <v>182376</v>
      </c>
      <c r="E20" s="119">
        <f t="shared" si="0"/>
        <v>0.668</v>
      </c>
    </row>
    <row r="21" s="106" customFormat="1" ht="26.1" customHeight="1"/>
  </sheetData>
  <mergeCells count="8">
    <mergeCell ref="A2:E2"/>
    <mergeCell ref="A3:E3"/>
    <mergeCell ref="D4:E4"/>
    <mergeCell ref="A6:A10"/>
    <mergeCell ref="A11:A15"/>
    <mergeCell ref="A16:A20"/>
    <mergeCell ref="C4:C5"/>
    <mergeCell ref="A4:B5"/>
  </mergeCell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&amp;P+57 页，共 &amp;N+59 页</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
  <sheetViews>
    <sheetView workbookViewId="0">
      <selection activeCell="C22" sqref="C22"/>
    </sheetView>
  </sheetViews>
  <sheetFormatPr defaultColWidth="10" defaultRowHeight="13.5" outlineLevelCol="2"/>
  <cols>
    <col min="1" max="1" width="62.25" style="132" customWidth="1"/>
    <col min="2" max="3" width="28.625" style="132" customWidth="1"/>
    <col min="4" max="16384" width="10" style="132"/>
  </cols>
  <sheetData>
    <row r="1" s="132" customFormat="1" ht="23" customHeight="1" spans="1:1">
      <c r="A1" s="132" t="s">
        <v>1108</v>
      </c>
    </row>
    <row r="2" s="132" customFormat="1" spans="1:1">
      <c r="A2" s="166"/>
    </row>
    <row r="3" s="132" customFormat="1" ht="27" spans="1:3">
      <c r="A3" s="157" t="s">
        <v>1109</v>
      </c>
      <c r="B3" s="157"/>
      <c r="C3" s="157"/>
    </row>
    <row r="4" s="132" customFormat="1" spans="1:3">
      <c r="A4" s="168"/>
      <c r="B4" s="168"/>
      <c r="C4" s="158" t="s">
        <v>2</v>
      </c>
    </row>
    <row r="5" s="171" customFormat="1" ht="18.75" spans="1:3">
      <c r="A5" s="173" t="s">
        <v>1110</v>
      </c>
      <c r="B5" s="173" t="s">
        <v>1035</v>
      </c>
      <c r="C5" s="173" t="s">
        <v>1111</v>
      </c>
    </row>
    <row r="6" s="171" customFormat="1" ht="18.75" spans="1:3">
      <c r="A6" s="174" t="s">
        <v>1112</v>
      </c>
      <c r="B6" s="175">
        <v>78505</v>
      </c>
      <c r="C6" s="175">
        <v>107986.33</v>
      </c>
    </row>
    <row r="7" s="171" customFormat="1" ht="18.75" spans="1:3">
      <c r="A7" s="174" t="s">
        <v>1113</v>
      </c>
      <c r="B7" s="175">
        <v>160911</v>
      </c>
      <c r="C7" s="175">
        <v>148000</v>
      </c>
    </row>
    <row r="8" s="171" customFormat="1" ht="18.75" spans="1:3">
      <c r="A8" s="174" t="s">
        <v>1114</v>
      </c>
      <c r="B8" s="175">
        <v>21314</v>
      </c>
      <c r="C8" s="175">
        <v>16571.17</v>
      </c>
    </row>
    <row r="9" s="171" customFormat="1" ht="18.75" spans="1:3">
      <c r="A9" s="176" t="s">
        <v>1115</v>
      </c>
      <c r="B9" s="175"/>
      <c r="C9" s="175">
        <v>14642</v>
      </c>
    </row>
    <row r="10" s="171" customFormat="1" ht="18.75" spans="1:3">
      <c r="A10" s="176" t="s">
        <v>1116</v>
      </c>
      <c r="B10" s="175">
        <v>21314</v>
      </c>
      <c r="C10" s="175">
        <v>6300</v>
      </c>
    </row>
    <row r="11" s="171" customFormat="1" ht="18.75" spans="1:3">
      <c r="A11" s="174" t="s">
        <v>1117</v>
      </c>
      <c r="B11" s="175">
        <v>10128</v>
      </c>
      <c r="C11" s="175">
        <v>7641.94</v>
      </c>
    </row>
    <row r="12" s="171" customFormat="1" ht="18.75" spans="1:3">
      <c r="A12" s="174" t="s">
        <v>1118</v>
      </c>
      <c r="B12" s="175">
        <v>89718</v>
      </c>
      <c r="C12" s="175">
        <v>116915.56</v>
      </c>
    </row>
    <row r="13" s="171" customFormat="1" ht="18.75" spans="1:3">
      <c r="A13" s="174" t="s">
        <v>1119</v>
      </c>
      <c r="B13" s="175"/>
      <c r="C13" s="175"/>
    </row>
    <row r="14" s="171" customFormat="1" ht="18.75" spans="1:3">
      <c r="A14" s="174" t="s">
        <v>1120</v>
      </c>
      <c r="B14" s="175">
        <v>148000</v>
      </c>
      <c r="C14" s="175"/>
    </row>
    <row r="15" s="172" customFormat="1" ht="124" customHeight="1" spans="1:3">
      <c r="A15" s="177" t="s">
        <v>1121</v>
      </c>
      <c r="B15" s="177"/>
      <c r="C15" s="177"/>
    </row>
    <row r="16" s="132" customFormat="1" spans="1:3">
      <c r="A16" s="168"/>
      <c r="B16" s="168"/>
      <c r="C16" s="168"/>
    </row>
    <row r="17" s="167" customFormat="1" spans="1:3">
      <c r="A17" s="132"/>
      <c r="B17" s="132"/>
      <c r="C17" s="132"/>
    </row>
    <row r="18" s="167" customFormat="1" spans="1:3">
      <c r="A18" s="132"/>
      <c r="B18" s="132"/>
      <c r="C18" s="132"/>
    </row>
    <row r="19" s="167" customFormat="1" spans="1:3">
      <c r="A19" s="132"/>
      <c r="B19" s="132"/>
      <c r="C19" s="132"/>
    </row>
    <row r="20" s="167" customFormat="1" spans="1:3">
      <c r="A20" s="132"/>
      <c r="B20" s="132"/>
      <c r="C20" s="132"/>
    </row>
    <row r="21" s="167" customFormat="1" spans="1:3">
      <c r="A21" s="132"/>
      <c r="B21" s="132"/>
      <c r="C21" s="132"/>
    </row>
  </sheetData>
  <mergeCells count="2">
    <mergeCell ref="A3:C3"/>
    <mergeCell ref="A15:C15"/>
  </mergeCell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
  <sheetViews>
    <sheetView workbookViewId="0">
      <selection activeCell="E20" sqref="E20"/>
    </sheetView>
  </sheetViews>
  <sheetFormatPr defaultColWidth="10" defaultRowHeight="13.5" outlineLevelCol="2"/>
  <cols>
    <col min="1" max="1" width="62.25" style="132" customWidth="1"/>
    <col min="2" max="3" width="28.625" style="132" customWidth="1"/>
    <col min="4" max="16384" width="10" style="132"/>
  </cols>
  <sheetData>
    <row r="1" s="132" customFormat="1" ht="23" customHeight="1" spans="1:1">
      <c r="A1" s="132" t="s">
        <v>1108</v>
      </c>
    </row>
    <row r="2" s="132" customFormat="1" spans="1:1">
      <c r="A2" s="166"/>
    </row>
    <row r="3" s="132" customFormat="1" ht="27" spans="1:3">
      <c r="A3" s="157" t="s">
        <v>1109</v>
      </c>
      <c r="B3" s="157"/>
      <c r="C3" s="157"/>
    </row>
    <row r="4" s="132" customFormat="1" spans="1:3">
      <c r="A4" s="168"/>
      <c r="B4" s="168"/>
      <c r="C4" s="158" t="s">
        <v>2</v>
      </c>
    </row>
    <row r="5" s="171" customFormat="1" ht="18.75" spans="1:3">
      <c r="A5" s="173" t="s">
        <v>1110</v>
      </c>
      <c r="B5" s="173" t="s">
        <v>1035</v>
      </c>
      <c r="C5" s="173" t="s">
        <v>1111</v>
      </c>
    </row>
    <row r="6" s="171" customFormat="1" ht="18.75" spans="1:3">
      <c r="A6" s="174" t="s">
        <v>1112</v>
      </c>
      <c r="B6" s="175">
        <v>78505</v>
      </c>
      <c r="C6" s="175">
        <v>107986.33</v>
      </c>
    </row>
    <row r="7" s="171" customFormat="1" ht="18.75" spans="1:3">
      <c r="A7" s="174" t="s">
        <v>1113</v>
      </c>
      <c r="B7" s="175">
        <v>160911</v>
      </c>
      <c r="C7" s="175">
        <v>148000</v>
      </c>
    </row>
    <row r="8" s="171" customFormat="1" ht="18.75" spans="1:3">
      <c r="A8" s="174" t="s">
        <v>1114</v>
      </c>
      <c r="B8" s="175">
        <v>21314</v>
      </c>
      <c r="C8" s="175">
        <v>16571.17</v>
      </c>
    </row>
    <row r="9" s="171" customFormat="1" ht="18.75" spans="1:3">
      <c r="A9" s="176" t="s">
        <v>1115</v>
      </c>
      <c r="B9" s="175"/>
      <c r="C9" s="175">
        <v>14642</v>
      </c>
    </row>
    <row r="10" s="171" customFormat="1" ht="18.75" spans="1:3">
      <c r="A10" s="176" t="s">
        <v>1116</v>
      </c>
      <c r="B10" s="175">
        <v>21314</v>
      </c>
      <c r="C10" s="175">
        <v>6300</v>
      </c>
    </row>
    <row r="11" s="171" customFormat="1" ht="18.75" spans="1:3">
      <c r="A11" s="174" t="s">
        <v>1117</v>
      </c>
      <c r="B11" s="175">
        <v>10128</v>
      </c>
      <c r="C11" s="175">
        <v>7641.94</v>
      </c>
    </row>
    <row r="12" s="171" customFormat="1" ht="18.75" spans="1:3">
      <c r="A12" s="174" t="s">
        <v>1118</v>
      </c>
      <c r="B12" s="175">
        <v>89718</v>
      </c>
      <c r="C12" s="175">
        <v>116915.56</v>
      </c>
    </row>
    <row r="13" s="171" customFormat="1" ht="18.75" spans="1:3">
      <c r="A13" s="174" t="s">
        <v>1119</v>
      </c>
      <c r="B13" s="175"/>
      <c r="C13" s="175"/>
    </row>
    <row r="14" s="171" customFormat="1" ht="18.75" spans="1:3">
      <c r="A14" s="174" t="s">
        <v>1120</v>
      </c>
      <c r="B14" s="175">
        <v>148000</v>
      </c>
      <c r="C14" s="175"/>
    </row>
    <row r="15" s="172" customFormat="1" ht="124" customHeight="1" spans="1:3">
      <c r="A15" s="177" t="s">
        <v>1121</v>
      </c>
      <c r="B15" s="177"/>
      <c r="C15" s="177"/>
    </row>
    <row r="16" s="132" customFormat="1" spans="1:3">
      <c r="A16" s="168"/>
      <c r="B16" s="168"/>
      <c r="C16" s="168"/>
    </row>
    <row r="17" s="167" customFormat="1" spans="1:3">
      <c r="A17" s="132"/>
      <c r="B17" s="132"/>
      <c r="C17" s="132"/>
    </row>
    <row r="18" s="167" customFormat="1" spans="1:3">
      <c r="A18" s="132"/>
      <c r="B18" s="132"/>
      <c r="C18" s="132"/>
    </row>
    <row r="19" s="167" customFormat="1" spans="1:3">
      <c r="A19" s="132"/>
      <c r="B19" s="132"/>
      <c r="C19" s="132"/>
    </row>
    <row r="20" s="167" customFormat="1" spans="1:3">
      <c r="A20" s="132"/>
      <c r="B20" s="132"/>
      <c r="C20" s="132"/>
    </row>
    <row r="21" s="167" customFormat="1" spans="1:3">
      <c r="A21" s="132"/>
      <c r="B21" s="132"/>
      <c r="C21" s="132"/>
    </row>
  </sheetData>
  <mergeCells count="2">
    <mergeCell ref="A3:C3"/>
    <mergeCell ref="A15:C15"/>
  </mergeCells>
  <pageMargins left="0.75" right="0.75" top="1" bottom="1" header="0.5" footer="0.5"/>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
  <sheetViews>
    <sheetView workbookViewId="0">
      <selection activeCell="G11" sqref="G11"/>
    </sheetView>
  </sheetViews>
  <sheetFormatPr defaultColWidth="10" defaultRowHeight="13.5" outlineLevelCol="2"/>
  <cols>
    <col min="1" max="1" width="60.5" style="132" customWidth="1"/>
    <col min="2" max="3" width="25.625" style="132" customWidth="1"/>
    <col min="4" max="16384" width="10" style="132"/>
  </cols>
  <sheetData>
    <row r="1" s="132" customFormat="1" ht="24" customHeight="1" spans="1:1">
      <c r="A1" s="132" t="s">
        <v>1122</v>
      </c>
    </row>
    <row r="2" s="132" customFormat="1" ht="14.3" customHeight="1" spans="1:1">
      <c r="A2" s="166"/>
    </row>
    <row r="3" s="132" customFormat="1" ht="27" spans="1:3">
      <c r="A3" s="157" t="s">
        <v>1123</v>
      </c>
      <c r="B3" s="157"/>
      <c r="C3" s="157"/>
    </row>
    <row r="4" s="132" customFormat="1" spans="1:3">
      <c r="A4" s="168"/>
      <c r="B4" s="168"/>
      <c r="C4" s="158" t="s">
        <v>2</v>
      </c>
    </row>
    <row r="5" s="132" customFormat="1" ht="18.75" spans="1:3">
      <c r="A5" s="139" t="s">
        <v>1110</v>
      </c>
      <c r="B5" s="139" t="s">
        <v>1035</v>
      </c>
      <c r="C5" s="139" t="s">
        <v>1111</v>
      </c>
    </row>
    <row r="6" s="132" customFormat="1" ht="18.75" spans="1:3">
      <c r="A6" s="141" t="s">
        <v>1124</v>
      </c>
      <c r="B6" s="169">
        <v>200</v>
      </c>
      <c r="C6" s="169">
        <v>32200</v>
      </c>
    </row>
    <row r="7" s="132" customFormat="1" ht="18.75" spans="1:3">
      <c r="A7" s="141" t="s">
        <v>1125</v>
      </c>
      <c r="B7" s="169">
        <v>41900</v>
      </c>
      <c r="C7" s="169">
        <v>75200</v>
      </c>
    </row>
    <row r="8" s="132" customFormat="1" ht="18.75" spans="1:3">
      <c r="A8" s="141" t="s">
        <v>1126</v>
      </c>
      <c r="B8" s="169">
        <v>32000</v>
      </c>
      <c r="C8" s="169">
        <v>33300</v>
      </c>
    </row>
    <row r="9" s="132" customFormat="1" ht="18.75" spans="1:3">
      <c r="A9" s="141" t="s">
        <v>1127</v>
      </c>
      <c r="B9" s="169"/>
      <c r="C9" s="169">
        <v>40</v>
      </c>
    </row>
    <row r="10" s="132" customFormat="1" ht="18.75" spans="1:3">
      <c r="A10" s="141" t="s">
        <v>1128</v>
      </c>
      <c r="B10" s="169">
        <v>32200</v>
      </c>
      <c r="C10" s="169">
        <v>65460</v>
      </c>
    </row>
    <row r="11" s="132" customFormat="1" ht="18.75" spans="1:3">
      <c r="A11" s="141" t="s">
        <v>1129</v>
      </c>
      <c r="B11" s="169">
        <v>48443</v>
      </c>
      <c r="C11" s="169"/>
    </row>
    <row r="12" s="132" customFormat="1" ht="18.75" spans="1:3">
      <c r="A12" s="141" t="s">
        <v>1130</v>
      </c>
      <c r="B12" s="169">
        <v>123643</v>
      </c>
      <c r="C12" s="169"/>
    </row>
    <row r="13" s="134" customFormat="1" ht="95" customHeight="1" spans="1:3">
      <c r="A13" s="144" t="s">
        <v>1131</v>
      </c>
      <c r="B13" s="144"/>
      <c r="C13" s="144"/>
    </row>
    <row r="14" s="132" customFormat="1" ht="31" customHeight="1" spans="1:3">
      <c r="A14" s="170"/>
      <c r="B14" s="170"/>
      <c r="C14" s="170"/>
    </row>
    <row r="15" s="167" customFormat="1" spans="1:3">
      <c r="A15" s="132"/>
      <c r="B15" s="132"/>
      <c r="C15" s="132"/>
    </row>
    <row r="16" s="167" customFormat="1" spans="1:3">
      <c r="A16" s="132"/>
      <c r="B16" s="132"/>
      <c r="C16" s="132"/>
    </row>
    <row r="17" s="167" customFormat="1" spans="1:3">
      <c r="A17" s="132"/>
      <c r="B17" s="132"/>
      <c r="C17" s="132"/>
    </row>
    <row r="18" s="167" customFormat="1" spans="1:3">
      <c r="A18" s="132"/>
      <c r="B18" s="132"/>
      <c r="C18" s="132"/>
    </row>
    <row r="19" s="167" customFormat="1" spans="1:3">
      <c r="A19" s="132"/>
      <c r="B19" s="132"/>
      <c r="C19" s="132"/>
    </row>
    <row r="20" s="167" customFormat="1" spans="1:3">
      <c r="A20" s="132"/>
      <c r="B20" s="132"/>
      <c r="C20" s="132"/>
    </row>
    <row r="21" s="167" customFormat="1" spans="1:3">
      <c r="A21" s="132"/>
      <c r="B21" s="132"/>
      <c r="C21" s="132"/>
    </row>
  </sheetData>
  <mergeCells count="3">
    <mergeCell ref="A3:C3"/>
    <mergeCell ref="A13:C13"/>
    <mergeCell ref="A14:C14"/>
  </mergeCells>
  <pageMargins left="0.75" right="0.75" top="1" bottom="1" header="0.5" footer="0.5"/>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1"/>
  <sheetViews>
    <sheetView workbookViewId="0">
      <selection activeCell="C20" sqref="C20"/>
    </sheetView>
  </sheetViews>
  <sheetFormatPr defaultColWidth="10" defaultRowHeight="13.5" outlineLevelCol="2"/>
  <cols>
    <col min="1" max="1" width="60.5" style="132" customWidth="1"/>
    <col min="2" max="3" width="25.625" style="132" customWidth="1"/>
    <col min="4" max="16384" width="10" style="132"/>
  </cols>
  <sheetData>
    <row r="1" s="132" customFormat="1" ht="24" customHeight="1" spans="1:1">
      <c r="A1" s="132" t="s">
        <v>1132</v>
      </c>
    </row>
    <row r="2" s="132" customFormat="1" ht="14.3" customHeight="1" spans="1:1">
      <c r="A2" s="166"/>
    </row>
    <row r="3" s="132" customFormat="1" ht="27" spans="1:3">
      <c r="A3" s="157" t="s">
        <v>1133</v>
      </c>
      <c r="B3" s="157"/>
      <c r="C3" s="157"/>
    </row>
    <row r="4" s="132" customFormat="1" spans="1:3">
      <c r="A4" s="168"/>
      <c r="B4" s="168"/>
      <c r="C4" s="158" t="s">
        <v>2</v>
      </c>
    </row>
    <row r="5" s="132" customFormat="1" ht="18.75" spans="1:3">
      <c r="A5" s="139" t="s">
        <v>1110</v>
      </c>
      <c r="B5" s="139" t="s">
        <v>1035</v>
      </c>
      <c r="C5" s="139" t="s">
        <v>1111</v>
      </c>
    </row>
    <row r="6" s="132" customFormat="1" ht="18.75" spans="1:3">
      <c r="A6" s="141" t="s">
        <v>1124</v>
      </c>
      <c r="B6" s="169">
        <v>200</v>
      </c>
      <c r="C6" s="169">
        <v>32200</v>
      </c>
    </row>
    <row r="7" s="132" customFormat="1" ht="18.75" spans="1:3">
      <c r="A7" s="141" t="s">
        <v>1125</v>
      </c>
      <c r="B7" s="169">
        <v>41900</v>
      </c>
      <c r="C7" s="169">
        <v>75200</v>
      </c>
    </row>
    <row r="8" s="132" customFormat="1" ht="18.75" spans="1:3">
      <c r="A8" s="141" t="s">
        <v>1126</v>
      </c>
      <c r="B8" s="169">
        <v>32000</v>
      </c>
      <c r="C8" s="169">
        <v>33300</v>
      </c>
    </row>
    <row r="9" s="132" customFormat="1" ht="18.75" spans="1:3">
      <c r="A9" s="141" t="s">
        <v>1127</v>
      </c>
      <c r="B9" s="169"/>
      <c r="C9" s="169">
        <v>40</v>
      </c>
    </row>
    <row r="10" s="132" customFormat="1" ht="18.75" spans="1:3">
      <c r="A10" s="141" t="s">
        <v>1128</v>
      </c>
      <c r="B10" s="169">
        <v>32200</v>
      </c>
      <c r="C10" s="169">
        <v>65460</v>
      </c>
    </row>
    <row r="11" s="132" customFormat="1" ht="18.75" spans="1:3">
      <c r="A11" s="141" t="s">
        <v>1129</v>
      </c>
      <c r="B11" s="169">
        <v>48443</v>
      </c>
      <c r="C11" s="169"/>
    </row>
    <row r="12" s="132" customFormat="1" ht="18.75" spans="1:3">
      <c r="A12" s="141" t="s">
        <v>1130</v>
      </c>
      <c r="B12" s="169">
        <v>123643</v>
      </c>
      <c r="C12" s="169"/>
    </row>
    <row r="13" s="134" customFormat="1" ht="95" customHeight="1" spans="1:3">
      <c r="A13" s="144" t="s">
        <v>1134</v>
      </c>
      <c r="B13" s="144"/>
      <c r="C13" s="144"/>
    </row>
    <row r="14" s="132" customFormat="1" ht="31" customHeight="1" spans="1:3">
      <c r="A14" s="170"/>
      <c r="B14" s="170"/>
      <c r="C14" s="170"/>
    </row>
    <row r="15" s="167" customFormat="1" spans="1:3">
      <c r="A15" s="132"/>
      <c r="B15" s="132"/>
      <c r="C15" s="132"/>
    </row>
    <row r="16" s="167" customFormat="1" spans="1:3">
      <c r="A16" s="132"/>
      <c r="B16" s="132"/>
      <c r="C16" s="132"/>
    </row>
    <row r="17" s="167" customFormat="1" spans="1:3">
      <c r="A17" s="132"/>
      <c r="B17" s="132"/>
      <c r="C17" s="132"/>
    </row>
    <row r="18" s="167" customFormat="1" spans="1:3">
      <c r="A18" s="132"/>
      <c r="B18" s="132"/>
      <c r="C18" s="132"/>
    </row>
    <row r="19" s="167" customFormat="1" spans="1:3">
      <c r="A19" s="132"/>
      <c r="B19" s="132"/>
      <c r="C19" s="132"/>
    </row>
    <row r="20" s="167" customFormat="1" spans="1:3">
      <c r="A20" s="132"/>
      <c r="B20" s="132"/>
      <c r="C20" s="132"/>
    </row>
    <row r="21" s="167" customFormat="1" spans="1:3">
      <c r="A21" s="132"/>
      <c r="B21" s="132"/>
      <c r="C21" s="132"/>
    </row>
  </sheetData>
  <mergeCells count="3">
    <mergeCell ref="A3:C3"/>
    <mergeCell ref="A13:C13"/>
    <mergeCell ref="A14:C1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92D050"/>
  </sheetPr>
  <dimension ref="A1:F99"/>
  <sheetViews>
    <sheetView showGridLines="0" showZeros="0" workbookViewId="0">
      <pane ySplit="5" topLeftCell="A6" activePane="bottomLeft" state="frozen"/>
      <selection/>
      <selection pane="bottomLeft" activeCell="J86" sqref="J86"/>
    </sheetView>
  </sheetViews>
  <sheetFormatPr defaultColWidth="9" defaultRowHeight="15.75" outlineLevelCol="5"/>
  <cols>
    <col min="1" max="1" width="41.75" style="261" customWidth="1"/>
    <col min="2" max="6" width="10.625" style="187" customWidth="1"/>
    <col min="7" max="16384" width="9" style="187"/>
  </cols>
  <sheetData>
    <row r="1" ht="20" customHeight="1" spans="1:1">
      <c r="A1" s="371" t="s">
        <v>582</v>
      </c>
    </row>
    <row r="2" ht="30" customHeight="1" spans="1:6">
      <c r="A2" s="287" t="s">
        <v>583</v>
      </c>
      <c r="B2" s="264"/>
      <c r="C2" s="264"/>
      <c r="D2" s="264"/>
      <c r="E2" s="445"/>
      <c r="F2" s="445"/>
    </row>
    <row r="3" ht="20" customHeight="1" spans="1:6">
      <c r="A3" s="265">
        <v>0</v>
      </c>
      <c r="B3" s="446"/>
      <c r="C3" s="446"/>
      <c r="D3" s="268" t="s">
        <v>558</v>
      </c>
      <c r="E3" s="268"/>
      <c r="F3" s="268"/>
    </row>
    <row r="4" ht="20" customHeight="1" spans="1:6">
      <c r="A4" s="373" t="s">
        <v>3</v>
      </c>
      <c r="B4" s="270" t="s">
        <v>4</v>
      </c>
      <c r="C4" s="270" t="s">
        <v>5</v>
      </c>
      <c r="D4" s="270" t="s">
        <v>6</v>
      </c>
      <c r="E4" s="270" t="s">
        <v>7</v>
      </c>
      <c r="F4" s="270" t="s">
        <v>8</v>
      </c>
    </row>
    <row r="5" ht="20" customHeight="1" spans="1:6">
      <c r="A5" s="373"/>
      <c r="B5" s="270"/>
      <c r="C5" s="270"/>
      <c r="D5" s="270"/>
      <c r="E5" s="270"/>
      <c r="F5" s="270"/>
    </row>
    <row r="6" s="187" customFormat="1" ht="25" customHeight="1" spans="1:6">
      <c r="A6" s="272" t="s">
        <v>584</v>
      </c>
      <c r="B6" s="273">
        <f>B7+B11+B13</f>
        <v>30</v>
      </c>
      <c r="C6" s="273">
        <f>SUM(C13+C11+C7)</f>
        <v>0</v>
      </c>
      <c r="D6" s="273">
        <f>D7+D11+D13</f>
        <v>0</v>
      </c>
      <c r="E6" s="374">
        <f>IF(ISERROR(D6/B6),"",D6/B6)</f>
        <v>0</v>
      </c>
      <c r="F6" s="374" t="str">
        <f>IF(ISERROR(D6/C6),"",D6/C6)</f>
        <v/>
      </c>
    </row>
    <row r="7" s="187" customFormat="1" ht="30" customHeight="1" spans="1:6">
      <c r="A7" s="275" t="s">
        <v>585</v>
      </c>
      <c r="B7" s="273">
        <f>B8+B9+B10</f>
        <v>0</v>
      </c>
      <c r="C7" s="273">
        <f>C8+C9+C10</f>
        <v>0</v>
      </c>
      <c r="D7" s="273">
        <f>D8+D9+D10</f>
        <v>0</v>
      </c>
      <c r="E7" s="374" t="str">
        <f t="shared" ref="E7:E51" si="0">IF(ISERROR(D7/B7),"",D7/B7)</f>
        <v/>
      </c>
      <c r="F7" s="374" t="str">
        <f t="shared" ref="F7:F51" si="1">IF(ISERROR(D7/C7),"",D7/C7)</f>
        <v/>
      </c>
    </row>
    <row r="8" ht="25" customHeight="1" spans="1:6">
      <c r="A8" s="276" t="s">
        <v>586</v>
      </c>
      <c r="B8" s="277"/>
      <c r="C8" s="277">
        <v>0</v>
      </c>
      <c r="D8" s="277"/>
      <c r="E8" s="119" t="str">
        <f t="shared" si="0"/>
        <v/>
      </c>
      <c r="F8" s="119" t="str">
        <f t="shared" si="1"/>
        <v/>
      </c>
    </row>
    <row r="9" ht="25" customHeight="1" spans="1:6">
      <c r="A9" s="276" t="s">
        <v>587</v>
      </c>
      <c r="B9" s="277"/>
      <c r="C9" s="277"/>
      <c r="D9" s="277"/>
      <c r="E9" s="119" t="str">
        <f t="shared" si="0"/>
        <v/>
      </c>
      <c r="F9" s="119" t="str">
        <f t="shared" si="1"/>
        <v/>
      </c>
    </row>
    <row r="10" ht="25" customHeight="1" spans="1:6">
      <c r="A10" s="276" t="s">
        <v>588</v>
      </c>
      <c r="B10" s="277"/>
      <c r="C10" s="277"/>
      <c r="D10" s="277"/>
      <c r="E10" s="119" t="str">
        <f t="shared" si="0"/>
        <v/>
      </c>
      <c r="F10" s="119" t="str">
        <f t="shared" si="1"/>
        <v/>
      </c>
    </row>
    <row r="11" s="187" customFormat="1" ht="25" customHeight="1" spans="1:6">
      <c r="A11" s="275" t="s">
        <v>589</v>
      </c>
      <c r="B11" s="273">
        <f>SUM(B12)</f>
        <v>30</v>
      </c>
      <c r="C11" s="273">
        <f>SUM(C12)</f>
        <v>0</v>
      </c>
      <c r="D11" s="273">
        <f>SUM(D12)</f>
        <v>0</v>
      </c>
      <c r="E11" s="374">
        <f t="shared" si="0"/>
        <v>0</v>
      </c>
      <c r="F11" s="374" t="str">
        <f t="shared" si="1"/>
        <v/>
      </c>
    </row>
    <row r="12" ht="25" customHeight="1" spans="1:6">
      <c r="A12" s="276" t="s">
        <v>590</v>
      </c>
      <c r="B12" s="197">
        <v>30</v>
      </c>
      <c r="C12" s="277"/>
      <c r="D12" s="277"/>
      <c r="E12" s="119">
        <f t="shared" si="0"/>
        <v>0</v>
      </c>
      <c r="F12" s="119" t="str">
        <f t="shared" si="1"/>
        <v/>
      </c>
    </row>
    <row r="13" s="187" customFormat="1" ht="25" customHeight="1" spans="1:6">
      <c r="A13" s="275" t="s">
        <v>591</v>
      </c>
      <c r="B13" s="273"/>
      <c r="C13" s="273"/>
      <c r="D13" s="273"/>
      <c r="E13" s="374" t="str">
        <f t="shared" si="0"/>
        <v/>
      </c>
      <c r="F13" s="374" t="str">
        <f t="shared" si="1"/>
        <v/>
      </c>
    </row>
    <row r="14" s="187" customFormat="1" ht="25" customHeight="1" spans="1:6">
      <c r="A14" s="279" t="s">
        <v>592</v>
      </c>
      <c r="B14" s="273">
        <f>SUM(B15+B19)</f>
        <v>60</v>
      </c>
      <c r="C14" s="273">
        <f>SUM(C15+C19)</f>
        <v>216</v>
      </c>
      <c r="D14" s="273">
        <f>SUM(D15+D19)</f>
        <v>304</v>
      </c>
      <c r="E14" s="374">
        <f t="shared" si="0"/>
        <v>5.067</v>
      </c>
      <c r="F14" s="374">
        <f t="shared" si="1"/>
        <v>1.407</v>
      </c>
    </row>
    <row r="15" s="187" customFormat="1" ht="25" customHeight="1" spans="1:6">
      <c r="A15" s="280" t="s">
        <v>593</v>
      </c>
      <c r="B15" s="273">
        <f>SUM(B16:B18)</f>
        <v>60</v>
      </c>
      <c r="C15" s="273">
        <f>SUM(C16:C18)</f>
        <v>216</v>
      </c>
      <c r="D15" s="273">
        <f>SUM(D16:D18)</f>
        <v>304</v>
      </c>
      <c r="E15" s="374">
        <f t="shared" si="0"/>
        <v>5.067</v>
      </c>
      <c r="F15" s="374">
        <f t="shared" si="1"/>
        <v>1.407</v>
      </c>
    </row>
    <row r="16" ht="25" customHeight="1" spans="1:6">
      <c r="A16" s="281" t="s">
        <v>594</v>
      </c>
      <c r="B16" s="282">
        <v>60</v>
      </c>
      <c r="C16" s="282">
        <v>216</v>
      </c>
      <c r="D16" s="282">
        <v>304</v>
      </c>
      <c r="E16" s="119">
        <f t="shared" si="0"/>
        <v>5.067</v>
      </c>
      <c r="F16" s="119">
        <f t="shared" si="1"/>
        <v>1.407</v>
      </c>
    </row>
    <row r="17" ht="25" customHeight="1" spans="1:6">
      <c r="A17" s="281" t="s">
        <v>595</v>
      </c>
      <c r="B17" s="282"/>
      <c r="C17" s="282"/>
      <c r="D17" s="282"/>
      <c r="E17" s="119" t="str">
        <f t="shared" si="0"/>
        <v/>
      </c>
      <c r="F17" s="119" t="str">
        <f t="shared" si="1"/>
        <v/>
      </c>
    </row>
    <row r="18" ht="25" customHeight="1" spans="1:6">
      <c r="A18" s="281" t="s">
        <v>596</v>
      </c>
      <c r="B18" s="282"/>
      <c r="C18" s="282"/>
      <c r="D18" s="282"/>
      <c r="E18" s="119" t="str">
        <f t="shared" si="0"/>
        <v/>
      </c>
      <c r="F18" s="119" t="str">
        <f t="shared" si="1"/>
        <v/>
      </c>
    </row>
    <row r="19" s="187" customFormat="1" ht="30" customHeight="1" spans="1:6">
      <c r="A19" s="280" t="s">
        <v>597</v>
      </c>
      <c r="B19" s="273">
        <f>SUM(B20:B22)</f>
        <v>0</v>
      </c>
      <c r="C19" s="273"/>
      <c r="D19" s="273"/>
      <c r="E19" s="374" t="str">
        <f t="shared" si="0"/>
        <v/>
      </c>
      <c r="F19" s="374" t="str">
        <f t="shared" si="1"/>
        <v/>
      </c>
    </row>
    <row r="20" ht="25" customHeight="1" spans="1:6">
      <c r="A20" s="281" t="s">
        <v>594</v>
      </c>
      <c r="B20" s="282"/>
      <c r="C20" s="282"/>
      <c r="D20" s="282"/>
      <c r="E20" s="119" t="str">
        <f t="shared" si="0"/>
        <v/>
      </c>
      <c r="F20" s="119" t="str">
        <f t="shared" si="1"/>
        <v/>
      </c>
    </row>
    <row r="21" ht="25" customHeight="1" spans="1:6">
      <c r="A21" s="281" t="s">
        <v>595</v>
      </c>
      <c r="B21" s="282"/>
      <c r="C21" s="282"/>
      <c r="D21" s="282"/>
      <c r="E21" s="119" t="str">
        <f t="shared" si="0"/>
        <v/>
      </c>
      <c r="F21" s="119" t="str">
        <f t="shared" si="1"/>
        <v/>
      </c>
    </row>
    <row r="22" ht="25" customHeight="1" spans="1:6">
      <c r="A22" s="281" t="s">
        <v>598</v>
      </c>
      <c r="B22" s="282"/>
      <c r="C22" s="282"/>
      <c r="D22" s="282"/>
      <c r="E22" s="119" t="str">
        <f t="shared" si="0"/>
        <v/>
      </c>
      <c r="F22" s="119" t="str">
        <f t="shared" si="1"/>
        <v/>
      </c>
    </row>
    <row r="23" s="187" customFormat="1" ht="25" customHeight="1" spans="1:6">
      <c r="A23" s="279" t="s">
        <v>599</v>
      </c>
      <c r="B23" s="273"/>
      <c r="C23" s="273"/>
      <c r="D23" s="273"/>
      <c r="E23" s="374" t="str">
        <f t="shared" si="0"/>
        <v/>
      </c>
      <c r="F23" s="374" t="str">
        <f t="shared" si="1"/>
        <v/>
      </c>
    </row>
    <row r="24" s="187" customFormat="1" ht="25" customHeight="1" spans="1:6">
      <c r="A24" s="279" t="s">
        <v>600</v>
      </c>
      <c r="B24" s="273">
        <f>SUM(B25,B37,B38,B42,B46,B47)</f>
        <v>53442</v>
      </c>
      <c r="C24" s="273">
        <f>SUM(C25,C37,C38,C42,C46,C47)</f>
        <v>22368</v>
      </c>
      <c r="D24" s="273">
        <f>SUM(D25,D37,D38,D42,D46,D47)</f>
        <v>7659</v>
      </c>
      <c r="E24" s="374">
        <f t="shared" si="0"/>
        <v>0.143</v>
      </c>
      <c r="F24" s="374">
        <f t="shared" si="1"/>
        <v>0.342</v>
      </c>
    </row>
    <row r="25" s="187" customFormat="1" ht="30" customHeight="1" spans="1:6">
      <c r="A25" s="280" t="s">
        <v>601</v>
      </c>
      <c r="B25" s="273">
        <f>SUM(B26:B36)</f>
        <v>53137</v>
      </c>
      <c r="C25" s="273">
        <f>SUM(C26:C36)</f>
        <v>21889</v>
      </c>
      <c r="D25" s="273">
        <f>SUM(D26:D36)</f>
        <v>7248</v>
      </c>
      <c r="E25" s="374">
        <f t="shared" si="0"/>
        <v>0.136</v>
      </c>
      <c r="F25" s="374">
        <f t="shared" si="1"/>
        <v>0.331</v>
      </c>
    </row>
    <row r="26" ht="25" customHeight="1" spans="1:6">
      <c r="A26" s="281" t="s">
        <v>602</v>
      </c>
      <c r="B26" s="282">
        <v>4251</v>
      </c>
      <c r="C26" s="282"/>
      <c r="D26" s="282">
        <v>2881</v>
      </c>
      <c r="E26" s="119">
        <f t="shared" si="0"/>
        <v>0.678</v>
      </c>
      <c r="F26" s="119" t="str">
        <f t="shared" si="1"/>
        <v/>
      </c>
    </row>
    <row r="27" ht="25" customHeight="1" spans="1:6">
      <c r="A27" s="281" t="s">
        <v>603</v>
      </c>
      <c r="B27" s="282"/>
      <c r="C27" s="282"/>
      <c r="D27" s="282"/>
      <c r="E27" s="119" t="str">
        <f t="shared" si="0"/>
        <v/>
      </c>
      <c r="F27" s="119" t="str">
        <f t="shared" si="1"/>
        <v/>
      </c>
    </row>
    <row r="28" ht="25" customHeight="1" spans="1:6">
      <c r="A28" s="281" t="s">
        <v>604</v>
      </c>
      <c r="B28" s="282">
        <v>10566</v>
      </c>
      <c r="C28" s="282"/>
      <c r="D28" s="282">
        <v>1418</v>
      </c>
      <c r="E28" s="119">
        <f t="shared" si="0"/>
        <v>0.134</v>
      </c>
      <c r="F28" s="119" t="str">
        <f t="shared" si="1"/>
        <v/>
      </c>
    </row>
    <row r="29" ht="25" customHeight="1" spans="1:6">
      <c r="A29" s="281" t="s">
        <v>605</v>
      </c>
      <c r="B29" s="282">
        <v>13790</v>
      </c>
      <c r="C29" s="282"/>
      <c r="D29" s="282"/>
      <c r="E29" s="119">
        <f t="shared" si="0"/>
        <v>0</v>
      </c>
      <c r="F29" s="119" t="str">
        <f t="shared" si="1"/>
        <v/>
      </c>
    </row>
    <row r="30" ht="25" customHeight="1" spans="1:6">
      <c r="A30" s="281" t="s">
        <v>606</v>
      </c>
      <c r="B30" s="282"/>
      <c r="C30" s="282"/>
      <c r="D30" s="282"/>
      <c r="E30" s="119" t="str">
        <f t="shared" si="0"/>
        <v/>
      </c>
      <c r="F30" s="119" t="str">
        <f t="shared" si="1"/>
        <v/>
      </c>
    </row>
    <row r="31" ht="25" customHeight="1" spans="1:6">
      <c r="A31" s="281" t="s">
        <v>607</v>
      </c>
      <c r="B31" s="282">
        <v>3500</v>
      </c>
      <c r="C31" s="282"/>
      <c r="D31" s="282">
        <v>839</v>
      </c>
      <c r="E31" s="119">
        <f t="shared" si="0"/>
        <v>0.24</v>
      </c>
      <c r="F31" s="119" t="str">
        <f t="shared" si="1"/>
        <v/>
      </c>
    </row>
    <row r="32" ht="25" customHeight="1" spans="1:6">
      <c r="A32" s="276" t="s">
        <v>608</v>
      </c>
      <c r="B32" s="282"/>
      <c r="C32" s="282"/>
      <c r="D32" s="282"/>
      <c r="E32" s="119" t="str">
        <f t="shared" si="0"/>
        <v/>
      </c>
      <c r="F32" s="119" t="str">
        <f t="shared" si="1"/>
        <v/>
      </c>
    </row>
    <row r="33" ht="25" customHeight="1" spans="1:6">
      <c r="A33" s="276" t="s">
        <v>609</v>
      </c>
      <c r="B33" s="282"/>
      <c r="C33" s="282"/>
      <c r="D33" s="282"/>
      <c r="E33" s="119" t="str">
        <f t="shared" si="0"/>
        <v/>
      </c>
      <c r="F33" s="119" t="str">
        <f t="shared" si="1"/>
        <v/>
      </c>
    </row>
    <row r="34" ht="25" customHeight="1" spans="1:6">
      <c r="A34" s="281" t="s">
        <v>610</v>
      </c>
      <c r="B34" s="282"/>
      <c r="C34" s="282"/>
      <c r="D34" s="282"/>
      <c r="E34" s="119" t="str">
        <f t="shared" si="0"/>
        <v/>
      </c>
      <c r="F34" s="119" t="str">
        <f t="shared" si="1"/>
        <v/>
      </c>
    </row>
    <row r="35" ht="25" customHeight="1" spans="1:6">
      <c r="A35" s="281" t="s">
        <v>611</v>
      </c>
      <c r="B35" s="282"/>
      <c r="C35" s="282"/>
      <c r="D35" s="282"/>
      <c r="E35" s="119" t="str">
        <f t="shared" si="0"/>
        <v/>
      </c>
      <c r="F35" s="119" t="str">
        <f t="shared" si="1"/>
        <v/>
      </c>
    </row>
    <row r="36" ht="25" customHeight="1" spans="1:6">
      <c r="A36" s="281" t="s">
        <v>612</v>
      </c>
      <c r="B36" s="282">
        <v>21030</v>
      </c>
      <c r="C36" s="282">
        <v>21889</v>
      </c>
      <c r="D36" s="282">
        <v>2110</v>
      </c>
      <c r="E36" s="119">
        <f t="shared" si="0"/>
        <v>0.1</v>
      </c>
      <c r="F36" s="119">
        <f t="shared" si="1"/>
        <v>0.096</v>
      </c>
    </row>
    <row r="37" ht="30" customHeight="1" spans="1:6">
      <c r="A37" s="281" t="s">
        <v>613</v>
      </c>
      <c r="B37" s="277"/>
      <c r="C37" s="277"/>
      <c r="D37" s="277"/>
      <c r="E37" s="119" t="str">
        <f t="shared" si="0"/>
        <v/>
      </c>
      <c r="F37" s="119" t="str">
        <f t="shared" si="1"/>
        <v/>
      </c>
    </row>
    <row r="38" s="187" customFormat="1" ht="30" customHeight="1" spans="1:6">
      <c r="A38" s="280" t="s">
        <v>614</v>
      </c>
      <c r="B38" s="273">
        <f>SUM(B39:B45)</f>
        <v>0</v>
      </c>
      <c r="C38" s="273">
        <f>SUM(C39:C45)</f>
        <v>0</v>
      </c>
      <c r="D38" s="273">
        <f>SUM(D39:D45)</f>
        <v>0</v>
      </c>
      <c r="E38" s="374" t="str">
        <f t="shared" si="0"/>
        <v/>
      </c>
      <c r="F38" s="374" t="str">
        <f t="shared" si="1"/>
        <v/>
      </c>
    </row>
    <row r="39" ht="25" customHeight="1" spans="1:6">
      <c r="A39" s="281" t="s">
        <v>602</v>
      </c>
      <c r="B39" s="282"/>
      <c r="C39" s="282"/>
      <c r="D39" s="282"/>
      <c r="E39" s="119" t="str">
        <f t="shared" si="0"/>
        <v/>
      </c>
      <c r="F39" s="119" t="str">
        <f t="shared" si="1"/>
        <v/>
      </c>
    </row>
    <row r="40" ht="25" customHeight="1" spans="1:6">
      <c r="A40" s="281" t="s">
        <v>603</v>
      </c>
      <c r="B40" s="282"/>
      <c r="C40" s="282"/>
      <c r="D40" s="282"/>
      <c r="E40" s="119" t="str">
        <f t="shared" si="0"/>
        <v/>
      </c>
      <c r="F40" s="119" t="str">
        <f t="shared" si="1"/>
        <v/>
      </c>
    </row>
    <row r="41" ht="25" customHeight="1" spans="1:6">
      <c r="A41" s="281" t="s">
        <v>615</v>
      </c>
      <c r="B41" s="282"/>
      <c r="C41" s="282"/>
      <c r="D41" s="282"/>
      <c r="E41" s="119" t="str">
        <f t="shared" si="0"/>
        <v/>
      </c>
      <c r="F41" s="119" t="str">
        <f t="shared" si="1"/>
        <v/>
      </c>
    </row>
    <row r="42" ht="25" customHeight="1" spans="1:6">
      <c r="A42" s="281" t="s">
        <v>616</v>
      </c>
      <c r="B42" s="282"/>
      <c r="C42" s="282"/>
      <c r="D42" s="282"/>
      <c r="E42" s="119" t="str">
        <f t="shared" si="0"/>
        <v/>
      </c>
      <c r="F42" s="119" t="str">
        <f t="shared" si="1"/>
        <v/>
      </c>
    </row>
    <row r="43" ht="25" customHeight="1" spans="1:6">
      <c r="A43" s="281" t="s">
        <v>617</v>
      </c>
      <c r="B43" s="277"/>
      <c r="C43" s="277"/>
      <c r="D43" s="277"/>
      <c r="E43" s="119" t="str">
        <f t="shared" si="0"/>
        <v/>
      </c>
      <c r="F43" s="119" t="str">
        <f t="shared" si="1"/>
        <v/>
      </c>
    </row>
    <row r="44" ht="25" customHeight="1" spans="1:6">
      <c r="A44" s="281" t="s">
        <v>618</v>
      </c>
      <c r="B44" s="282"/>
      <c r="C44" s="282"/>
      <c r="D44" s="282"/>
      <c r="E44" s="119" t="str">
        <f t="shared" si="0"/>
        <v/>
      </c>
      <c r="F44" s="119" t="str">
        <f t="shared" si="1"/>
        <v/>
      </c>
    </row>
    <row r="45" ht="25" customHeight="1" spans="1:6">
      <c r="A45" s="281" t="s">
        <v>619</v>
      </c>
      <c r="B45" s="282"/>
      <c r="C45" s="282"/>
      <c r="D45" s="282"/>
      <c r="E45" s="119" t="str">
        <f t="shared" si="0"/>
        <v/>
      </c>
      <c r="F45" s="119" t="str">
        <f t="shared" si="1"/>
        <v/>
      </c>
    </row>
    <row r="46" s="187" customFormat="1" ht="25" customHeight="1" spans="1:6">
      <c r="A46" s="280" t="s">
        <v>620</v>
      </c>
      <c r="B46" s="273"/>
      <c r="C46" s="273"/>
      <c r="D46" s="273"/>
      <c r="E46" s="374" t="str">
        <f t="shared" si="0"/>
        <v/>
      </c>
      <c r="F46" s="374" t="str">
        <f t="shared" si="1"/>
        <v/>
      </c>
    </row>
    <row r="47" s="187" customFormat="1" ht="25" customHeight="1" spans="1:6">
      <c r="A47" s="275" t="s">
        <v>621</v>
      </c>
      <c r="B47" s="273">
        <f>B48+B49</f>
        <v>305</v>
      </c>
      <c r="C47" s="273">
        <f>C48+C49</f>
        <v>479</v>
      </c>
      <c r="D47" s="273">
        <f>D48+D49</f>
        <v>411</v>
      </c>
      <c r="E47" s="374">
        <f t="shared" si="0"/>
        <v>1.348</v>
      </c>
      <c r="F47" s="374">
        <f t="shared" si="1"/>
        <v>0.858</v>
      </c>
    </row>
    <row r="48" ht="25" customHeight="1" spans="1:6">
      <c r="A48" s="276" t="s">
        <v>622</v>
      </c>
      <c r="B48" s="277">
        <v>260</v>
      </c>
      <c r="C48" s="277">
        <v>479</v>
      </c>
      <c r="D48" s="277">
        <v>410</v>
      </c>
      <c r="E48" s="119">
        <f t="shared" si="0"/>
        <v>1.577</v>
      </c>
      <c r="F48" s="119">
        <f t="shared" si="1"/>
        <v>0.856</v>
      </c>
    </row>
    <row r="49" ht="25" customHeight="1" spans="1:6">
      <c r="A49" s="276" t="s">
        <v>623</v>
      </c>
      <c r="B49" s="277">
        <v>45</v>
      </c>
      <c r="C49" s="277"/>
      <c r="D49" s="277">
        <v>1</v>
      </c>
      <c r="E49" s="119">
        <f t="shared" si="0"/>
        <v>0.022</v>
      </c>
      <c r="F49" s="119" t="str">
        <f t="shared" si="1"/>
        <v/>
      </c>
    </row>
    <row r="50" s="187" customFormat="1" ht="25" customHeight="1" spans="1:6">
      <c r="A50" s="272" t="s">
        <v>624</v>
      </c>
      <c r="B50" s="273">
        <f>SUM(B51,B54)</f>
        <v>170</v>
      </c>
      <c r="C50" s="273">
        <f>SUM(C51,C54)</f>
        <v>0</v>
      </c>
      <c r="D50" s="273">
        <f>SUM(D51,D54)</f>
        <v>378</v>
      </c>
      <c r="E50" s="374">
        <f t="shared" si="0"/>
        <v>2.224</v>
      </c>
      <c r="F50" s="374" t="str">
        <f t="shared" si="1"/>
        <v/>
      </c>
    </row>
    <row r="51" ht="25" customHeight="1" spans="1:6">
      <c r="A51" s="280" t="s">
        <v>625</v>
      </c>
      <c r="B51" s="273">
        <f>SUM(B52:B53)</f>
        <v>170</v>
      </c>
      <c r="C51" s="273">
        <f>SUM(C52:C53)</f>
        <v>0</v>
      </c>
      <c r="D51" s="273">
        <f>SUM(D52:D53)</f>
        <v>378</v>
      </c>
      <c r="E51" s="374">
        <f t="shared" si="0"/>
        <v>2.224</v>
      </c>
      <c r="F51" s="374" t="str">
        <f t="shared" si="1"/>
        <v/>
      </c>
    </row>
    <row r="52" ht="25" customHeight="1" spans="1:6">
      <c r="A52" s="281" t="s">
        <v>595</v>
      </c>
      <c r="B52" s="277"/>
      <c r="C52" s="277"/>
      <c r="D52" s="277"/>
      <c r="E52" s="119" t="str">
        <f t="shared" ref="E51:E77" si="2">IF(ISERROR(D52/B52),"",D52/B52)</f>
        <v/>
      </c>
      <c r="F52" s="119" t="str">
        <f t="shared" ref="F51:F78" si="3">IF(ISERROR(D52/C52),"",D52/C52)</f>
        <v/>
      </c>
    </row>
    <row r="53" ht="25" customHeight="1" spans="1:6">
      <c r="A53" s="281" t="s">
        <v>626</v>
      </c>
      <c r="B53" s="277">
        <v>170</v>
      </c>
      <c r="C53" s="277"/>
      <c r="D53" s="277">
        <v>378</v>
      </c>
      <c r="E53" s="119">
        <f t="shared" si="2"/>
        <v>2.224</v>
      </c>
      <c r="F53" s="119" t="str">
        <f t="shared" si="3"/>
        <v/>
      </c>
    </row>
    <row r="54" ht="30" customHeight="1" spans="1:6">
      <c r="A54" s="275" t="s">
        <v>627</v>
      </c>
      <c r="B54" s="273"/>
      <c r="C54" s="273"/>
      <c r="D54" s="273"/>
      <c r="E54" s="374" t="str">
        <f t="shared" si="2"/>
        <v/>
      </c>
      <c r="F54" s="374" t="str">
        <f t="shared" si="3"/>
        <v/>
      </c>
    </row>
    <row r="55" ht="25" customHeight="1" spans="1:6">
      <c r="A55" s="276" t="s">
        <v>628</v>
      </c>
      <c r="B55" s="277"/>
      <c r="C55" s="277"/>
      <c r="D55" s="277"/>
      <c r="E55" s="119" t="str">
        <f t="shared" si="2"/>
        <v/>
      </c>
      <c r="F55" s="119" t="str">
        <f t="shared" si="3"/>
        <v/>
      </c>
    </row>
    <row r="56" s="187" customFormat="1" ht="25" customHeight="1" spans="1:6">
      <c r="A56" s="279" t="s">
        <v>629</v>
      </c>
      <c r="B56" s="284"/>
      <c r="C56" s="284"/>
      <c r="D56" s="284"/>
      <c r="E56" s="374" t="str">
        <f t="shared" si="2"/>
        <v/>
      </c>
      <c r="F56" s="374" t="str">
        <f t="shared" si="3"/>
        <v/>
      </c>
    </row>
    <row r="57" s="187" customFormat="1" ht="25" customHeight="1" spans="1:6">
      <c r="A57" s="279" t="s">
        <v>630</v>
      </c>
      <c r="B57" s="273"/>
      <c r="C57" s="273"/>
      <c r="D57" s="273"/>
      <c r="E57" s="374" t="str">
        <f t="shared" si="2"/>
        <v/>
      </c>
      <c r="F57" s="374" t="str">
        <f t="shared" si="3"/>
        <v/>
      </c>
    </row>
    <row r="58" s="187" customFormat="1" ht="25" customHeight="1" spans="1:6">
      <c r="A58" s="279" t="s">
        <v>631</v>
      </c>
      <c r="B58" s="284"/>
      <c r="C58" s="284"/>
      <c r="D58" s="284"/>
      <c r="E58" s="374" t="str">
        <f t="shared" si="2"/>
        <v/>
      </c>
      <c r="F58" s="374" t="str">
        <f t="shared" si="3"/>
        <v/>
      </c>
    </row>
    <row r="59" s="187" customFormat="1" ht="25" customHeight="1" spans="1:6">
      <c r="A59" s="279" t="s">
        <v>632</v>
      </c>
      <c r="B59" s="273">
        <f>B62+B66+B60</f>
        <v>1280</v>
      </c>
      <c r="C59" s="273">
        <f>C62+C66+C60</f>
        <v>33374</v>
      </c>
      <c r="D59" s="273">
        <f>D60+D62+D66</f>
        <v>34022</v>
      </c>
      <c r="E59" s="374">
        <f t="shared" si="2"/>
        <v>26.58</v>
      </c>
      <c r="F59" s="374">
        <f t="shared" si="3"/>
        <v>1.019</v>
      </c>
    </row>
    <row r="60" s="187" customFormat="1" ht="30" customHeight="1" spans="1:6">
      <c r="A60" s="280" t="s">
        <v>633</v>
      </c>
      <c r="B60" s="273">
        <f>SUM(B61)</f>
        <v>0</v>
      </c>
      <c r="C60" s="273">
        <f>SUM(C61)</f>
        <v>33300</v>
      </c>
      <c r="D60" s="273">
        <f>D61</f>
        <v>33300</v>
      </c>
      <c r="E60" s="374" t="str">
        <f t="shared" si="2"/>
        <v/>
      </c>
      <c r="F60" s="374">
        <f t="shared" si="3"/>
        <v>1</v>
      </c>
    </row>
    <row r="61" ht="30" customHeight="1" spans="1:6">
      <c r="A61" s="281" t="s">
        <v>634</v>
      </c>
      <c r="B61" s="277"/>
      <c r="C61" s="277">
        <v>33300</v>
      </c>
      <c r="D61" s="277">
        <v>33300</v>
      </c>
      <c r="E61" s="119" t="str">
        <f t="shared" si="2"/>
        <v/>
      </c>
      <c r="F61" s="119">
        <f t="shared" si="3"/>
        <v>1</v>
      </c>
    </row>
    <row r="62" s="187" customFormat="1" ht="25" customHeight="1" spans="1:6">
      <c r="A62" s="275" t="s">
        <v>635</v>
      </c>
      <c r="B62" s="273">
        <f>B63+B64+B65</f>
        <v>10</v>
      </c>
      <c r="C62" s="273">
        <f>C63+C64+C65</f>
        <v>74</v>
      </c>
      <c r="D62" s="273">
        <f>D63+D64+D65</f>
        <v>2</v>
      </c>
      <c r="E62" s="374">
        <f t="shared" si="2"/>
        <v>0.2</v>
      </c>
      <c r="F62" s="374">
        <f t="shared" si="3"/>
        <v>0.027</v>
      </c>
    </row>
    <row r="63" ht="25" customHeight="1" spans="1:6">
      <c r="A63" s="276" t="s">
        <v>636</v>
      </c>
      <c r="B63" s="282">
        <v>5</v>
      </c>
      <c r="C63" s="282"/>
      <c r="D63" s="282">
        <v>2</v>
      </c>
      <c r="E63" s="119">
        <f t="shared" si="2"/>
        <v>0.4</v>
      </c>
      <c r="F63" s="119" t="str">
        <f t="shared" si="3"/>
        <v/>
      </c>
    </row>
    <row r="64" ht="25" customHeight="1" spans="1:6">
      <c r="A64" s="276" t="s">
        <v>637</v>
      </c>
      <c r="B64" s="282"/>
      <c r="C64" s="282"/>
      <c r="D64" s="282"/>
      <c r="E64" s="119" t="str">
        <f t="shared" si="2"/>
        <v/>
      </c>
      <c r="F64" s="119" t="str">
        <f t="shared" si="3"/>
        <v/>
      </c>
    </row>
    <row r="65" ht="25" customHeight="1" spans="1:6">
      <c r="A65" s="276" t="s">
        <v>638</v>
      </c>
      <c r="B65" s="282">
        <v>5</v>
      </c>
      <c r="C65" s="282">
        <v>74</v>
      </c>
      <c r="D65" s="282"/>
      <c r="E65" s="119">
        <f t="shared" si="2"/>
        <v>0</v>
      </c>
      <c r="F65" s="119">
        <f t="shared" si="3"/>
        <v>0</v>
      </c>
    </row>
    <row r="66" s="187" customFormat="1" ht="25" customHeight="1" spans="1:6">
      <c r="A66" s="275" t="s">
        <v>639</v>
      </c>
      <c r="B66" s="273">
        <f>SUM(B67:B73)</f>
        <v>1270</v>
      </c>
      <c r="C66" s="273">
        <f>SUM(C67:C73)</f>
        <v>0</v>
      </c>
      <c r="D66" s="273">
        <f>SUM(D67:D73)</f>
        <v>720</v>
      </c>
      <c r="E66" s="374">
        <f t="shared" si="2"/>
        <v>0.567</v>
      </c>
      <c r="F66" s="374" t="str">
        <f t="shared" si="3"/>
        <v/>
      </c>
    </row>
    <row r="67" ht="25" customHeight="1" spans="1:6">
      <c r="A67" s="276" t="s">
        <v>640</v>
      </c>
      <c r="B67" s="277">
        <v>504</v>
      </c>
      <c r="C67" s="277"/>
      <c r="D67" s="277">
        <v>340</v>
      </c>
      <c r="E67" s="119">
        <f t="shared" si="2"/>
        <v>0.675</v>
      </c>
      <c r="F67" s="119" t="str">
        <f t="shared" si="3"/>
        <v/>
      </c>
    </row>
    <row r="68" ht="25" customHeight="1" spans="1:6">
      <c r="A68" s="276" t="s">
        <v>641</v>
      </c>
      <c r="B68" s="277">
        <v>250</v>
      </c>
      <c r="C68" s="277"/>
      <c r="D68" s="277">
        <v>51</v>
      </c>
      <c r="E68" s="119">
        <f t="shared" si="2"/>
        <v>0.204</v>
      </c>
      <c r="F68" s="119" t="str">
        <f t="shared" si="3"/>
        <v/>
      </c>
    </row>
    <row r="69" ht="25" customHeight="1" spans="1:6">
      <c r="A69" s="276" t="s">
        <v>642</v>
      </c>
      <c r="B69" s="277">
        <v>42</v>
      </c>
      <c r="C69" s="277"/>
      <c r="D69" s="277">
        <v>13</v>
      </c>
      <c r="E69" s="119">
        <f t="shared" si="2"/>
        <v>0.31</v>
      </c>
      <c r="F69" s="119" t="str">
        <f t="shared" si="3"/>
        <v/>
      </c>
    </row>
    <row r="70" ht="25" customHeight="1" spans="1:6">
      <c r="A70" s="276" t="s">
        <v>642</v>
      </c>
      <c r="B70" s="277"/>
      <c r="C70" s="277"/>
      <c r="D70" s="277"/>
      <c r="E70" s="119" t="str">
        <f t="shared" si="2"/>
        <v/>
      </c>
      <c r="F70" s="119" t="str">
        <f t="shared" si="3"/>
        <v/>
      </c>
    </row>
    <row r="71" ht="25" customHeight="1" spans="1:6">
      <c r="A71" s="276" t="s">
        <v>643</v>
      </c>
      <c r="B71" s="277">
        <v>50</v>
      </c>
      <c r="C71" s="277"/>
      <c r="D71" s="277">
        <v>83</v>
      </c>
      <c r="E71" s="119">
        <f t="shared" si="2"/>
        <v>1.66</v>
      </c>
      <c r="F71" s="119" t="str">
        <f t="shared" si="3"/>
        <v/>
      </c>
    </row>
    <row r="72" ht="25" customHeight="1" spans="1:6">
      <c r="A72" s="276" t="s">
        <v>644</v>
      </c>
      <c r="B72" s="277">
        <v>154</v>
      </c>
      <c r="C72" s="277"/>
      <c r="D72" s="277"/>
      <c r="E72" s="119">
        <f t="shared" si="2"/>
        <v>0</v>
      </c>
      <c r="F72" s="119" t="str">
        <f t="shared" si="3"/>
        <v/>
      </c>
    </row>
    <row r="73" ht="25" customHeight="1" spans="1:6">
      <c r="A73" s="276" t="s">
        <v>645</v>
      </c>
      <c r="B73" s="277">
        <v>270</v>
      </c>
      <c r="C73" s="277"/>
      <c r="D73" s="277">
        <v>233</v>
      </c>
      <c r="E73" s="119">
        <f t="shared" si="2"/>
        <v>0.863</v>
      </c>
      <c r="F73" s="119" t="str">
        <f t="shared" si="3"/>
        <v/>
      </c>
    </row>
    <row r="74" s="187" customFormat="1" ht="25" customHeight="1" spans="1:6">
      <c r="A74" s="272" t="s">
        <v>646</v>
      </c>
      <c r="B74" s="284">
        <f>SUM(B75)</f>
        <v>989</v>
      </c>
      <c r="C74" s="284">
        <f>SUM(C75)</f>
        <v>1112</v>
      </c>
      <c r="D74" s="284">
        <f>SUM(D75)</f>
        <v>1608</v>
      </c>
      <c r="E74" s="374">
        <f t="shared" si="2"/>
        <v>1.626</v>
      </c>
      <c r="F74" s="374">
        <f t="shared" si="3"/>
        <v>1.446</v>
      </c>
    </row>
    <row r="75" ht="25" customHeight="1" spans="1:6">
      <c r="A75" s="275" t="s">
        <v>647</v>
      </c>
      <c r="B75" s="284">
        <f>SUM(B76:B77)</f>
        <v>989</v>
      </c>
      <c r="C75" s="284">
        <f>SUM(C76:C77)</f>
        <v>1112</v>
      </c>
      <c r="D75" s="284">
        <f>SUM(D76:D77)</f>
        <v>1608</v>
      </c>
      <c r="E75" s="374">
        <f t="shared" si="2"/>
        <v>1.626</v>
      </c>
      <c r="F75" s="374">
        <f t="shared" si="3"/>
        <v>1.446</v>
      </c>
    </row>
    <row r="76" ht="25" customHeight="1" spans="1:6">
      <c r="A76" s="276" t="s">
        <v>648</v>
      </c>
      <c r="B76" s="282">
        <v>6</v>
      </c>
      <c r="C76" s="282">
        <v>1112</v>
      </c>
      <c r="D76" s="282">
        <v>1608</v>
      </c>
      <c r="E76" s="119">
        <f t="shared" si="2"/>
        <v>268</v>
      </c>
      <c r="F76" s="119">
        <f t="shared" si="3"/>
        <v>1.446</v>
      </c>
    </row>
    <row r="77" ht="30" customHeight="1" spans="1:6">
      <c r="A77" s="276" t="s">
        <v>649</v>
      </c>
      <c r="B77" s="282">
        <v>983</v>
      </c>
      <c r="C77" s="282"/>
      <c r="D77" s="282"/>
      <c r="E77" s="119">
        <f t="shared" si="2"/>
        <v>0</v>
      </c>
      <c r="F77" s="119" t="str">
        <f t="shared" si="3"/>
        <v/>
      </c>
    </row>
    <row r="78" s="187" customFormat="1" ht="25" customHeight="1" spans="1:6">
      <c r="A78" s="272" t="s">
        <v>650</v>
      </c>
      <c r="B78" s="284">
        <f>SUM(B79:B80)</f>
        <v>0</v>
      </c>
      <c r="C78" s="284">
        <f>SUM(C79:C80)</f>
        <v>8</v>
      </c>
      <c r="D78" s="284">
        <f>D79</f>
        <v>35</v>
      </c>
      <c r="E78" s="374" t="str">
        <f t="shared" ref="E78:E97" si="4">IF(ISERROR(D78/B78),"",D78/B78)</f>
        <v/>
      </c>
      <c r="F78" s="374">
        <f t="shared" si="3"/>
        <v>4.375</v>
      </c>
    </row>
    <row r="79" ht="25" customHeight="1" spans="1:6">
      <c r="A79" s="276" t="s">
        <v>651</v>
      </c>
      <c r="B79" s="282"/>
      <c r="C79" s="282">
        <v>8</v>
      </c>
      <c r="D79" s="282">
        <f>D80</f>
        <v>35</v>
      </c>
      <c r="E79" s="119" t="str">
        <f t="shared" si="4"/>
        <v/>
      </c>
      <c r="F79" s="119">
        <f t="shared" ref="F78:F97" si="5">IF(ISERROR(D79/C79),"",D79/C79)</f>
        <v>4.375</v>
      </c>
    </row>
    <row r="80" ht="30" customHeight="1" spans="1:6">
      <c r="A80" s="276" t="s">
        <v>652</v>
      </c>
      <c r="B80" s="282"/>
      <c r="C80" s="282"/>
      <c r="D80" s="282">
        <v>35</v>
      </c>
      <c r="E80" s="119" t="str">
        <f t="shared" si="4"/>
        <v/>
      </c>
      <c r="F80" s="119" t="str">
        <f t="shared" si="5"/>
        <v/>
      </c>
    </row>
    <row r="81" s="187" customFormat="1" ht="25" customHeight="1" spans="1:6">
      <c r="A81" s="272" t="s">
        <v>653</v>
      </c>
      <c r="B81" s="284"/>
      <c r="C81" s="284">
        <f>C82+C85</f>
        <v>0</v>
      </c>
      <c r="D81" s="284">
        <f>D82+D85</f>
        <v>0</v>
      </c>
      <c r="E81" s="374" t="str">
        <f t="shared" si="4"/>
        <v/>
      </c>
      <c r="F81" s="374" t="str">
        <f t="shared" si="5"/>
        <v/>
      </c>
    </row>
    <row r="82" ht="25" customHeight="1" spans="1:6">
      <c r="A82" s="275" t="s">
        <v>654</v>
      </c>
      <c r="B82" s="284"/>
      <c r="C82" s="284"/>
      <c r="D82" s="284"/>
      <c r="E82" s="374" t="str">
        <f t="shared" si="4"/>
        <v/>
      </c>
      <c r="F82" s="374" t="str">
        <f t="shared" si="5"/>
        <v/>
      </c>
    </row>
    <row r="83" ht="25" customHeight="1" spans="1:6">
      <c r="A83" s="276" t="s">
        <v>655</v>
      </c>
      <c r="B83" s="282"/>
      <c r="C83" s="282"/>
      <c r="D83" s="282"/>
      <c r="E83" s="119" t="str">
        <f t="shared" si="4"/>
        <v/>
      </c>
      <c r="F83" s="119" t="str">
        <f t="shared" si="5"/>
        <v/>
      </c>
    </row>
    <row r="84" ht="25" customHeight="1" spans="1:6">
      <c r="A84" s="276" t="s">
        <v>656</v>
      </c>
      <c r="B84" s="282"/>
      <c r="C84" s="282"/>
      <c r="D84" s="282"/>
      <c r="E84" s="119" t="str">
        <f t="shared" si="4"/>
        <v/>
      </c>
      <c r="F84" s="119" t="str">
        <f t="shared" si="5"/>
        <v/>
      </c>
    </row>
    <row r="85" ht="25" customHeight="1" spans="1:6">
      <c r="A85" s="275" t="s">
        <v>657</v>
      </c>
      <c r="B85" s="284"/>
      <c r="C85" s="284"/>
      <c r="D85" s="284">
        <f>D86</f>
        <v>0</v>
      </c>
      <c r="E85" s="374" t="str">
        <f t="shared" si="4"/>
        <v/>
      </c>
      <c r="F85" s="374" t="str">
        <f t="shared" si="5"/>
        <v/>
      </c>
    </row>
    <row r="86" ht="25" customHeight="1" spans="1:6">
      <c r="A86" s="276" t="s">
        <v>658</v>
      </c>
      <c r="B86" s="282"/>
      <c r="C86" s="282"/>
      <c r="D86" s="282"/>
      <c r="E86" s="119" t="str">
        <f t="shared" si="4"/>
        <v/>
      </c>
      <c r="F86" s="119" t="str">
        <f t="shared" si="5"/>
        <v/>
      </c>
    </row>
    <row r="87" s="187" customFormat="1" ht="25" customHeight="1" spans="1:6">
      <c r="A87" s="283" t="s">
        <v>541</v>
      </c>
      <c r="B87" s="273">
        <f>SUM(B6,B14,B24,B50,B59,B74)</f>
        <v>55971</v>
      </c>
      <c r="C87" s="273">
        <f>SUM(C6,C14,C24,C50,C59,C74,C81,C78)</f>
        <v>57078</v>
      </c>
      <c r="D87" s="273">
        <f>SUM(D6,D14,D24,D50,D59,D7,,D74,D78,D81)</f>
        <v>44006</v>
      </c>
      <c r="E87" s="374">
        <f t="shared" si="4"/>
        <v>0.786</v>
      </c>
      <c r="F87" s="374">
        <f t="shared" si="5"/>
        <v>0.771</v>
      </c>
    </row>
    <row r="88" s="187" customFormat="1" ht="25" customHeight="1" spans="1:6">
      <c r="A88" s="272" t="s">
        <v>542</v>
      </c>
      <c r="B88" s="273">
        <f>SUM(B89:B91)</f>
        <v>0</v>
      </c>
      <c r="C88" s="273">
        <f>SUM(C89:C91)</f>
        <v>0</v>
      </c>
      <c r="D88" s="273">
        <v>30</v>
      </c>
      <c r="E88" s="374" t="str">
        <f t="shared" si="4"/>
        <v/>
      </c>
      <c r="F88" s="374" t="str">
        <f t="shared" si="5"/>
        <v/>
      </c>
    </row>
    <row r="89" ht="25" customHeight="1" spans="1:6">
      <c r="A89" s="275" t="s">
        <v>659</v>
      </c>
      <c r="B89" s="273">
        <f>SUM(B90:B91)</f>
        <v>0</v>
      </c>
      <c r="C89" s="273"/>
      <c r="D89" s="273">
        <f>SUM(D90:D91)</f>
        <v>30</v>
      </c>
      <c r="E89" s="374" t="str">
        <f t="shared" si="4"/>
        <v/>
      </c>
      <c r="F89" s="374" t="str">
        <f t="shared" si="5"/>
        <v/>
      </c>
    </row>
    <row r="90" ht="25" customHeight="1" spans="1:6">
      <c r="A90" s="276" t="s">
        <v>660</v>
      </c>
      <c r="B90" s="282"/>
      <c r="C90" s="282"/>
      <c r="D90" s="282"/>
      <c r="E90" s="119" t="str">
        <f t="shared" si="4"/>
        <v/>
      </c>
      <c r="F90" s="119" t="str">
        <f t="shared" si="5"/>
        <v/>
      </c>
    </row>
    <row r="91" ht="25" customHeight="1" spans="1:6">
      <c r="A91" s="276" t="s">
        <v>661</v>
      </c>
      <c r="B91" s="282"/>
      <c r="C91" s="282"/>
      <c r="D91" s="282">
        <v>30</v>
      </c>
      <c r="E91" s="119" t="str">
        <f t="shared" si="4"/>
        <v/>
      </c>
      <c r="F91" s="119" t="str">
        <f t="shared" si="5"/>
        <v/>
      </c>
    </row>
    <row r="92" ht="25" customHeight="1" spans="1:6">
      <c r="A92" s="275" t="s">
        <v>662</v>
      </c>
      <c r="B92" s="284"/>
      <c r="C92" s="284"/>
      <c r="D92" s="284"/>
      <c r="E92" s="374" t="str">
        <f t="shared" si="4"/>
        <v/>
      </c>
      <c r="F92" s="374" t="str">
        <f t="shared" si="5"/>
        <v/>
      </c>
    </row>
    <row r="93" s="187" customFormat="1" ht="25" customHeight="1" spans="1:6">
      <c r="A93" s="447" t="s">
        <v>549</v>
      </c>
      <c r="B93" s="273">
        <f>SUM(B94)</f>
        <v>40</v>
      </c>
      <c r="C93" s="273">
        <f>SUM(C94)</f>
        <v>40</v>
      </c>
      <c r="D93" s="273">
        <f>SUM(D94)</f>
        <v>40</v>
      </c>
      <c r="E93" s="374">
        <f t="shared" si="4"/>
        <v>1</v>
      </c>
      <c r="F93" s="374">
        <f t="shared" si="5"/>
        <v>1</v>
      </c>
    </row>
    <row r="94" s="187" customFormat="1" ht="25" customHeight="1" spans="1:6">
      <c r="A94" s="448" t="s">
        <v>663</v>
      </c>
      <c r="B94" s="273">
        <f>SUM(B95)</f>
        <v>40</v>
      </c>
      <c r="C94" s="273">
        <f>SUM(C95)</f>
        <v>40</v>
      </c>
      <c r="D94" s="273">
        <f>SUM(D95)</f>
        <v>40</v>
      </c>
      <c r="E94" s="374">
        <f t="shared" si="4"/>
        <v>1</v>
      </c>
      <c r="F94" s="374">
        <f t="shared" si="5"/>
        <v>1</v>
      </c>
    </row>
    <row r="95" ht="25" customHeight="1" spans="1:6">
      <c r="A95" s="449" t="s">
        <v>664</v>
      </c>
      <c r="B95" s="277">
        <v>40</v>
      </c>
      <c r="C95" s="277">
        <v>40</v>
      </c>
      <c r="D95" s="277">
        <v>40</v>
      </c>
      <c r="E95" s="119">
        <f t="shared" si="4"/>
        <v>1</v>
      </c>
      <c r="F95" s="119">
        <f t="shared" si="5"/>
        <v>1</v>
      </c>
    </row>
    <row r="96" s="187" customFormat="1" ht="25" customHeight="1" spans="1:6">
      <c r="A96" s="272" t="s">
        <v>553</v>
      </c>
      <c r="B96" s="273"/>
      <c r="C96" s="273"/>
      <c r="D96" s="273">
        <v>57</v>
      </c>
      <c r="E96" s="374" t="str">
        <f t="shared" si="4"/>
        <v/>
      </c>
      <c r="F96" s="374" t="str">
        <f t="shared" si="5"/>
        <v/>
      </c>
    </row>
    <row r="97" s="187" customFormat="1" ht="25" customHeight="1" spans="1:6">
      <c r="A97" s="283" t="s">
        <v>555</v>
      </c>
      <c r="B97" s="273">
        <f>SUM(B87,B88,B93,B96)</f>
        <v>56011</v>
      </c>
      <c r="C97" s="273">
        <f>SUM(C87,C93,C96,C89)</f>
        <v>57118</v>
      </c>
      <c r="D97" s="273">
        <f>SUM(D87,D93,D96,D88)</f>
        <v>44133</v>
      </c>
      <c r="E97" s="374">
        <f t="shared" si="4"/>
        <v>0.788</v>
      </c>
      <c r="F97" s="374">
        <f t="shared" si="5"/>
        <v>0.773</v>
      </c>
    </row>
    <row r="99" ht="15" spans="1:6">
      <c r="A99" s="184"/>
      <c r="B99" s="184"/>
      <c r="C99" s="184"/>
      <c r="D99" s="184"/>
      <c r="E99" s="184"/>
      <c r="F99" s="184"/>
    </row>
  </sheetData>
  <autoFilter ref="A5:F97">
    <extLst/>
  </autoFilter>
  <mergeCells count="8">
    <mergeCell ref="A2:F2"/>
    <mergeCell ref="D3:F3"/>
    <mergeCell ref="A4:A5"/>
    <mergeCell ref="B4:B5"/>
    <mergeCell ref="C4:C5"/>
    <mergeCell ref="D4:D5"/>
    <mergeCell ref="E4:E5"/>
    <mergeCell ref="F4:F5"/>
  </mergeCell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&amp;P+22 页，共 &amp;N+57 页</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
  <sheetViews>
    <sheetView workbookViewId="0">
      <selection activeCell="L24" sqref="L24"/>
    </sheetView>
  </sheetViews>
  <sheetFormatPr defaultColWidth="10" defaultRowHeight="13.5" outlineLevelCol="3"/>
  <cols>
    <col min="1" max="1" width="36" style="132" customWidth="1"/>
    <col min="2" max="4" width="15.625" style="132" customWidth="1"/>
    <col min="5" max="5" width="9.76666666666667" style="132" customWidth="1"/>
    <col min="6" max="16384" width="10" style="132"/>
  </cols>
  <sheetData>
    <row r="1" s="132" customFormat="1" ht="22" customHeight="1" spans="1:1">
      <c r="A1" s="132" t="s">
        <v>1135</v>
      </c>
    </row>
    <row r="2" s="132" customFormat="1" ht="14.3" customHeight="1" spans="1:1">
      <c r="A2" s="156"/>
    </row>
    <row r="3" s="132" customFormat="1" ht="58" customHeight="1" spans="1:4">
      <c r="A3" s="157" t="s">
        <v>1136</v>
      </c>
      <c r="B3" s="157"/>
      <c r="C3" s="157"/>
      <c r="D3" s="157"/>
    </row>
    <row r="4" s="132" customFormat="1" ht="30" customHeight="1" spans="4:4">
      <c r="D4" s="158" t="s">
        <v>2</v>
      </c>
    </row>
    <row r="5" s="132" customFormat="1" spans="1:4">
      <c r="A5" s="159" t="s">
        <v>1110</v>
      </c>
      <c r="B5" s="159" t="s">
        <v>1137</v>
      </c>
      <c r="C5" s="159" t="s">
        <v>1138</v>
      </c>
      <c r="D5" s="159" t="s">
        <v>1139</v>
      </c>
    </row>
    <row r="6" s="132" customFormat="1" ht="27" spans="1:4">
      <c r="A6" s="160" t="s">
        <v>1140</v>
      </c>
      <c r="B6" s="161" t="s">
        <v>1141</v>
      </c>
      <c r="C6" s="162">
        <v>39600</v>
      </c>
      <c r="D6" s="162">
        <v>39600</v>
      </c>
    </row>
    <row r="7" s="132" customFormat="1" spans="1:4">
      <c r="A7" s="163" t="s">
        <v>1142</v>
      </c>
      <c r="B7" s="161" t="s">
        <v>1143</v>
      </c>
      <c r="C7" s="162">
        <v>6300</v>
      </c>
      <c r="D7" s="162">
        <v>6300</v>
      </c>
    </row>
    <row r="8" s="132" customFormat="1" spans="1:4">
      <c r="A8" s="163" t="s">
        <v>1144</v>
      </c>
      <c r="B8" s="161" t="s">
        <v>1145</v>
      </c>
      <c r="C8" s="162">
        <v>6300</v>
      </c>
      <c r="D8" s="162">
        <v>6300</v>
      </c>
    </row>
    <row r="9" s="132" customFormat="1" spans="1:4">
      <c r="A9" s="163" t="s">
        <v>1146</v>
      </c>
      <c r="B9" s="161" t="s">
        <v>1147</v>
      </c>
      <c r="C9" s="162">
        <v>33300</v>
      </c>
      <c r="D9" s="162">
        <v>33300</v>
      </c>
    </row>
    <row r="10" s="132" customFormat="1" spans="1:4">
      <c r="A10" s="163" t="s">
        <v>1144</v>
      </c>
      <c r="B10" s="161" t="s">
        <v>1148</v>
      </c>
      <c r="C10" s="162"/>
      <c r="D10" s="162"/>
    </row>
    <row r="11" s="132" customFormat="1" spans="1:4">
      <c r="A11" s="160" t="s">
        <v>1149</v>
      </c>
      <c r="B11" s="161" t="s">
        <v>1150</v>
      </c>
      <c r="C11" s="162">
        <v>7040</v>
      </c>
      <c r="D11" s="162">
        <v>7040</v>
      </c>
    </row>
    <row r="12" s="132" customFormat="1" spans="1:4">
      <c r="A12" s="163" t="s">
        <v>1142</v>
      </c>
      <c r="B12" s="161" t="s">
        <v>1151</v>
      </c>
      <c r="C12" s="162">
        <v>7000</v>
      </c>
      <c r="D12" s="162">
        <v>7000</v>
      </c>
    </row>
    <row r="13" s="132" customFormat="1" spans="1:4">
      <c r="A13" s="163" t="s">
        <v>1146</v>
      </c>
      <c r="B13" s="161" t="s">
        <v>1152</v>
      </c>
      <c r="C13" s="162">
        <v>40</v>
      </c>
      <c r="D13" s="162">
        <v>40</v>
      </c>
    </row>
    <row r="14" s="132" customFormat="1" spans="1:4">
      <c r="A14" s="160" t="s">
        <v>1153</v>
      </c>
      <c r="B14" s="161" t="s">
        <v>1154</v>
      </c>
      <c r="C14" s="162">
        <v>3788.81</v>
      </c>
      <c r="D14" s="162">
        <v>3788.81</v>
      </c>
    </row>
    <row r="15" s="132" customFormat="1" spans="1:4">
      <c r="A15" s="163" t="s">
        <v>1142</v>
      </c>
      <c r="B15" s="161" t="s">
        <v>1155</v>
      </c>
      <c r="C15" s="162">
        <v>2653.16</v>
      </c>
      <c r="D15" s="162">
        <v>2653.16</v>
      </c>
    </row>
    <row r="16" s="132" customFormat="1" spans="1:4">
      <c r="A16" s="163" t="s">
        <v>1146</v>
      </c>
      <c r="B16" s="161" t="s">
        <v>1156</v>
      </c>
      <c r="C16" s="162">
        <v>1135.65</v>
      </c>
      <c r="D16" s="162">
        <v>1135.65</v>
      </c>
    </row>
    <row r="17" s="132" customFormat="1" spans="1:4">
      <c r="A17" s="160" t="s">
        <v>1157</v>
      </c>
      <c r="B17" s="161" t="s">
        <v>1158</v>
      </c>
      <c r="C17" s="162">
        <v>12811</v>
      </c>
      <c r="D17" s="162">
        <v>12811</v>
      </c>
    </row>
    <row r="18" s="132" customFormat="1" spans="1:4">
      <c r="A18" s="163" t="s">
        <v>1142</v>
      </c>
      <c r="B18" s="161" t="s">
        <v>1159</v>
      </c>
      <c r="C18" s="162">
        <v>12691</v>
      </c>
      <c r="D18" s="162">
        <v>12691</v>
      </c>
    </row>
    <row r="19" s="132" customFormat="1" spans="1:4">
      <c r="A19" s="163" t="s">
        <v>1160</v>
      </c>
      <c r="B19" s="161"/>
      <c r="C19" s="162">
        <v>11391</v>
      </c>
      <c r="D19" s="162">
        <v>11391</v>
      </c>
    </row>
    <row r="20" s="132" customFormat="1" spans="1:4">
      <c r="A20" s="163" t="s">
        <v>1161</v>
      </c>
      <c r="B20" s="161" t="s">
        <v>1162</v>
      </c>
      <c r="C20" s="162">
        <v>1300</v>
      </c>
      <c r="D20" s="162">
        <v>1300</v>
      </c>
    </row>
    <row r="21" s="132" customFormat="1" spans="1:4">
      <c r="A21" s="163" t="s">
        <v>1146</v>
      </c>
      <c r="B21" s="161" t="s">
        <v>1163</v>
      </c>
      <c r="C21" s="162">
        <v>120</v>
      </c>
      <c r="D21" s="162">
        <v>120</v>
      </c>
    </row>
    <row r="22" s="132" customFormat="1" spans="1:4">
      <c r="A22" s="163" t="s">
        <v>1160</v>
      </c>
      <c r="B22" s="161"/>
      <c r="C22" s="162"/>
      <c r="D22" s="162"/>
    </row>
    <row r="23" s="132" customFormat="1" spans="1:4">
      <c r="A23" s="163" t="s">
        <v>1164</v>
      </c>
      <c r="B23" s="161" t="s">
        <v>1165</v>
      </c>
      <c r="C23" s="164">
        <v>120</v>
      </c>
      <c r="D23" s="164">
        <v>120</v>
      </c>
    </row>
    <row r="24" s="132" customFormat="1" spans="1:4">
      <c r="A24" s="160" t="s">
        <v>1166</v>
      </c>
      <c r="B24" s="161" t="s">
        <v>1167</v>
      </c>
      <c r="C24" s="162">
        <v>6492.93</v>
      </c>
      <c r="D24" s="162">
        <v>6492.93</v>
      </c>
    </row>
    <row r="25" s="132" customFormat="1" spans="1:4">
      <c r="A25" s="163" t="s">
        <v>1142</v>
      </c>
      <c r="B25" s="161" t="s">
        <v>1168</v>
      </c>
      <c r="C25" s="162">
        <v>2649.46</v>
      </c>
      <c r="D25" s="162">
        <v>2649.46</v>
      </c>
    </row>
    <row r="26" s="132" customFormat="1" spans="1:4">
      <c r="A26" s="163" t="s">
        <v>1146</v>
      </c>
      <c r="B26" s="161" t="s">
        <v>1169</v>
      </c>
      <c r="C26" s="162">
        <v>3843.47</v>
      </c>
      <c r="D26" s="162">
        <v>3843.47</v>
      </c>
    </row>
    <row r="27" s="134" customFormat="1" ht="70" customHeight="1" spans="1:4">
      <c r="A27" s="165" t="s">
        <v>1170</v>
      </c>
      <c r="B27" s="165"/>
      <c r="C27" s="165"/>
      <c r="D27" s="165"/>
    </row>
    <row r="28" s="132" customFormat="1" ht="25" customHeight="1" spans="1:4">
      <c r="A28" s="166"/>
      <c r="B28" s="166"/>
      <c r="C28" s="166"/>
      <c r="D28" s="166"/>
    </row>
  </sheetData>
  <mergeCells count="3">
    <mergeCell ref="A3:D3"/>
    <mergeCell ref="A27:D27"/>
    <mergeCell ref="A28:D28"/>
  </mergeCells>
  <pageMargins left="0.75" right="0.75" top="1" bottom="1" header="0.5" footer="0.5"/>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workbookViewId="0">
      <selection activeCell="F18" sqref="F18"/>
    </sheetView>
  </sheetViews>
  <sheetFormatPr defaultColWidth="8.88333333333333" defaultRowHeight="13.5" outlineLevelCol="5"/>
  <cols>
    <col min="1" max="1" width="8.88333333333333" style="132"/>
    <col min="2" max="2" width="49.375" style="132" customWidth="1"/>
    <col min="3" max="6" width="20.625" style="132" customWidth="1"/>
    <col min="7" max="16384" width="8.88333333333333" style="132"/>
  </cols>
  <sheetData>
    <row r="1" s="132" customFormat="1" ht="33" customHeight="1" spans="1:1">
      <c r="A1" s="132" t="s">
        <v>1171</v>
      </c>
    </row>
    <row r="2" s="132" customFormat="1" ht="45" customHeight="1" spans="1:6">
      <c r="A2" s="135" t="s">
        <v>1172</v>
      </c>
      <c r="B2" s="135"/>
      <c r="C2" s="135"/>
      <c r="D2" s="135"/>
      <c r="E2" s="135"/>
      <c r="F2" s="135"/>
    </row>
    <row r="3" s="133" customFormat="1" ht="18" customHeight="1" spans="2:6">
      <c r="B3" s="147" t="s">
        <v>2</v>
      </c>
      <c r="C3" s="148"/>
      <c r="D3" s="148"/>
      <c r="E3" s="148"/>
      <c r="F3" s="148"/>
    </row>
    <row r="4" s="133" customFormat="1" ht="18.75" spans="1:6">
      <c r="A4" s="138" t="s">
        <v>922</v>
      </c>
      <c r="B4" s="138"/>
      <c r="C4" s="139" t="s">
        <v>1173</v>
      </c>
      <c r="D4" s="139" t="s">
        <v>1138</v>
      </c>
      <c r="E4" s="139" t="s">
        <v>1139</v>
      </c>
      <c r="F4" s="139" t="s">
        <v>1174</v>
      </c>
    </row>
    <row r="5" s="133" customFormat="1" ht="18.75" spans="1:6">
      <c r="A5" s="149" t="s">
        <v>1175</v>
      </c>
      <c r="B5" s="149"/>
      <c r="C5" s="146" t="s">
        <v>1176</v>
      </c>
      <c r="D5" s="150">
        <v>223200</v>
      </c>
      <c r="E5" s="150">
        <v>223200</v>
      </c>
      <c r="F5" s="151"/>
    </row>
    <row r="6" s="133" customFormat="1" ht="18.75" spans="1:6">
      <c r="A6" s="152" t="s">
        <v>1177</v>
      </c>
      <c r="B6" s="152"/>
      <c r="C6" s="146" t="s">
        <v>1143</v>
      </c>
      <c r="D6" s="150">
        <v>148000</v>
      </c>
      <c r="E6" s="150">
        <v>148000</v>
      </c>
      <c r="F6" s="151"/>
    </row>
    <row r="7" s="133" customFormat="1" ht="18.75" spans="1:6">
      <c r="A7" s="152" t="s">
        <v>1178</v>
      </c>
      <c r="B7" s="152"/>
      <c r="C7" s="146" t="s">
        <v>1145</v>
      </c>
      <c r="D7" s="150">
        <v>75200</v>
      </c>
      <c r="E7" s="150">
        <v>75200</v>
      </c>
      <c r="F7" s="151"/>
    </row>
    <row r="8" s="133" customFormat="1" ht="18.75" spans="1:6">
      <c r="A8" s="153" t="s">
        <v>1179</v>
      </c>
      <c r="B8" s="153"/>
      <c r="C8" s="146" t="s">
        <v>1180</v>
      </c>
      <c r="D8" s="150"/>
      <c r="E8" s="150"/>
      <c r="F8" s="151"/>
    </row>
    <row r="9" s="133" customFormat="1" ht="18.75" spans="1:6">
      <c r="A9" s="152" t="s">
        <v>1177</v>
      </c>
      <c r="B9" s="152"/>
      <c r="C9" s="146" t="s">
        <v>1148</v>
      </c>
      <c r="D9" s="150"/>
      <c r="E9" s="150"/>
      <c r="F9" s="151"/>
    </row>
    <row r="10" s="133" customFormat="1" ht="18.75" spans="1:6">
      <c r="A10" s="152" t="s">
        <v>1178</v>
      </c>
      <c r="B10" s="152"/>
      <c r="C10" s="146" t="s">
        <v>1181</v>
      </c>
      <c r="D10" s="150"/>
      <c r="E10" s="150"/>
      <c r="F10" s="151"/>
    </row>
    <row r="11" s="134" customFormat="1" ht="73" customHeight="1" spans="1:6">
      <c r="A11" s="144" t="s">
        <v>1182</v>
      </c>
      <c r="B11" s="144"/>
      <c r="C11" s="144"/>
      <c r="D11" s="144"/>
      <c r="E11" s="144"/>
      <c r="F11" s="144"/>
    </row>
    <row r="14" s="132" customFormat="1" ht="19.5" spans="1:1">
      <c r="A14" s="154"/>
    </row>
    <row r="15" s="132" customFormat="1" ht="19" customHeight="1" spans="1:1">
      <c r="A15" s="155"/>
    </row>
    <row r="16" s="132" customFormat="1" ht="29" customHeight="1"/>
    <row r="17" s="132" customFormat="1" ht="29" customHeight="1"/>
    <row r="18" s="132" customFormat="1" ht="29" customHeight="1"/>
    <row r="19" s="132" customFormat="1" ht="29" customHeight="1"/>
    <row r="20" s="132" customFormat="1" ht="30" customHeight="1" spans="1:1">
      <c r="A20" s="155"/>
    </row>
  </sheetData>
  <mergeCells count="9">
    <mergeCell ref="A2:F2"/>
    <mergeCell ref="B3:F3"/>
    <mergeCell ref="A4:B4"/>
    <mergeCell ref="A6:B6"/>
    <mergeCell ref="A7:B7"/>
    <mergeCell ref="A8:B8"/>
    <mergeCell ref="A9:B9"/>
    <mergeCell ref="A10:B10"/>
    <mergeCell ref="A11:F11"/>
  </mergeCells>
  <pageMargins left="0.75" right="0.75" top="1" bottom="1" header="0.5" footer="0.5"/>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I12" sqref="I12"/>
    </sheetView>
  </sheetViews>
  <sheetFormatPr defaultColWidth="8.88333333333333" defaultRowHeight="13.5" outlineLevelCol="5"/>
  <cols>
    <col min="1" max="1" width="8.88333333333333" style="132"/>
    <col min="2" max="6" width="24.2166666666667" style="132" customWidth="1"/>
    <col min="7" max="16384" width="8.88333333333333" style="132"/>
  </cols>
  <sheetData>
    <row r="1" s="132" customFormat="1" ht="28" customHeight="1" spans="1:1">
      <c r="A1" s="132" t="s">
        <v>1183</v>
      </c>
    </row>
    <row r="2" s="132" customFormat="1" ht="27" spans="1:6">
      <c r="A2" s="135" t="s">
        <v>1184</v>
      </c>
      <c r="B2" s="136"/>
      <c r="C2" s="136"/>
      <c r="D2" s="136"/>
      <c r="E2" s="136"/>
      <c r="F2" s="136"/>
    </row>
    <row r="3" s="132" customFormat="1" ht="23" customHeight="1" spans="1:6">
      <c r="A3" s="137" t="s">
        <v>2</v>
      </c>
      <c r="B3" s="137"/>
      <c r="C3" s="137"/>
      <c r="D3" s="137"/>
      <c r="E3" s="137"/>
      <c r="F3" s="137"/>
    </row>
    <row r="4" s="133" customFormat="1" ht="30" customHeight="1" spans="1:6">
      <c r="A4" s="138" t="s">
        <v>1185</v>
      </c>
      <c r="B4" s="139" t="s">
        <v>1039</v>
      </c>
      <c r="C4" s="139" t="s">
        <v>1186</v>
      </c>
      <c r="D4" s="139" t="s">
        <v>1187</v>
      </c>
      <c r="E4" s="139" t="s">
        <v>1188</v>
      </c>
      <c r="F4" s="139" t="s">
        <v>1189</v>
      </c>
    </row>
    <row r="5" s="133" customFormat="1" ht="45" customHeight="1" spans="1:6">
      <c r="A5" s="140">
        <v>1</v>
      </c>
      <c r="B5" s="141" t="s">
        <v>1190</v>
      </c>
      <c r="C5" s="145" t="s">
        <v>1191</v>
      </c>
      <c r="D5" s="142" t="s">
        <v>1192</v>
      </c>
      <c r="E5" s="146" t="s">
        <v>1193</v>
      </c>
      <c r="F5" s="143">
        <v>7300</v>
      </c>
    </row>
    <row r="6" s="133" customFormat="1" ht="45" customHeight="1" spans="1:6">
      <c r="A6" s="140">
        <v>2</v>
      </c>
      <c r="B6" s="141" t="s">
        <v>1194</v>
      </c>
      <c r="C6" s="145" t="s">
        <v>1195</v>
      </c>
      <c r="D6" s="142" t="s">
        <v>1196</v>
      </c>
      <c r="E6" s="146" t="s">
        <v>1193</v>
      </c>
      <c r="F6" s="143">
        <v>3000</v>
      </c>
    </row>
    <row r="7" s="133" customFormat="1" ht="45" customHeight="1" spans="1:6">
      <c r="A7" s="140">
        <v>3</v>
      </c>
      <c r="B7" s="141" t="s">
        <v>1197</v>
      </c>
      <c r="C7" s="145" t="s">
        <v>1195</v>
      </c>
      <c r="D7" s="142" t="s">
        <v>1198</v>
      </c>
      <c r="E7" s="146" t="s">
        <v>1193</v>
      </c>
      <c r="F7" s="143">
        <v>10000</v>
      </c>
    </row>
    <row r="8" s="133" customFormat="1" ht="45" customHeight="1" spans="1:6">
      <c r="A8" s="140">
        <v>4</v>
      </c>
      <c r="B8" s="141" t="s">
        <v>1199</v>
      </c>
      <c r="C8" s="145" t="s">
        <v>1200</v>
      </c>
      <c r="D8" s="142" t="s">
        <v>1201</v>
      </c>
      <c r="E8" s="146" t="s">
        <v>1193</v>
      </c>
      <c r="F8" s="143">
        <v>5000</v>
      </c>
    </row>
    <row r="9" s="133" customFormat="1" ht="45" customHeight="1" spans="1:6">
      <c r="A9" s="140">
        <v>5</v>
      </c>
      <c r="B9" s="141" t="s">
        <v>1202</v>
      </c>
      <c r="C9" s="145" t="s">
        <v>1200</v>
      </c>
      <c r="D9" s="142" t="s">
        <v>1203</v>
      </c>
      <c r="E9" s="146" t="s">
        <v>1193</v>
      </c>
      <c r="F9" s="143">
        <v>8000</v>
      </c>
    </row>
    <row r="10" s="133" customFormat="1" ht="45" customHeight="1" spans="1:6">
      <c r="A10" s="140">
        <v>6</v>
      </c>
      <c r="B10" s="141"/>
      <c r="C10" s="145"/>
      <c r="D10" s="142"/>
      <c r="E10" s="146"/>
      <c r="F10" s="143"/>
    </row>
    <row r="11" s="133" customFormat="1" ht="45" customHeight="1" spans="1:6">
      <c r="A11" s="140">
        <v>7</v>
      </c>
      <c r="B11" s="141"/>
      <c r="C11" s="145"/>
      <c r="D11" s="142"/>
      <c r="E11" s="146"/>
      <c r="F11" s="143"/>
    </row>
    <row r="12" s="133" customFormat="1" ht="45" customHeight="1" spans="1:6">
      <c r="A12" s="140"/>
      <c r="B12" s="139" t="s">
        <v>874</v>
      </c>
      <c r="C12" s="142"/>
      <c r="D12" s="142"/>
      <c r="E12" s="141"/>
      <c r="F12" s="143">
        <v>33300</v>
      </c>
    </row>
    <row r="13" s="134" customFormat="1" ht="33" customHeight="1" spans="1:6">
      <c r="A13" s="144" t="s">
        <v>1204</v>
      </c>
      <c r="B13" s="144"/>
      <c r="C13" s="144"/>
      <c r="D13" s="144"/>
      <c r="E13" s="144"/>
      <c r="F13" s="144"/>
    </row>
    <row r="14" ht="20" customHeight="1"/>
  </sheetData>
  <mergeCells count="3">
    <mergeCell ref="A2:F2"/>
    <mergeCell ref="A3:F3"/>
    <mergeCell ref="A13:F13"/>
  </mergeCells>
  <pageMargins left="0.75" right="0.75" top="1" bottom="1" header="0.5" footer="0.5"/>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G17" sqref="G17"/>
    </sheetView>
  </sheetViews>
  <sheetFormatPr defaultColWidth="8.88333333333333" defaultRowHeight="13.5" outlineLevelCol="5"/>
  <cols>
    <col min="1" max="1" width="8.88333333333333" style="132"/>
    <col min="2" max="6" width="24.2166666666667" style="132" customWidth="1"/>
    <col min="7" max="16384" width="8.88333333333333" style="132"/>
  </cols>
  <sheetData>
    <row r="1" s="132" customFormat="1" ht="28" customHeight="1" spans="1:1">
      <c r="A1" s="132" t="s">
        <v>1205</v>
      </c>
    </row>
    <row r="2" s="132" customFormat="1" ht="27" spans="1:6">
      <c r="A2" s="135" t="s">
        <v>1206</v>
      </c>
      <c r="B2" s="136"/>
      <c r="C2" s="136"/>
      <c r="D2" s="136"/>
      <c r="E2" s="136"/>
      <c r="F2" s="136"/>
    </row>
    <row r="3" s="132" customFormat="1" ht="23" customHeight="1" spans="1:6">
      <c r="A3" s="137" t="s">
        <v>2</v>
      </c>
      <c r="B3" s="137"/>
      <c r="C3" s="137"/>
      <c r="D3" s="137"/>
      <c r="E3" s="137"/>
      <c r="F3" s="137"/>
    </row>
    <row r="4" s="133" customFormat="1" ht="30" customHeight="1" spans="1:6">
      <c r="A4" s="138" t="s">
        <v>1185</v>
      </c>
      <c r="B4" s="139" t="s">
        <v>1039</v>
      </c>
      <c r="C4" s="139" t="s">
        <v>1186</v>
      </c>
      <c r="D4" s="139" t="s">
        <v>1187</v>
      </c>
      <c r="E4" s="139" t="s">
        <v>1188</v>
      </c>
      <c r="F4" s="139" t="s">
        <v>1189</v>
      </c>
    </row>
    <row r="5" s="133" customFormat="1" ht="45" customHeight="1" spans="1:6">
      <c r="A5" s="140">
        <v>1</v>
      </c>
      <c r="B5" s="141"/>
      <c r="C5" s="142"/>
      <c r="D5" s="142"/>
      <c r="E5" s="141"/>
      <c r="F5" s="143"/>
    </row>
    <row r="6" s="133" customFormat="1" ht="45" customHeight="1" spans="1:6">
      <c r="A6" s="140">
        <v>2</v>
      </c>
      <c r="B6" s="141"/>
      <c r="C6" s="142"/>
      <c r="D6" s="142"/>
      <c r="E6" s="141"/>
      <c r="F6" s="143"/>
    </row>
    <row r="7" s="133" customFormat="1" ht="45" customHeight="1" spans="1:6">
      <c r="A7" s="140">
        <v>3</v>
      </c>
      <c r="B7" s="141"/>
      <c r="C7" s="142"/>
      <c r="D7" s="142"/>
      <c r="E7" s="141"/>
      <c r="F7" s="143"/>
    </row>
    <row r="8" s="133" customFormat="1" ht="45" customHeight="1" spans="1:6">
      <c r="A8" s="140">
        <v>4</v>
      </c>
      <c r="B8" s="141"/>
      <c r="C8" s="142"/>
      <c r="D8" s="142"/>
      <c r="E8" s="141"/>
      <c r="F8" s="143"/>
    </row>
    <row r="9" s="134" customFormat="1" ht="33" customHeight="1" spans="1:6">
      <c r="A9" s="144" t="s">
        <v>1207</v>
      </c>
      <c r="B9" s="144"/>
      <c r="C9" s="144"/>
      <c r="D9" s="144"/>
      <c r="E9" s="144"/>
      <c r="F9" s="144"/>
    </row>
    <row r="10" ht="20" customHeight="1" spans="1:1">
      <c r="A10" s="132" t="s">
        <v>1208</v>
      </c>
    </row>
  </sheetData>
  <mergeCells count="3">
    <mergeCell ref="A2:F2"/>
    <mergeCell ref="A3:F3"/>
    <mergeCell ref="A9:F9"/>
  </mergeCells>
  <pageMargins left="0.75" right="0.75" top="1" bottom="1" header="0.5" footer="0.5"/>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tabColor rgb="FF92D050"/>
  </sheetPr>
  <dimension ref="A1:E25"/>
  <sheetViews>
    <sheetView showZeros="0" tabSelected="1" workbookViewId="0">
      <selection activeCell="I19" sqref="I19"/>
    </sheetView>
  </sheetViews>
  <sheetFormatPr defaultColWidth="9" defaultRowHeight="15" outlineLevelCol="4"/>
  <cols>
    <col min="1" max="1" width="30.625" style="106" customWidth="1"/>
    <col min="2" max="4" width="21.625" style="106" customWidth="1"/>
    <col min="5" max="16384" width="9" style="106"/>
  </cols>
  <sheetData>
    <row r="1" s="106" customFormat="1" ht="30.75" spans="1:4">
      <c r="A1" s="107" t="s">
        <v>1209</v>
      </c>
      <c r="B1" s="108"/>
      <c r="C1" s="108"/>
      <c r="D1" s="108"/>
    </row>
    <row r="2" s="106" customFormat="1" ht="30" customHeight="1" spans="1:4">
      <c r="A2" s="109" t="s">
        <v>1210</v>
      </c>
      <c r="B2" s="110"/>
      <c r="C2" s="110"/>
      <c r="D2" s="110"/>
    </row>
    <row r="3" s="106" customFormat="1" ht="20" customHeight="1" spans="1:4">
      <c r="A3" s="124" t="s">
        <v>1084</v>
      </c>
      <c r="B3" s="124"/>
      <c r="C3" s="124"/>
      <c r="D3" s="124"/>
    </row>
    <row r="4" s="106" customFormat="1" ht="20.1" customHeight="1" spans="1:4">
      <c r="A4" s="114" t="s">
        <v>1211</v>
      </c>
      <c r="B4" s="114" t="s">
        <v>1086</v>
      </c>
      <c r="C4" s="114" t="s">
        <v>1212</v>
      </c>
      <c r="D4" s="114" t="s">
        <v>1213</v>
      </c>
    </row>
    <row r="5" s="106" customFormat="1" ht="27.95" customHeight="1" spans="1:4">
      <c r="A5" s="114"/>
      <c r="B5" s="114"/>
      <c r="C5" s="114"/>
      <c r="D5" s="114"/>
    </row>
    <row r="6" s="122" customFormat="1" ht="30" customHeight="1" spans="1:4">
      <c r="A6" s="125" t="s">
        <v>1214</v>
      </c>
      <c r="B6" s="126">
        <f>SUM(B7:B10)</f>
        <v>21000</v>
      </c>
      <c r="C6" s="126">
        <f>SUM(C7:C10)</f>
        <v>13000</v>
      </c>
      <c r="D6" s="126">
        <f>SUM(D7:D10)</f>
        <v>-8000</v>
      </c>
    </row>
    <row r="7" s="106" customFormat="1" ht="30" customHeight="1" spans="1:5">
      <c r="A7" s="127" t="s">
        <v>1215</v>
      </c>
      <c r="B7" s="118"/>
      <c r="C7" s="118"/>
      <c r="D7" s="118">
        <v>0</v>
      </c>
      <c r="E7" s="122"/>
    </row>
    <row r="8" s="106" customFormat="1" ht="30" customHeight="1" spans="1:5">
      <c r="A8" s="127" t="s">
        <v>1216</v>
      </c>
      <c r="B8" s="118"/>
      <c r="C8" s="118"/>
      <c r="D8" s="118"/>
      <c r="E8" s="122"/>
    </row>
    <row r="9" s="106" customFormat="1" ht="30" customHeight="1" spans="1:5">
      <c r="A9" s="127" t="s">
        <v>1217</v>
      </c>
      <c r="B9" s="118"/>
      <c r="C9" s="118"/>
      <c r="D9" s="118">
        <v>0</v>
      </c>
      <c r="E9" s="122"/>
    </row>
    <row r="10" s="106" customFormat="1" ht="30" customHeight="1" spans="1:5">
      <c r="A10" s="127" t="s">
        <v>1218</v>
      </c>
      <c r="B10" s="118">
        <v>21000</v>
      </c>
      <c r="C10" s="118">
        <v>13000</v>
      </c>
      <c r="D10" s="118">
        <f>SUM(C10-B10)</f>
        <v>-8000</v>
      </c>
      <c r="E10" s="122"/>
    </row>
    <row r="11" s="106" customFormat="1" ht="30" customHeight="1" spans="1:5">
      <c r="A11" s="127" t="s">
        <v>1219</v>
      </c>
      <c r="B11" s="118">
        <v>0</v>
      </c>
      <c r="C11" s="118">
        <v>0</v>
      </c>
      <c r="D11" s="118">
        <v>0</v>
      </c>
      <c r="E11" s="122"/>
    </row>
    <row r="12" s="106" customFormat="1" ht="30" customHeight="1" spans="1:5">
      <c r="A12" s="127" t="s">
        <v>1220</v>
      </c>
      <c r="B12" s="118">
        <v>0</v>
      </c>
      <c r="C12" s="118">
        <v>0</v>
      </c>
      <c r="D12" s="118">
        <v>0</v>
      </c>
      <c r="E12" s="122"/>
    </row>
    <row r="13" s="106" customFormat="1" ht="30" customHeight="1" spans="1:5">
      <c r="A13" s="127" t="s">
        <v>1221</v>
      </c>
      <c r="B13" s="118">
        <v>0</v>
      </c>
      <c r="C13" s="118">
        <v>0</v>
      </c>
      <c r="D13" s="118">
        <v>0</v>
      </c>
      <c r="E13" s="122"/>
    </row>
    <row r="14" s="122" customFormat="1" ht="30" customHeight="1" spans="1:4">
      <c r="A14" s="125" t="s">
        <v>1222</v>
      </c>
      <c r="B14" s="126">
        <v>0</v>
      </c>
      <c r="C14" s="126">
        <v>0</v>
      </c>
      <c r="D14" s="126">
        <v>0</v>
      </c>
    </row>
    <row r="15" s="122" customFormat="1" ht="30" customHeight="1" spans="1:4">
      <c r="A15" s="125" t="s">
        <v>1223</v>
      </c>
      <c r="B15" s="126"/>
      <c r="C15" s="126"/>
      <c r="D15" s="126">
        <v>0</v>
      </c>
    </row>
    <row r="16" s="106" customFormat="1" ht="30" customHeight="1" spans="1:5">
      <c r="A16" s="127" t="s">
        <v>1224</v>
      </c>
      <c r="B16" s="118">
        <v>0</v>
      </c>
      <c r="C16" s="118">
        <v>0</v>
      </c>
      <c r="D16" s="118">
        <v>0</v>
      </c>
      <c r="E16" s="122"/>
    </row>
    <row r="17" s="106" customFormat="1" ht="30" customHeight="1" spans="1:5">
      <c r="A17" s="127" t="s">
        <v>1225</v>
      </c>
      <c r="B17" s="118">
        <v>0</v>
      </c>
      <c r="C17" s="118">
        <v>0</v>
      </c>
      <c r="D17" s="118">
        <v>0</v>
      </c>
      <c r="E17" s="122"/>
    </row>
    <row r="18" s="106" customFormat="1" ht="30" customHeight="1" spans="1:5">
      <c r="A18" s="127" t="s">
        <v>1226</v>
      </c>
      <c r="B18" s="118"/>
      <c r="C18" s="118"/>
      <c r="D18" s="118">
        <v>0</v>
      </c>
      <c r="E18" s="122"/>
    </row>
    <row r="19" s="123" customFormat="1" ht="30" customHeight="1" spans="1:5">
      <c r="A19" s="125" t="s">
        <v>1227</v>
      </c>
      <c r="B19" s="128">
        <v>0</v>
      </c>
      <c r="C19" s="128"/>
      <c r="D19" s="126">
        <v>0</v>
      </c>
      <c r="E19" s="122"/>
    </row>
    <row r="20" s="123" customFormat="1" ht="30" customHeight="1" spans="1:5">
      <c r="A20" s="125" t="s">
        <v>1228</v>
      </c>
      <c r="B20" s="129">
        <v>11000</v>
      </c>
      <c r="C20" s="129">
        <v>13000</v>
      </c>
      <c r="D20" s="126">
        <f>SUM(C20-B20)</f>
        <v>2000</v>
      </c>
      <c r="E20" s="122"/>
    </row>
    <row r="21" s="123" customFormat="1" ht="30" customHeight="1" spans="1:5">
      <c r="A21" s="125" t="s">
        <v>1229</v>
      </c>
      <c r="B21" s="129">
        <f>SUM(B22:B23)</f>
        <v>0</v>
      </c>
      <c r="C21" s="129">
        <f>SUM(C22:C23)</f>
        <v>7300</v>
      </c>
      <c r="D21" s="126">
        <f>SUM(C21-B21)</f>
        <v>7300</v>
      </c>
      <c r="E21" s="122"/>
    </row>
    <row r="22" s="106" customFormat="1" ht="30" customHeight="1" spans="1:5">
      <c r="A22" s="127" t="s">
        <v>1230</v>
      </c>
      <c r="B22" s="118"/>
      <c r="C22" s="118"/>
      <c r="D22" s="118">
        <f>SUM(C22-B22)</f>
        <v>0</v>
      </c>
      <c r="E22" s="122"/>
    </row>
    <row r="23" s="106" customFormat="1" ht="30" customHeight="1" spans="1:5">
      <c r="A23" s="127" t="s">
        <v>1231</v>
      </c>
      <c r="B23" s="118"/>
      <c r="C23" s="130">
        <v>7300</v>
      </c>
      <c r="D23" s="118">
        <f>SUM(C23-B23)</f>
        <v>7300</v>
      </c>
      <c r="E23" s="122"/>
    </row>
    <row r="24" s="122" customFormat="1" ht="30" customHeight="1" spans="1:4">
      <c r="A24" s="125" t="s">
        <v>1232</v>
      </c>
      <c r="B24" s="126"/>
      <c r="C24" s="126"/>
      <c r="D24" s="118">
        <f>SUM(C24-B24)</f>
        <v>0</v>
      </c>
    </row>
    <row r="25" s="122" customFormat="1" ht="30" customHeight="1" spans="1:4">
      <c r="A25" s="131" t="s">
        <v>874</v>
      </c>
      <c r="B25" s="129">
        <f>SUM(B6,B14,B15,B19,B20,B21,B24)</f>
        <v>32000</v>
      </c>
      <c r="C25" s="129">
        <f>SUM(C6,C14,C15,C19,C20,C21,C24)</f>
        <v>33300</v>
      </c>
      <c r="D25" s="129">
        <f>SUM(D6,D14,D15,D19,D20,D21,D24)</f>
        <v>1300</v>
      </c>
    </row>
  </sheetData>
  <mergeCells count="6">
    <mergeCell ref="A2:D2"/>
    <mergeCell ref="A3:D3"/>
    <mergeCell ref="A4:A5"/>
    <mergeCell ref="B4:B5"/>
    <mergeCell ref="C4:C5"/>
    <mergeCell ref="D4:D5"/>
  </mergeCell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&amp;P+58 页，共 &amp;N+59 页</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rgb="FF92D050"/>
  </sheetPr>
  <dimension ref="A1:E21"/>
  <sheetViews>
    <sheetView topLeftCell="A4" workbookViewId="0">
      <selection activeCell="H18" sqref="H18"/>
    </sheetView>
  </sheetViews>
  <sheetFormatPr defaultColWidth="9" defaultRowHeight="15" outlineLevelCol="4"/>
  <cols>
    <col min="1" max="1" width="7.25" style="106" customWidth="1"/>
    <col min="2" max="2" width="35.625" style="106" customWidth="1"/>
    <col min="3" max="5" width="16.625" style="106" customWidth="1"/>
    <col min="6" max="6" width="9" style="106"/>
    <col min="7" max="7" width="12.625" style="106"/>
    <col min="8" max="16384" width="9" style="106"/>
  </cols>
  <sheetData>
    <row r="1" s="106" customFormat="1" ht="26.1" customHeight="1" spans="1:5">
      <c r="A1" s="107" t="s">
        <v>1233</v>
      </c>
      <c r="B1" s="108"/>
      <c r="C1" s="108"/>
      <c r="D1" s="108"/>
      <c r="E1" s="108"/>
    </row>
    <row r="2" s="106" customFormat="1" ht="30" customHeight="1" spans="1:5">
      <c r="A2" s="109" t="s">
        <v>1234</v>
      </c>
      <c r="B2" s="110"/>
      <c r="C2" s="110"/>
      <c r="D2" s="110"/>
      <c r="E2" s="110"/>
    </row>
    <row r="3" s="106" customFormat="1" ht="20" customHeight="1" spans="1:5">
      <c r="A3" s="111"/>
      <c r="B3" s="112"/>
      <c r="C3" s="112"/>
      <c r="D3" s="112"/>
      <c r="E3" s="113" t="s">
        <v>1235</v>
      </c>
    </row>
    <row r="4" s="106" customFormat="1" ht="27" customHeight="1" spans="1:5">
      <c r="A4" s="114" t="s">
        <v>1085</v>
      </c>
      <c r="B4" s="114"/>
      <c r="C4" s="115" t="s">
        <v>1212</v>
      </c>
      <c r="D4" s="114" t="s">
        <v>1236</v>
      </c>
      <c r="E4" s="114"/>
    </row>
    <row r="5" s="106" customFormat="1" ht="27.95" customHeight="1" spans="1:5">
      <c r="A5" s="114"/>
      <c r="B5" s="114"/>
      <c r="C5" s="114"/>
      <c r="D5" s="114" t="s">
        <v>1237</v>
      </c>
      <c r="E5" s="114" t="s">
        <v>1238</v>
      </c>
    </row>
    <row r="6" s="106" customFormat="1" ht="30" customHeight="1" spans="1:5">
      <c r="A6" s="116" t="s">
        <v>1090</v>
      </c>
      <c r="B6" s="117" t="s">
        <v>1091</v>
      </c>
      <c r="C6" s="118">
        <v>107987</v>
      </c>
      <c r="D6" s="118">
        <v>116916</v>
      </c>
      <c r="E6" s="119">
        <f>IF(ISERROR(C6/D6),"",C6/D6)</f>
        <v>0.924</v>
      </c>
    </row>
    <row r="7" s="106" customFormat="1" ht="30" customHeight="1" spans="1:5">
      <c r="A7" s="120"/>
      <c r="B7" s="117" t="s">
        <v>1092</v>
      </c>
      <c r="C7" s="118">
        <v>148000</v>
      </c>
      <c r="D7" s="118">
        <v>148000</v>
      </c>
      <c r="E7" s="119">
        <f t="shared" ref="E7:E20" si="0">IF(ISERROR(C7/D7),"",C7/D7)</f>
        <v>1</v>
      </c>
    </row>
    <row r="8" s="106" customFormat="1" ht="30" customHeight="1" spans="1:5">
      <c r="A8" s="120"/>
      <c r="B8" s="117" t="s">
        <v>1093</v>
      </c>
      <c r="C8" s="118">
        <v>16571</v>
      </c>
      <c r="D8" s="118">
        <v>16391</v>
      </c>
      <c r="E8" s="119">
        <f t="shared" si="0"/>
        <v>1.011</v>
      </c>
    </row>
    <row r="9" s="106" customFormat="1" ht="30" customHeight="1" spans="1:5">
      <c r="A9" s="120"/>
      <c r="B9" s="117" t="s">
        <v>1094</v>
      </c>
      <c r="C9" s="118">
        <v>7642</v>
      </c>
      <c r="D9" s="118">
        <v>13530</v>
      </c>
      <c r="E9" s="119">
        <f t="shared" si="0"/>
        <v>0.565</v>
      </c>
    </row>
    <row r="10" s="106" customFormat="1" ht="30" customHeight="1" spans="1:5">
      <c r="A10" s="120"/>
      <c r="B10" s="117" t="s">
        <v>1095</v>
      </c>
      <c r="C10" s="118">
        <v>116916</v>
      </c>
      <c r="D10" s="118">
        <v>119777</v>
      </c>
      <c r="E10" s="119">
        <f t="shared" si="0"/>
        <v>0.976</v>
      </c>
    </row>
    <row r="11" s="106" customFormat="1" ht="30" customHeight="1" spans="1:5">
      <c r="A11" s="116" t="s">
        <v>1096</v>
      </c>
      <c r="B11" s="117" t="s">
        <v>1097</v>
      </c>
      <c r="C11" s="118">
        <v>32200</v>
      </c>
      <c r="D11" s="118">
        <v>65460</v>
      </c>
      <c r="E11" s="119">
        <f t="shared" si="0"/>
        <v>0.492</v>
      </c>
    </row>
    <row r="12" s="106" customFormat="1" ht="30" customHeight="1" spans="1:5">
      <c r="A12" s="120"/>
      <c r="B12" s="117" t="s">
        <v>1098</v>
      </c>
      <c r="C12" s="118">
        <v>75200</v>
      </c>
      <c r="D12" s="118">
        <v>123643</v>
      </c>
      <c r="E12" s="119">
        <f t="shared" si="0"/>
        <v>0.608</v>
      </c>
    </row>
    <row r="13" s="106" customFormat="1" ht="30" customHeight="1" spans="1:5">
      <c r="A13" s="120"/>
      <c r="B13" s="117" t="s">
        <v>1099</v>
      </c>
      <c r="C13" s="118">
        <v>33300</v>
      </c>
      <c r="D13" s="118">
        <v>48443</v>
      </c>
      <c r="E13" s="119">
        <f t="shared" si="0"/>
        <v>0.687</v>
      </c>
    </row>
    <row r="14" s="106" customFormat="1" ht="30" customHeight="1" spans="1:5">
      <c r="A14" s="120"/>
      <c r="B14" s="117" t="s">
        <v>1100</v>
      </c>
      <c r="C14" s="118">
        <v>40</v>
      </c>
      <c r="D14" s="118">
        <v>120</v>
      </c>
      <c r="E14" s="119">
        <f t="shared" si="0"/>
        <v>0.333</v>
      </c>
    </row>
    <row r="15" s="106" customFormat="1" ht="30" customHeight="1" spans="1:5">
      <c r="A15" s="120"/>
      <c r="B15" s="117" t="s">
        <v>1101</v>
      </c>
      <c r="C15" s="118">
        <v>65460</v>
      </c>
      <c r="D15" s="118">
        <v>113783</v>
      </c>
      <c r="E15" s="119">
        <f t="shared" si="0"/>
        <v>0.575</v>
      </c>
    </row>
    <row r="16" s="106" customFormat="1" ht="30" customHeight="1" spans="1:5">
      <c r="A16" s="121" t="s">
        <v>874</v>
      </c>
      <c r="B16" s="117" t="s">
        <v>1103</v>
      </c>
      <c r="C16" s="118">
        <v>140187</v>
      </c>
      <c r="D16" s="118">
        <v>182376</v>
      </c>
      <c r="E16" s="119">
        <f t="shared" si="0"/>
        <v>0.769</v>
      </c>
    </row>
    <row r="17" s="106" customFormat="1" ht="30" customHeight="1" spans="1:5">
      <c r="A17" s="120"/>
      <c r="B17" s="117" t="s">
        <v>1104</v>
      </c>
      <c r="C17" s="118">
        <v>223200</v>
      </c>
      <c r="D17" s="118">
        <v>123643</v>
      </c>
      <c r="E17" s="119">
        <f t="shared" si="0"/>
        <v>1.805</v>
      </c>
    </row>
    <row r="18" s="106" customFormat="1" ht="30" customHeight="1" spans="1:5">
      <c r="A18" s="120"/>
      <c r="B18" s="117" t="s">
        <v>1105</v>
      </c>
      <c r="C18" s="118">
        <v>49871</v>
      </c>
      <c r="D18" s="118">
        <v>64834</v>
      </c>
      <c r="E18" s="119">
        <f t="shared" si="0"/>
        <v>0.769</v>
      </c>
    </row>
    <row r="19" s="106" customFormat="1" ht="30" customHeight="1" spans="1:5">
      <c r="A19" s="120"/>
      <c r="B19" s="117" t="s">
        <v>1106</v>
      </c>
      <c r="C19" s="118">
        <v>7682</v>
      </c>
      <c r="D19" s="118">
        <v>13650</v>
      </c>
      <c r="E19" s="119">
        <f t="shared" si="0"/>
        <v>0.563</v>
      </c>
    </row>
    <row r="20" s="106" customFormat="1" ht="30" customHeight="1" spans="1:5">
      <c r="A20" s="120"/>
      <c r="B20" s="117" t="s">
        <v>1107</v>
      </c>
      <c r="C20" s="118">
        <v>182376</v>
      </c>
      <c r="D20" s="118">
        <v>233560</v>
      </c>
      <c r="E20" s="119">
        <f t="shared" si="0"/>
        <v>0.781</v>
      </c>
    </row>
    <row r="21" s="106" customFormat="1" ht="26.1" customHeight="1"/>
  </sheetData>
  <mergeCells count="7">
    <mergeCell ref="A2:E2"/>
    <mergeCell ref="D4:E4"/>
    <mergeCell ref="A6:A10"/>
    <mergeCell ref="A11:A15"/>
    <mergeCell ref="A16:A20"/>
    <mergeCell ref="C4:C5"/>
    <mergeCell ref="A4:B5"/>
  </mergeCell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&amp;P+59 页，共 &amp;N+59 页</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593"/>
  <sheetViews>
    <sheetView topLeftCell="A4504" workbookViewId="0">
      <selection activeCell="L4511" sqref="L4511"/>
    </sheetView>
  </sheetViews>
  <sheetFormatPr defaultColWidth="8" defaultRowHeight="12"/>
  <cols>
    <col min="1" max="1" width="25.375" style="91"/>
    <col min="2" max="2" width="49.875" style="91" customWidth="1"/>
    <col min="3" max="3" width="10.875" style="91" customWidth="1"/>
    <col min="4" max="4" width="13.375" style="91" customWidth="1"/>
    <col min="5" max="5" width="17.125" style="91" customWidth="1"/>
    <col min="6" max="6" width="6.875" style="91" customWidth="1"/>
    <col min="7" max="7" width="8.75" style="91" customWidth="1"/>
    <col min="8" max="8" width="11.25" style="91" customWidth="1"/>
    <col min="9" max="9" width="9.625" style="91" customWidth="1"/>
    <col min="10" max="10" width="65.5" style="91" customWidth="1"/>
    <col min="11" max="16384" width="8" style="91"/>
  </cols>
  <sheetData>
    <row r="1" s="91" customFormat="1" ht="22" customHeight="1" spans="1:8">
      <c r="A1" s="91" t="s">
        <v>1239</v>
      </c>
      <c r="H1" s="93"/>
    </row>
    <row r="2" s="91" customFormat="1" ht="39" customHeight="1" spans="1:8">
      <c r="A2" s="94" t="s">
        <v>1240</v>
      </c>
      <c r="B2" s="94"/>
      <c r="C2" s="94"/>
      <c r="D2" s="94"/>
      <c r="E2" s="94"/>
      <c r="F2" s="94"/>
      <c r="G2" s="94"/>
      <c r="H2" s="94"/>
    </row>
    <row r="3" s="91" customFormat="1" ht="23" customHeight="1" spans="1:1">
      <c r="A3" s="95"/>
    </row>
    <row r="4" s="92" customFormat="1" ht="13.5" spans="1:10">
      <c r="A4" s="96" t="s">
        <v>1241</v>
      </c>
      <c r="B4" s="96" t="s">
        <v>1242</v>
      </c>
      <c r="C4" s="96" t="s">
        <v>1243</v>
      </c>
      <c r="D4" s="96" t="s">
        <v>1244</v>
      </c>
      <c r="E4" s="96" t="s">
        <v>1245</v>
      </c>
      <c r="F4" s="97" t="s">
        <v>1246</v>
      </c>
      <c r="G4" s="96" t="s">
        <v>1247</v>
      </c>
      <c r="H4" s="97" t="s">
        <v>1248</v>
      </c>
      <c r="I4" s="97" t="s">
        <v>1249</v>
      </c>
      <c r="J4" s="96" t="s">
        <v>1250</v>
      </c>
    </row>
    <row r="5" ht="14.25" spans="1:10">
      <c r="A5" s="98" t="s">
        <v>1251</v>
      </c>
      <c r="B5" s="99"/>
      <c r="C5" s="100"/>
      <c r="D5" s="100"/>
      <c r="E5" s="100"/>
      <c r="F5" s="100"/>
      <c r="G5" s="100"/>
      <c r="H5" s="100"/>
      <c r="I5" s="100"/>
      <c r="J5" s="99"/>
    </row>
    <row r="6" ht="14.25" spans="1:10">
      <c r="A6" s="98" t="s">
        <v>1252</v>
      </c>
      <c r="B6" s="101" t="s">
        <v>99</v>
      </c>
      <c r="C6" s="98"/>
      <c r="D6" s="98"/>
      <c r="E6" s="98"/>
      <c r="F6" s="98"/>
      <c r="G6" s="98"/>
      <c r="H6" s="98"/>
      <c r="I6" s="98"/>
      <c r="J6" s="101"/>
    </row>
    <row r="7" ht="14.25" spans="1:10">
      <c r="A7" s="98" t="s">
        <v>1253</v>
      </c>
      <c r="B7" s="101"/>
      <c r="C7" s="98" t="s">
        <v>99</v>
      </c>
      <c r="D7" s="98" t="s">
        <v>99</v>
      </c>
      <c r="E7" s="98" t="s">
        <v>99</v>
      </c>
      <c r="F7" s="98" t="s">
        <v>99</v>
      </c>
      <c r="G7" s="98" t="s">
        <v>99</v>
      </c>
      <c r="H7" s="98" t="s">
        <v>99</v>
      </c>
      <c r="I7" s="98" t="s">
        <v>99</v>
      </c>
      <c r="J7" s="101" t="s">
        <v>99</v>
      </c>
    </row>
    <row r="8" ht="28.5" spans="1:10">
      <c r="A8" s="98" t="s">
        <v>1254</v>
      </c>
      <c r="B8" s="101" t="s">
        <v>1255</v>
      </c>
      <c r="C8" s="102"/>
      <c r="D8" s="102"/>
      <c r="E8" s="102"/>
      <c r="F8" s="102"/>
      <c r="G8" s="102"/>
      <c r="H8" s="102"/>
      <c r="I8" s="102"/>
      <c r="J8" s="103"/>
    </row>
    <row r="9" ht="28.5" spans="1:10">
      <c r="A9" s="102"/>
      <c r="B9" s="103"/>
      <c r="C9" s="98" t="s">
        <v>1256</v>
      </c>
      <c r="D9" s="98" t="s">
        <v>1257</v>
      </c>
      <c r="E9" s="98" t="s">
        <v>1258</v>
      </c>
      <c r="F9" s="98" t="s">
        <v>1259</v>
      </c>
      <c r="G9" s="98" t="s">
        <v>1260</v>
      </c>
      <c r="H9" s="98" t="s">
        <v>99</v>
      </c>
      <c r="I9" s="98" t="s">
        <v>1261</v>
      </c>
      <c r="J9" s="101" t="s">
        <v>1262</v>
      </c>
    </row>
    <row r="10" ht="28.5" spans="1:10">
      <c r="A10" s="102"/>
      <c r="B10" s="103"/>
      <c r="C10" s="98" t="s">
        <v>1256</v>
      </c>
      <c r="D10" s="98" t="s">
        <v>1257</v>
      </c>
      <c r="E10" s="98" t="s">
        <v>1263</v>
      </c>
      <c r="F10" s="98" t="s">
        <v>1259</v>
      </c>
      <c r="G10" s="98" t="s">
        <v>1264</v>
      </c>
      <c r="H10" s="98" t="s">
        <v>99</v>
      </c>
      <c r="I10" s="98" t="s">
        <v>1261</v>
      </c>
      <c r="J10" s="101" t="s">
        <v>1265</v>
      </c>
    </row>
    <row r="11" ht="27.75" spans="1:10">
      <c r="A11" s="102"/>
      <c r="B11" s="103"/>
      <c r="C11" s="98" t="s">
        <v>1256</v>
      </c>
      <c r="D11" s="98" t="s">
        <v>1257</v>
      </c>
      <c r="E11" s="98" t="s">
        <v>1266</v>
      </c>
      <c r="F11" s="98" t="s">
        <v>1259</v>
      </c>
      <c r="G11" s="98" t="s">
        <v>1260</v>
      </c>
      <c r="H11" s="98" t="s">
        <v>99</v>
      </c>
      <c r="I11" s="98" t="s">
        <v>1261</v>
      </c>
      <c r="J11" s="101" t="s">
        <v>1267</v>
      </c>
    </row>
    <row r="12" ht="27" spans="1:10">
      <c r="A12" s="102"/>
      <c r="B12" s="103"/>
      <c r="C12" s="98" t="s">
        <v>1256</v>
      </c>
      <c r="D12" s="98" t="s">
        <v>1268</v>
      </c>
      <c r="E12" s="98" t="s">
        <v>1269</v>
      </c>
      <c r="F12" s="98" t="s">
        <v>1270</v>
      </c>
      <c r="G12" s="98" t="s">
        <v>1271</v>
      </c>
      <c r="H12" s="98" t="s">
        <v>99</v>
      </c>
      <c r="I12" s="98" t="s">
        <v>1261</v>
      </c>
      <c r="J12" s="101" t="s">
        <v>1272</v>
      </c>
    </row>
    <row r="13" ht="14.25" spans="1:10">
      <c r="A13" s="102"/>
      <c r="B13" s="103"/>
      <c r="C13" s="98" t="s">
        <v>1256</v>
      </c>
      <c r="D13" s="98" t="s">
        <v>1268</v>
      </c>
      <c r="E13" s="98" t="s">
        <v>1273</v>
      </c>
      <c r="F13" s="98" t="s">
        <v>1270</v>
      </c>
      <c r="G13" s="98" t="s">
        <v>1274</v>
      </c>
      <c r="H13" s="98" t="s">
        <v>99</v>
      </c>
      <c r="I13" s="98" t="s">
        <v>1261</v>
      </c>
      <c r="J13" s="101" t="s">
        <v>1272</v>
      </c>
    </row>
    <row r="14" ht="14.25" spans="1:10">
      <c r="A14" s="102"/>
      <c r="B14" s="103"/>
      <c r="C14" s="98" t="s">
        <v>1256</v>
      </c>
      <c r="D14" s="98" t="s">
        <v>1268</v>
      </c>
      <c r="E14" s="98" t="s">
        <v>1275</v>
      </c>
      <c r="F14" s="98" t="s">
        <v>1270</v>
      </c>
      <c r="G14" s="98" t="s">
        <v>1276</v>
      </c>
      <c r="H14" s="98" t="s">
        <v>99</v>
      </c>
      <c r="I14" s="98" t="s">
        <v>1261</v>
      </c>
      <c r="J14" s="101" t="s">
        <v>1272</v>
      </c>
    </row>
    <row r="15" ht="40.5" spans="1:10">
      <c r="A15" s="102"/>
      <c r="B15" s="103"/>
      <c r="C15" s="98" t="s">
        <v>1277</v>
      </c>
      <c r="D15" s="98" t="s">
        <v>1278</v>
      </c>
      <c r="E15" s="98" t="s">
        <v>1279</v>
      </c>
      <c r="F15" s="98" t="s">
        <v>1280</v>
      </c>
      <c r="G15" s="98" t="s">
        <v>1281</v>
      </c>
      <c r="H15" s="98" t="s">
        <v>99</v>
      </c>
      <c r="I15" s="98" t="s">
        <v>1261</v>
      </c>
      <c r="J15" s="101" t="s">
        <v>1272</v>
      </c>
    </row>
    <row r="16" ht="27" spans="1:10">
      <c r="A16" s="102"/>
      <c r="B16" s="103"/>
      <c r="C16" s="98" t="s">
        <v>1282</v>
      </c>
      <c r="D16" s="98" t="s">
        <v>1283</v>
      </c>
      <c r="E16" s="98" t="s">
        <v>1284</v>
      </c>
      <c r="F16" s="98" t="s">
        <v>1280</v>
      </c>
      <c r="G16" s="98" t="s">
        <v>1285</v>
      </c>
      <c r="H16" s="98" t="s">
        <v>99</v>
      </c>
      <c r="I16" s="98" t="s">
        <v>1261</v>
      </c>
      <c r="J16" s="101" t="s">
        <v>1286</v>
      </c>
    </row>
    <row r="17" ht="27.75" spans="1:10">
      <c r="A17" s="98" t="s">
        <v>1287</v>
      </c>
      <c r="B17" s="103"/>
      <c r="C17" s="102"/>
      <c r="D17" s="102"/>
      <c r="E17" s="102"/>
      <c r="F17" s="102"/>
      <c r="G17" s="102"/>
      <c r="H17" s="102"/>
      <c r="I17" s="102"/>
      <c r="J17" s="103"/>
    </row>
    <row r="18" ht="27.75" spans="1:10">
      <c r="A18" s="98" t="s">
        <v>1288</v>
      </c>
      <c r="B18" s="103"/>
      <c r="C18" s="102"/>
      <c r="D18" s="102"/>
      <c r="E18" s="102"/>
      <c r="F18" s="102"/>
      <c r="G18" s="102"/>
      <c r="H18" s="102"/>
      <c r="I18" s="102"/>
      <c r="J18" s="103"/>
    </row>
    <row r="19" ht="69" spans="1:10">
      <c r="A19" s="98" t="s">
        <v>1289</v>
      </c>
      <c r="B19" s="101" t="s">
        <v>1290</v>
      </c>
      <c r="C19" s="102"/>
      <c r="D19" s="102"/>
      <c r="E19" s="102"/>
      <c r="F19" s="102"/>
      <c r="G19" s="102"/>
      <c r="H19" s="102"/>
      <c r="I19" s="102"/>
      <c r="J19" s="103"/>
    </row>
    <row r="20" ht="27" spans="1:10">
      <c r="A20" s="102"/>
      <c r="B20" s="103"/>
      <c r="C20" s="98" t="s">
        <v>1256</v>
      </c>
      <c r="D20" s="98" t="s">
        <v>1291</v>
      </c>
      <c r="E20" s="98" t="s">
        <v>1292</v>
      </c>
      <c r="F20" s="98" t="s">
        <v>1280</v>
      </c>
      <c r="G20" s="98" t="s">
        <v>1293</v>
      </c>
      <c r="H20" s="98" t="s">
        <v>1294</v>
      </c>
      <c r="I20" s="98" t="s">
        <v>1261</v>
      </c>
      <c r="J20" s="101" t="s">
        <v>1295</v>
      </c>
    </row>
    <row r="21" ht="14.25" spans="1:10">
      <c r="A21" s="102"/>
      <c r="B21" s="103"/>
      <c r="C21" s="98" t="s">
        <v>1256</v>
      </c>
      <c r="D21" s="98" t="s">
        <v>1291</v>
      </c>
      <c r="E21" s="98" t="s">
        <v>1296</v>
      </c>
      <c r="F21" s="98" t="s">
        <v>1259</v>
      </c>
      <c r="G21" s="98" t="s">
        <v>1297</v>
      </c>
      <c r="H21" s="98" t="s">
        <v>99</v>
      </c>
      <c r="I21" s="98" t="s">
        <v>1261</v>
      </c>
      <c r="J21" s="101" t="s">
        <v>1298</v>
      </c>
    </row>
    <row r="22" ht="27" spans="1:10">
      <c r="A22" s="102"/>
      <c r="B22" s="103"/>
      <c r="C22" s="98" t="s">
        <v>1277</v>
      </c>
      <c r="D22" s="98" t="s">
        <v>1299</v>
      </c>
      <c r="E22" s="98" t="s">
        <v>1300</v>
      </c>
      <c r="F22" s="98" t="s">
        <v>1259</v>
      </c>
      <c r="G22" s="98" t="s">
        <v>1301</v>
      </c>
      <c r="H22" s="98" t="s">
        <v>1302</v>
      </c>
      <c r="I22" s="98" t="s">
        <v>1261</v>
      </c>
      <c r="J22" s="101" t="s">
        <v>1303</v>
      </c>
    </row>
    <row r="23" ht="40.5" spans="1:10">
      <c r="A23" s="102"/>
      <c r="B23" s="103"/>
      <c r="C23" s="98" t="s">
        <v>1282</v>
      </c>
      <c r="D23" s="98" t="s">
        <v>1283</v>
      </c>
      <c r="E23" s="98" t="s">
        <v>1304</v>
      </c>
      <c r="F23" s="98" t="s">
        <v>1259</v>
      </c>
      <c r="G23" s="98" t="s">
        <v>1305</v>
      </c>
      <c r="H23" s="98" t="s">
        <v>1294</v>
      </c>
      <c r="I23" s="98" t="s">
        <v>1261</v>
      </c>
      <c r="J23" s="101" t="s">
        <v>1306</v>
      </c>
    </row>
    <row r="24" ht="27.75" spans="1:10">
      <c r="A24" s="98" t="s">
        <v>1307</v>
      </c>
      <c r="B24" s="101" t="s">
        <v>1308</v>
      </c>
      <c r="C24" s="102"/>
      <c r="D24" s="102"/>
      <c r="E24" s="102"/>
      <c r="F24" s="102"/>
      <c r="G24" s="102"/>
      <c r="H24" s="102"/>
      <c r="I24" s="102"/>
      <c r="J24" s="103"/>
    </row>
    <row r="25" ht="27" spans="1:10">
      <c r="A25" s="102"/>
      <c r="B25" s="103"/>
      <c r="C25" s="98" t="s">
        <v>1256</v>
      </c>
      <c r="D25" s="98" t="s">
        <v>1257</v>
      </c>
      <c r="E25" s="98" t="s">
        <v>1309</v>
      </c>
      <c r="F25" s="98" t="s">
        <v>1280</v>
      </c>
      <c r="G25" s="98" t="s">
        <v>1310</v>
      </c>
      <c r="H25" s="98" t="s">
        <v>1311</v>
      </c>
      <c r="I25" s="98" t="s">
        <v>1261</v>
      </c>
      <c r="J25" s="101" t="s">
        <v>1312</v>
      </c>
    </row>
    <row r="26" ht="27" spans="1:10">
      <c r="A26" s="102"/>
      <c r="B26" s="103"/>
      <c r="C26" s="98" t="s">
        <v>1277</v>
      </c>
      <c r="D26" s="98" t="s">
        <v>1313</v>
      </c>
      <c r="E26" s="98" t="s">
        <v>1314</v>
      </c>
      <c r="F26" s="98" t="s">
        <v>1280</v>
      </c>
      <c r="G26" s="98" t="s">
        <v>1301</v>
      </c>
      <c r="H26" s="98" t="s">
        <v>1315</v>
      </c>
      <c r="I26" s="98" t="s">
        <v>1261</v>
      </c>
      <c r="J26" s="101" t="s">
        <v>1316</v>
      </c>
    </row>
    <row r="27" ht="27" spans="1:10">
      <c r="A27" s="102"/>
      <c r="B27" s="103"/>
      <c r="C27" s="98" t="s">
        <v>1282</v>
      </c>
      <c r="D27" s="98" t="s">
        <v>1283</v>
      </c>
      <c r="E27" s="98" t="s">
        <v>1317</v>
      </c>
      <c r="F27" s="98" t="s">
        <v>1259</v>
      </c>
      <c r="G27" s="98" t="s">
        <v>1318</v>
      </c>
      <c r="H27" s="98" t="s">
        <v>1294</v>
      </c>
      <c r="I27" s="98" t="s">
        <v>1261</v>
      </c>
      <c r="J27" s="101" t="s">
        <v>1319</v>
      </c>
    </row>
    <row r="28" ht="293.25" spans="1:10">
      <c r="A28" s="98" t="s">
        <v>1320</v>
      </c>
      <c r="B28" s="101" t="s">
        <v>1321</v>
      </c>
      <c r="C28" s="102"/>
      <c r="D28" s="102"/>
      <c r="E28" s="102"/>
      <c r="F28" s="102"/>
      <c r="G28" s="102"/>
      <c r="H28" s="102"/>
      <c r="I28" s="102"/>
      <c r="J28" s="103"/>
    </row>
    <row r="29" ht="40.5" spans="1:10">
      <c r="A29" s="102"/>
      <c r="B29" s="103"/>
      <c r="C29" s="98" t="s">
        <v>1256</v>
      </c>
      <c r="D29" s="98" t="s">
        <v>1257</v>
      </c>
      <c r="E29" s="98" t="s">
        <v>1322</v>
      </c>
      <c r="F29" s="98" t="s">
        <v>1280</v>
      </c>
      <c r="G29" s="98" t="s">
        <v>1323</v>
      </c>
      <c r="H29" s="98" t="s">
        <v>99</v>
      </c>
      <c r="I29" s="98" t="s">
        <v>1261</v>
      </c>
      <c r="J29" s="101" t="s">
        <v>1324</v>
      </c>
    </row>
    <row r="30" ht="27" spans="1:10">
      <c r="A30" s="102"/>
      <c r="B30" s="103"/>
      <c r="C30" s="98" t="s">
        <v>1256</v>
      </c>
      <c r="D30" s="98" t="s">
        <v>1257</v>
      </c>
      <c r="E30" s="98" t="s">
        <v>1325</v>
      </c>
      <c r="F30" s="98" t="s">
        <v>1280</v>
      </c>
      <c r="G30" s="98" t="s">
        <v>1326</v>
      </c>
      <c r="H30" s="98" t="s">
        <v>99</v>
      </c>
      <c r="I30" s="98" t="s">
        <v>1261</v>
      </c>
      <c r="J30" s="101" t="s">
        <v>1327</v>
      </c>
    </row>
    <row r="31" ht="27" spans="1:10">
      <c r="A31" s="102"/>
      <c r="B31" s="103"/>
      <c r="C31" s="98" t="s">
        <v>1277</v>
      </c>
      <c r="D31" s="98" t="s">
        <v>1313</v>
      </c>
      <c r="E31" s="98" t="s">
        <v>1328</v>
      </c>
      <c r="F31" s="98" t="s">
        <v>1280</v>
      </c>
      <c r="G31" s="98" t="s">
        <v>1329</v>
      </c>
      <c r="H31" s="98" t="s">
        <v>99</v>
      </c>
      <c r="I31" s="98" t="s">
        <v>1261</v>
      </c>
      <c r="J31" s="101" t="s">
        <v>1330</v>
      </c>
    </row>
    <row r="32" ht="27" spans="1:10">
      <c r="A32" s="102"/>
      <c r="B32" s="103"/>
      <c r="C32" s="98" t="s">
        <v>1277</v>
      </c>
      <c r="D32" s="98" t="s">
        <v>1313</v>
      </c>
      <c r="E32" s="98" t="s">
        <v>1331</v>
      </c>
      <c r="F32" s="98" t="s">
        <v>1259</v>
      </c>
      <c r="G32" s="98" t="s">
        <v>1332</v>
      </c>
      <c r="H32" s="98" t="s">
        <v>99</v>
      </c>
      <c r="I32" s="98" t="s">
        <v>1261</v>
      </c>
      <c r="J32" s="101" t="s">
        <v>1333</v>
      </c>
    </row>
    <row r="33" ht="27" spans="1:10">
      <c r="A33" s="102"/>
      <c r="B33" s="103"/>
      <c r="C33" s="98" t="s">
        <v>1282</v>
      </c>
      <c r="D33" s="98" t="s">
        <v>1283</v>
      </c>
      <c r="E33" s="98" t="s">
        <v>1334</v>
      </c>
      <c r="F33" s="98" t="s">
        <v>1259</v>
      </c>
      <c r="G33" s="98" t="s">
        <v>1335</v>
      </c>
      <c r="H33" s="98" t="s">
        <v>99</v>
      </c>
      <c r="I33" s="98" t="s">
        <v>1261</v>
      </c>
      <c r="J33" s="101" t="s">
        <v>1336</v>
      </c>
    </row>
    <row r="34" ht="98.25" spans="1:10">
      <c r="A34" s="98" t="s">
        <v>1337</v>
      </c>
      <c r="B34" s="101" t="s">
        <v>1338</v>
      </c>
      <c r="C34" s="102"/>
      <c r="D34" s="102"/>
      <c r="E34" s="102"/>
      <c r="F34" s="102"/>
      <c r="G34" s="102"/>
      <c r="H34" s="102"/>
      <c r="I34" s="102"/>
      <c r="J34" s="103"/>
    </row>
    <row r="35" ht="14.25" spans="1:10">
      <c r="A35" s="102"/>
      <c r="B35" s="103"/>
      <c r="C35" s="98" t="s">
        <v>1256</v>
      </c>
      <c r="D35" s="98" t="s">
        <v>1257</v>
      </c>
      <c r="E35" s="98" t="s">
        <v>1339</v>
      </c>
      <c r="F35" s="98" t="s">
        <v>1280</v>
      </c>
      <c r="G35" s="98" t="s">
        <v>1340</v>
      </c>
      <c r="H35" s="98" t="s">
        <v>99</v>
      </c>
      <c r="I35" s="98" t="s">
        <v>1261</v>
      </c>
      <c r="J35" s="101" t="s">
        <v>1341</v>
      </c>
    </row>
    <row r="36" ht="14.25" spans="1:10">
      <c r="A36" s="102"/>
      <c r="B36" s="103"/>
      <c r="C36" s="98" t="s">
        <v>1256</v>
      </c>
      <c r="D36" s="98" t="s">
        <v>1257</v>
      </c>
      <c r="E36" s="98" t="s">
        <v>1342</v>
      </c>
      <c r="F36" s="98" t="s">
        <v>1259</v>
      </c>
      <c r="G36" s="98" t="s">
        <v>1343</v>
      </c>
      <c r="H36" s="98" t="s">
        <v>99</v>
      </c>
      <c r="I36" s="98" t="s">
        <v>1261</v>
      </c>
      <c r="J36" s="101" t="s">
        <v>1344</v>
      </c>
    </row>
    <row r="37" ht="96" spans="1:10">
      <c r="A37" s="98" t="s">
        <v>1345</v>
      </c>
      <c r="B37" s="101" t="s">
        <v>1346</v>
      </c>
      <c r="C37" s="102"/>
      <c r="D37" s="102"/>
      <c r="E37" s="102"/>
      <c r="F37" s="102"/>
      <c r="G37" s="102"/>
      <c r="H37" s="102"/>
      <c r="I37" s="102"/>
      <c r="J37" s="103"/>
    </row>
    <row r="38" ht="27" spans="1:10">
      <c r="A38" s="102"/>
      <c r="B38" s="103"/>
      <c r="C38" s="98" t="s">
        <v>1256</v>
      </c>
      <c r="D38" s="98" t="s">
        <v>1291</v>
      </c>
      <c r="E38" s="98" t="s">
        <v>1347</v>
      </c>
      <c r="F38" s="98" t="s">
        <v>1280</v>
      </c>
      <c r="G38" s="98" t="s">
        <v>1348</v>
      </c>
      <c r="H38" s="98" t="s">
        <v>1302</v>
      </c>
      <c r="I38" s="98" t="s">
        <v>1261</v>
      </c>
      <c r="J38" s="101" t="s">
        <v>1349</v>
      </c>
    </row>
    <row r="39" ht="27" spans="1:10">
      <c r="A39" s="102"/>
      <c r="B39" s="103"/>
      <c r="C39" s="98" t="s">
        <v>1277</v>
      </c>
      <c r="D39" s="98" t="s">
        <v>1299</v>
      </c>
      <c r="E39" s="98" t="s">
        <v>1350</v>
      </c>
      <c r="F39" s="98" t="s">
        <v>1259</v>
      </c>
      <c r="G39" s="98" t="s">
        <v>1285</v>
      </c>
      <c r="H39" s="98" t="s">
        <v>1302</v>
      </c>
      <c r="I39" s="98" t="s">
        <v>1261</v>
      </c>
      <c r="J39" s="101" t="s">
        <v>1351</v>
      </c>
    </row>
    <row r="40" ht="27" spans="1:10">
      <c r="A40" s="102"/>
      <c r="B40" s="103"/>
      <c r="C40" s="98" t="s">
        <v>1277</v>
      </c>
      <c r="D40" s="98" t="s">
        <v>1299</v>
      </c>
      <c r="E40" s="98" t="s">
        <v>1352</v>
      </c>
      <c r="F40" s="98" t="s">
        <v>1280</v>
      </c>
      <c r="G40" s="98" t="s">
        <v>1353</v>
      </c>
      <c r="H40" s="98" t="s">
        <v>99</v>
      </c>
      <c r="I40" s="98" t="s">
        <v>1261</v>
      </c>
      <c r="J40" s="101" t="s">
        <v>1354</v>
      </c>
    </row>
    <row r="41" ht="28.5" spans="1:10">
      <c r="A41" s="102"/>
      <c r="B41" s="103"/>
      <c r="C41" s="98" t="s">
        <v>1282</v>
      </c>
      <c r="D41" s="98" t="s">
        <v>1283</v>
      </c>
      <c r="E41" s="98" t="s">
        <v>1355</v>
      </c>
      <c r="F41" s="98" t="s">
        <v>1280</v>
      </c>
      <c r="G41" s="98" t="s">
        <v>1305</v>
      </c>
      <c r="H41" s="98" t="s">
        <v>1294</v>
      </c>
      <c r="I41" s="98" t="s">
        <v>1261</v>
      </c>
      <c r="J41" s="101" t="s">
        <v>1356</v>
      </c>
    </row>
    <row r="42" ht="126.75" spans="1:10">
      <c r="A42" s="98" t="s">
        <v>1357</v>
      </c>
      <c r="B42" s="101" t="s">
        <v>1358</v>
      </c>
      <c r="C42" s="102"/>
      <c r="D42" s="102"/>
      <c r="E42" s="102"/>
      <c r="F42" s="102"/>
      <c r="G42" s="102"/>
      <c r="H42" s="102"/>
      <c r="I42" s="102"/>
      <c r="J42" s="103"/>
    </row>
    <row r="43" ht="14.25" spans="1:10">
      <c r="A43" s="102"/>
      <c r="B43" s="103"/>
      <c r="C43" s="98" t="s">
        <v>1256</v>
      </c>
      <c r="D43" s="98" t="s">
        <v>1257</v>
      </c>
      <c r="E43" s="98" t="s">
        <v>1359</v>
      </c>
      <c r="F43" s="98" t="s">
        <v>1259</v>
      </c>
      <c r="G43" s="98" t="s">
        <v>1326</v>
      </c>
      <c r="H43" s="98" t="s">
        <v>1360</v>
      </c>
      <c r="I43" s="98" t="s">
        <v>1261</v>
      </c>
      <c r="J43" s="101" t="s">
        <v>1361</v>
      </c>
    </row>
    <row r="44" ht="54" spans="1:10">
      <c r="A44" s="102"/>
      <c r="B44" s="103"/>
      <c r="C44" s="98" t="s">
        <v>1256</v>
      </c>
      <c r="D44" s="98" t="s">
        <v>1257</v>
      </c>
      <c r="E44" s="98" t="s">
        <v>1362</v>
      </c>
      <c r="F44" s="98" t="s">
        <v>1259</v>
      </c>
      <c r="G44" s="98" t="s">
        <v>1363</v>
      </c>
      <c r="H44" s="98" t="s">
        <v>99</v>
      </c>
      <c r="I44" s="98" t="s">
        <v>1261</v>
      </c>
      <c r="J44" s="101" t="s">
        <v>1364</v>
      </c>
    </row>
    <row r="45" ht="27" spans="1:10">
      <c r="A45" s="102"/>
      <c r="B45" s="103"/>
      <c r="C45" s="98" t="s">
        <v>1277</v>
      </c>
      <c r="D45" s="98" t="s">
        <v>1278</v>
      </c>
      <c r="E45" s="98" t="s">
        <v>1365</v>
      </c>
      <c r="F45" s="98" t="s">
        <v>1280</v>
      </c>
      <c r="G45" s="98" t="s">
        <v>1332</v>
      </c>
      <c r="H45" s="98" t="s">
        <v>99</v>
      </c>
      <c r="I45" s="98" t="s">
        <v>1261</v>
      </c>
      <c r="J45" s="101" t="s">
        <v>1366</v>
      </c>
    </row>
    <row r="46" ht="27" spans="1:10">
      <c r="A46" s="102"/>
      <c r="B46" s="103"/>
      <c r="C46" s="98" t="s">
        <v>1282</v>
      </c>
      <c r="D46" s="98" t="s">
        <v>1283</v>
      </c>
      <c r="E46" s="98" t="s">
        <v>1367</v>
      </c>
      <c r="F46" s="98" t="s">
        <v>1280</v>
      </c>
      <c r="G46" s="98" t="s">
        <v>1332</v>
      </c>
      <c r="H46" s="98" t="s">
        <v>1294</v>
      </c>
      <c r="I46" s="98" t="s">
        <v>1261</v>
      </c>
      <c r="J46" s="101" t="s">
        <v>1368</v>
      </c>
    </row>
    <row r="47" ht="14.25" spans="1:10">
      <c r="A47" s="98" t="s">
        <v>1369</v>
      </c>
      <c r="B47" s="103"/>
      <c r="C47" s="102"/>
      <c r="D47" s="102"/>
      <c r="E47" s="102"/>
      <c r="F47" s="102"/>
      <c r="G47" s="102"/>
      <c r="H47" s="102"/>
      <c r="I47" s="102"/>
      <c r="J47" s="103"/>
    </row>
    <row r="48" ht="14.25" spans="1:10">
      <c r="A48" s="98" t="s">
        <v>1370</v>
      </c>
      <c r="B48" s="103"/>
      <c r="C48" s="102"/>
      <c r="D48" s="102"/>
      <c r="E48" s="102"/>
      <c r="F48" s="102"/>
      <c r="G48" s="102"/>
      <c r="H48" s="102"/>
      <c r="I48" s="102"/>
      <c r="J48" s="103"/>
    </row>
    <row r="49" ht="155.25" spans="1:10">
      <c r="A49" s="98" t="s">
        <v>1371</v>
      </c>
      <c r="B49" s="101" t="s">
        <v>1372</v>
      </c>
      <c r="C49" s="102"/>
      <c r="D49" s="102"/>
      <c r="E49" s="102"/>
      <c r="F49" s="102"/>
      <c r="G49" s="102"/>
      <c r="H49" s="102"/>
      <c r="I49" s="102"/>
      <c r="J49" s="103"/>
    </row>
    <row r="50" ht="84" spans="1:10">
      <c r="A50" s="102"/>
      <c r="B50" s="103"/>
      <c r="C50" s="98" t="s">
        <v>1256</v>
      </c>
      <c r="D50" s="98" t="s">
        <v>1257</v>
      </c>
      <c r="E50" s="98" t="s">
        <v>1373</v>
      </c>
      <c r="F50" s="98" t="s">
        <v>1259</v>
      </c>
      <c r="G50" s="98" t="s">
        <v>1374</v>
      </c>
      <c r="H50" s="98" t="s">
        <v>1375</v>
      </c>
      <c r="I50" s="98" t="s">
        <v>1261</v>
      </c>
      <c r="J50" s="101" t="s">
        <v>1376</v>
      </c>
    </row>
    <row r="51" ht="28.5" spans="1:10">
      <c r="A51" s="102"/>
      <c r="B51" s="103"/>
      <c r="C51" s="98" t="s">
        <v>1256</v>
      </c>
      <c r="D51" s="98" t="s">
        <v>1377</v>
      </c>
      <c r="E51" s="98" t="s">
        <v>1378</v>
      </c>
      <c r="F51" s="98" t="s">
        <v>1259</v>
      </c>
      <c r="G51" s="98" t="s">
        <v>1301</v>
      </c>
      <c r="H51" s="98" t="s">
        <v>1294</v>
      </c>
      <c r="I51" s="98" t="s">
        <v>1261</v>
      </c>
      <c r="J51" s="101" t="s">
        <v>1379</v>
      </c>
    </row>
    <row r="52" ht="28.5" spans="1:10">
      <c r="A52" s="102"/>
      <c r="B52" s="103"/>
      <c r="C52" s="98" t="s">
        <v>1277</v>
      </c>
      <c r="D52" s="98" t="s">
        <v>1278</v>
      </c>
      <c r="E52" s="98" t="s">
        <v>1380</v>
      </c>
      <c r="F52" s="98" t="s">
        <v>1259</v>
      </c>
      <c r="G52" s="98" t="s">
        <v>1301</v>
      </c>
      <c r="H52" s="98" t="s">
        <v>1294</v>
      </c>
      <c r="I52" s="98" t="s">
        <v>1261</v>
      </c>
      <c r="J52" s="101" t="s">
        <v>1381</v>
      </c>
    </row>
    <row r="53" ht="42.75" spans="1:10">
      <c r="A53" s="102"/>
      <c r="B53" s="103"/>
      <c r="C53" s="98" t="s">
        <v>1282</v>
      </c>
      <c r="D53" s="98" t="s">
        <v>1283</v>
      </c>
      <c r="E53" s="98" t="s">
        <v>1382</v>
      </c>
      <c r="F53" s="98" t="s">
        <v>1280</v>
      </c>
      <c r="G53" s="98" t="s">
        <v>1383</v>
      </c>
      <c r="H53" s="98" t="s">
        <v>1294</v>
      </c>
      <c r="I53" s="98" t="s">
        <v>1384</v>
      </c>
      <c r="J53" s="101" t="s">
        <v>1385</v>
      </c>
    </row>
    <row r="54" ht="14.25" spans="1:10">
      <c r="A54" s="98" t="s">
        <v>1386</v>
      </c>
      <c r="B54" s="103"/>
      <c r="C54" s="102"/>
      <c r="D54" s="102"/>
      <c r="E54" s="102"/>
      <c r="F54" s="102"/>
      <c r="G54" s="102"/>
      <c r="H54" s="102"/>
      <c r="I54" s="102"/>
      <c r="J54" s="103"/>
    </row>
    <row r="55" ht="14.25" spans="1:10">
      <c r="A55" s="98" t="s">
        <v>1387</v>
      </c>
      <c r="B55" s="103"/>
      <c r="C55" s="102"/>
      <c r="D55" s="102"/>
      <c r="E55" s="102"/>
      <c r="F55" s="102"/>
      <c r="G55" s="102"/>
      <c r="H55" s="102"/>
      <c r="I55" s="102"/>
      <c r="J55" s="103"/>
    </row>
    <row r="56" ht="28.5" spans="1:10">
      <c r="A56" s="98" t="s">
        <v>1388</v>
      </c>
      <c r="B56" s="101" t="s">
        <v>1389</v>
      </c>
      <c r="C56" s="102"/>
      <c r="D56" s="102"/>
      <c r="E56" s="102"/>
      <c r="F56" s="102"/>
      <c r="G56" s="102"/>
      <c r="H56" s="102"/>
      <c r="I56" s="102"/>
      <c r="J56" s="103"/>
    </row>
    <row r="57" ht="41.25" spans="1:10">
      <c r="A57" s="102"/>
      <c r="B57" s="103"/>
      <c r="C57" s="98" t="s">
        <v>1256</v>
      </c>
      <c r="D57" s="98" t="s">
        <v>1257</v>
      </c>
      <c r="E57" s="98" t="s">
        <v>1390</v>
      </c>
      <c r="F57" s="98" t="s">
        <v>1259</v>
      </c>
      <c r="G57" s="98" t="s">
        <v>1391</v>
      </c>
      <c r="H57" s="98" t="s">
        <v>99</v>
      </c>
      <c r="I57" s="98" t="s">
        <v>1261</v>
      </c>
      <c r="J57" s="101" t="s">
        <v>1392</v>
      </c>
    </row>
    <row r="58" ht="42" spans="1:10">
      <c r="A58" s="102"/>
      <c r="B58" s="103"/>
      <c r="C58" s="98" t="s">
        <v>1256</v>
      </c>
      <c r="D58" s="98" t="s">
        <v>1268</v>
      </c>
      <c r="E58" s="98" t="s">
        <v>1393</v>
      </c>
      <c r="F58" s="98" t="s">
        <v>1280</v>
      </c>
      <c r="G58" s="98" t="s">
        <v>1301</v>
      </c>
      <c r="H58" s="98" t="s">
        <v>99</v>
      </c>
      <c r="I58" s="98" t="s">
        <v>1261</v>
      </c>
      <c r="J58" s="101" t="s">
        <v>1394</v>
      </c>
    </row>
    <row r="59" ht="27" spans="1:10">
      <c r="A59" s="102"/>
      <c r="B59" s="103"/>
      <c r="C59" s="98" t="s">
        <v>1277</v>
      </c>
      <c r="D59" s="98" t="s">
        <v>1278</v>
      </c>
      <c r="E59" s="98" t="s">
        <v>1395</v>
      </c>
      <c r="F59" s="98" t="s">
        <v>1259</v>
      </c>
      <c r="G59" s="98" t="s">
        <v>1274</v>
      </c>
      <c r="H59" s="98" t="s">
        <v>99</v>
      </c>
      <c r="I59" s="98" t="s">
        <v>1261</v>
      </c>
      <c r="J59" s="101" t="s">
        <v>1396</v>
      </c>
    </row>
    <row r="60" ht="27.75" spans="1:10">
      <c r="A60" s="102"/>
      <c r="B60" s="103"/>
      <c r="C60" s="98" t="s">
        <v>1282</v>
      </c>
      <c r="D60" s="98" t="s">
        <v>1283</v>
      </c>
      <c r="E60" s="98" t="s">
        <v>1397</v>
      </c>
      <c r="F60" s="98" t="s">
        <v>1259</v>
      </c>
      <c r="G60" s="98" t="s">
        <v>1398</v>
      </c>
      <c r="H60" s="98" t="s">
        <v>99</v>
      </c>
      <c r="I60" s="98" t="s">
        <v>1261</v>
      </c>
      <c r="J60" s="101" t="s">
        <v>1399</v>
      </c>
    </row>
    <row r="61" ht="27.75" spans="1:10">
      <c r="A61" s="98" t="s">
        <v>1400</v>
      </c>
      <c r="B61" s="101" t="s">
        <v>1401</v>
      </c>
      <c r="C61" s="102"/>
      <c r="D61" s="102"/>
      <c r="E61" s="102"/>
      <c r="F61" s="102"/>
      <c r="G61" s="102"/>
      <c r="H61" s="102"/>
      <c r="I61" s="102"/>
      <c r="J61" s="103"/>
    </row>
    <row r="62" ht="41.25" spans="1:10">
      <c r="A62" s="102"/>
      <c r="B62" s="103"/>
      <c r="C62" s="98" t="s">
        <v>1256</v>
      </c>
      <c r="D62" s="98" t="s">
        <v>1257</v>
      </c>
      <c r="E62" s="98" t="s">
        <v>1402</v>
      </c>
      <c r="F62" s="98" t="s">
        <v>1259</v>
      </c>
      <c r="G62" s="98" t="s">
        <v>1403</v>
      </c>
      <c r="H62" s="98" t="s">
        <v>1404</v>
      </c>
      <c r="I62" s="98" t="s">
        <v>1261</v>
      </c>
      <c r="J62" s="101" t="s">
        <v>1405</v>
      </c>
    </row>
    <row r="63" ht="42" spans="1:10">
      <c r="A63" s="102"/>
      <c r="B63" s="103"/>
      <c r="C63" s="98" t="s">
        <v>1256</v>
      </c>
      <c r="D63" s="98" t="s">
        <v>1268</v>
      </c>
      <c r="E63" s="98" t="s">
        <v>1393</v>
      </c>
      <c r="F63" s="98" t="s">
        <v>1280</v>
      </c>
      <c r="G63" s="98" t="s">
        <v>1301</v>
      </c>
      <c r="H63" s="98" t="s">
        <v>1294</v>
      </c>
      <c r="I63" s="98" t="s">
        <v>1261</v>
      </c>
      <c r="J63" s="101" t="s">
        <v>1394</v>
      </c>
    </row>
    <row r="64" ht="41.25" spans="1:10">
      <c r="A64" s="102"/>
      <c r="B64" s="103"/>
      <c r="C64" s="98" t="s">
        <v>1277</v>
      </c>
      <c r="D64" s="98" t="s">
        <v>1278</v>
      </c>
      <c r="E64" s="98" t="s">
        <v>1406</v>
      </c>
      <c r="F64" s="98" t="s">
        <v>1259</v>
      </c>
      <c r="G64" s="98" t="s">
        <v>1407</v>
      </c>
      <c r="H64" s="98" t="s">
        <v>1294</v>
      </c>
      <c r="I64" s="98" t="s">
        <v>1261</v>
      </c>
      <c r="J64" s="101" t="s">
        <v>1408</v>
      </c>
    </row>
    <row r="65" ht="27.75" spans="1:10">
      <c r="A65" s="102"/>
      <c r="B65" s="103"/>
      <c r="C65" s="98" t="s">
        <v>1282</v>
      </c>
      <c r="D65" s="98" t="s">
        <v>1283</v>
      </c>
      <c r="E65" s="98" t="s">
        <v>1397</v>
      </c>
      <c r="F65" s="98" t="s">
        <v>1259</v>
      </c>
      <c r="G65" s="98" t="s">
        <v>1398</v>
      </c>
      <c r="H65" s="98" t="s">
        <v>1294</v>
      </c>
      <c r="I65" s="98" t="s">
        <v>1261</v>
      </c>
      <c r="J65" s="101" t="s">
        <v>1399</v>
      </c>
    </row>
    <row r="66" ht="27.75" spans="1:10">
      <c r="A66" s="98" t="s">
        <v>1409</v>
      </c>
      <c r="B66" s="101" t="s">
        <v>1410</v>
      </c>
      <c r="C66" s="102"/>
      <c r="D66" s="102"/>
      <c r="E66" s="102"/>
      <c r="F66" s="102"/>
      <c r="G66" s="102"/>
      <c r="H66" s="102"/>
      <c r="I66" s="102"/>
      <c r="J66" s="103"/>
    </row>
    <row r="67" ht="41.25" spans="1:10">
      <c r="A67" s="102"/>
      <c r="B67" s="103"/>
      <c r="C67" s="98" t="s">
        <v>1256</v>
      </c>
      <c r="D67" s="98" t="s">
        <v>1257</v>
      </c>
      <c r="E67" s="98" t="s">
        <v>1402</v>
      </c>
      <c r="F67" s="98" t="s">
        <v>1259</v>
      </c>
      <c r="G67" s="98" t="s">
        <v>1301</v>
      </c>
      <c r="H67" s="98" t="s">
        <v>99</v>
      </c>
      <c r="I67" s="98" t="s">
        <v>1261</v>
      </c>
      <c r="J67" s="101" t="s">
        <v>1392</v>
      </c>
    </row>
    <row r="68" ht="42" spans="1:10">
      <c r="A68" s="102"/>
      <c r="B68" s="103"/>
      <c r="C68" s="98" t="s">
        <v>1256</v>
      </c>
      <c r="D68" s="98" t="s">
        <v>1268</v>
      </c>
      <c r="E68" s="98" t="s">
        <v>1393</v>
      </c>
      <c r="F68" s="98" t="s">
        <v>1280</v>
      </c>
      <c r="G68" s="98" t="s">
        <v>1301</v>
      </c>
      <c r="H68" s="98" t="s">
        <v>99</v>
      </c>
      <c r="I68" s="98" t="s">
        <v>1261</v>
      </c>
      <c r="J68" s="101" t="s">
        <v>1394</v>
      </c>
    </row>
    <row r="69" ht="41.25" spans="1:10">
      <c r="A69" s="102"/>
      <c r="B69" s="103"/>
      <c r="C69" s="98" t="s">
        <v>1277</v>
      </c>
      <c r="D69" s="98" t="s">
        <v>1278</v>
      </c>
      <c r="E69" s="98" t="s">
        <v>1406</v>
      </c>
      <c r="F69" s="98" t="s">
        <v>1259</v>
      </c>
      <c r="G69" s="98" t="s">
        <v>1407</v>
      </c>
      <c r="H69" s="98" t="s">
        <v>99</v>
      </c>
      <c r="I69" s="98" t="s">
        <v>1261</v>
      </c>
      <c r="J69" s="101" t="s">
        <v>1396</v>
      </c>
    </row>
    <row r="70" ht="27.75" spans="1:10">
      <c r="A70" s="102"/>
      <c r="B70" s="103"/>
      <c r="C70" s="98" t="s">
        <v>1282</v>
      </c>
      <c r="D70" s="98" t="s">
        <v>1283</v>
      </c>
      <c r="E70" s="98" t="s">
        <v>1397</v>
      </c>
      <c r="F70" s="98" t="s">
        <v>1259</v>
      </c>
      <c r="G70" s="98" t="s">
        <v>1398</v>
      </c>
      <c r="H70" s="98" t="s">
        <v>99</v>
      </c>
      <c r="I70" s="98" t="s">
        <v>1261</v>
      </c>
      <c r="J70" s="101" t="s">
        <v>1399</v>
      </c>
    </row>
    <row r="71" ht="40.5" spans="1:10">
      <c r="A71" s="98" t="s">
        <v>1411</v>
      </c>
      <c r="B71" s="101" t="s">
        <v>1412</v>
      </c>
      <c r="C71" s="102"/>
      <c r="D71" s="102"/>
      <c r="E71" s="102"/>
      <c r="F71" s="102"/>
      <c r="G71" s="102"/>
      <c r="H71" s="102"/>
      <c r="I71" s="102"/>
      <c r="J71" s="103"/>
    </row>
    <row r="72" ht="67.5" spans="1:10">
      <c r="A72" s="102"/>
      <c r="B72" s="103"/>
      <c r="C72" s="98" t="s">
        <v>1256</v>
      </c>
      <c r="D72" s="98" t="s">
        <v>1257</v>
      </c>
      <c r="E72" s="98" t="s">
        <v>1413</v>
      </c>
      <c r="F72" s="98" t="s">
        <v>1259</v>
      </c>
      <c r="G72" s="98" t="s">
        <v>1414</v>
      </c>
      <c r="H72" s="98" t="s">
        <v>99</v>
      </c>
      <c r="I72" s="98" t="s">
        <v>1261</v>
      </c>
      <c r="J72" s="101" t="s">
        <v>1415</v>
      </c>
    </row>
    <row r="73" ht="27" spans="1:10">
      <c r="A73" s="102"/>
      <c r="B73" s="103"/>
      <c r="C73" s="98" t="s">
        <v>1277</v>
      </c>
      <c r="D73" s="98" t="s">
        <v>1313</v>
      </c>
      <c r="E73" s="98" t="s">
        <v>1416</v>
      </c>
      <c r="F73" s="98" t="s">
        <v>1417</v>
      </c>
      <c r="G73" s="98" t="s">
        <v>1353</v>
      </c>
      <c r="H73" s="98" t="s">
        <v>99</v>
      </c>
      <c r="I73" s="98" t="s">
        <v>1261</v>
      </c>
      <c r="J73" s="101" t="s">
        <v>1418</v>
      </c>
    </row>
    <row r="74" ht="14.25" spans="1:10">
      <c r="A74" s="102"/>
      <c r="B74" s="103"/>
      <c r="C74" s="98" t="s">
        <v>1277</v>
      </c>
      <c r="D74" s="98" t="s">
        <v>1278</v>
      </c>
      <c r="E74" s="98" t="s">
        <v>1419</v>
      </c>
      <c r="F74" s="98" t="s">
        <v>1420</v>
      </c>
      <c r="G74" s="98" t="s">
        <v>1414</v>
      </c>
      <c r="H74" s="98" t="s">
        <v>99</v>
      </c>
      <c r="I74" s="98" t="s">
        <v>1261</v>
      </c>
      <c r="J74" s="101" t="s">
        <v>1421</v>
      </c>
    </row>
    <row r="75" ht="27" spans="1:10">
      <c r="A75" s="102"/>
      <c r="B75" s="103"/>
      <c r="C75" s="98" t="s">
        <v>1277</v>
      </c>
      <c r="D75" s="98" t="s">
        <v>1422</v>
      </c>
      <c r="E75" s="98" t="s">
        <v>1423</v>
      </c>
      <c r="F75" s="98" t="s">
        <v>1417</v>
      </c>
      <c r="G75" s="98" t="s">
        <v>1414</v>
      </c>
      <c r="H75" s="98" t="s">
        <v>99</v>
      </c>
      <c r="I75" s="98" t="s">
        <v>1261</v>
      </c>
      <c r="J75" s="101" t="s">
        <v>1424</v>
      </c>
    </row>
    <row r="76" ht="27" spans="1:10">
      <c r="A76" s="102"/>
      <c r="B76" s="103"/>
      <c r="C76" s="98" t="s">
        <v>1282</v>
      </c>
      <c r="D76" s="98" t="s">
        <v>1283</v>
      </c>
      <c r="E76" s="98" t="s">
        <v>1425</v>
      </c>
      <c r="F76" s="98" t="s">
        <v>1259</v>
      </c>
      <c r="G76" s="98" t="s">
        <v>1407</v>
      </c>
      <c r="H76" s="98" t="s">
        <v>99</v>
      </c>
      <c r="I76" s="98" t="s">
        <v>1261</v>
      </c>
      <c r="J76" s="101" t="s">
        <v>1399</v>
      </c>
    </row>
    <row r="77" ht="27.75" spans="1:10">
      <c r="A77" s="98" t="s">
        <v>1426</v>
      </c>
      <c r="B77" s="101" t="s">
        <v>1427</v>
      </c>
      <c r="C77" s="102"/>
      <c r="D77" s="102"/>
      <c r="E77" s="102"/>
      <c r="F77" s="102"/>
      <c r="G77" s="102"/>
      <c r="H77" s="102"/>
      <c r="I77" s="102"/>
      <c r="J77" s="103"/>
    </row>
    <row r="78" ht="41.25" spans="1:10">
      <c r="A78" s="102"/>
      <c r="B78" s="103"/>
      <c r="C78" s="98" t="s">
        <v>1256</v>
      </c>
      <c r="D78" s="98" t="s">
        <v>1257</v>
      </c>
      <c r="E78" s="98" t="s">
        <v>1402</v>
      </c>
      <c r="F78" s="98" t="s">
        <v>1259</v>
      </c>
      <c r="G78" s="98" t="s">
        <v>1340</v>
      </c>
      <c r="H78" s="98" t="s">
        <v>99</v>
      </c>
      <c r="I78" s="98" t="s">
        <v>1261</v>
      </c>
      <c r="J78" s="101" t="s">
        <v>1428</v>
      </c>
    </row>
    <row r="79" ht="27" spans="1:10">
      <c r="A79" s="102"/>
      <c r="B79" s="103"/>
      <c r="C79" s="98" t="s">
        <v>1256</v>
      </c>
      <c r="D79" s="98" t="s">
        <v>1268</v>
      </c>
      <c r="E79" s="98" t="s">
        <v>1429</v>
      </c>
      <c r="F79" s="98" t="s">
        <v>1280</v>
      </c>
      <c r="G79" s="98" t="s">
        <v>1301</v>
      </c>
      <c r="H79" s="98" t="s">
        <v>99</v>
      </c>
      <c r="I79" s="98" t="s">
        <v>1261</v>
      </c>
      <c r="J79" s="101" t="s">
        <v>1430</v>
      </c>
    </row>
    <row r="80" ht="41.25" spans="1:10">
      <c r="A80" s="102"/>
      <c r="B80" s="103"/>
      <c r="C80" s="98" t="s">
        <v>1277</v>
      </c>
      <c r="D80" s="98" t="s">
        <v>1278</v>
      </c>
      <c r="E80" s="98" t="s">
        <v>1406</v>
      </c>
      <c r="F80" s="98" t="s">
        <v>1259</v>
      </c>
      <c r="G80" s="98" t="s">
        <v>1407</v>
      </c>
      <c r="H80" s="98" t="s">
        <v>99</v>
      </c>
      <c r="I80" s="98" t="s">
        <v>1261</v>
      </c>
      <c r="J80" s="101" t="s">
        <v>1408</v>
      </c>
    </row>
    <row r="81" ht="27" spans="1:10">
      <c r="A81" s="102"/>
      <c r="B81" s="103"/>
      <c r="C81" s="98" t="s">
        <v>1282</v>
      </c>
      <c r="D81" s="98" t="s">
        <v>1283</v>
      </c>
      <c r="E81" s="98" t="s">
        <v>1431</v>
      </c>
      <c r="F81" s="98" t="s">
        <v>1259</v>
      </c>
      <c r="G81" s="98" t="s">
        <v>1398</v>
      </c>
      <c r="H81" s="98" t="s">
        <v>99</v>
      </c>
      <c r="I81" s="98" t="s">
        <v>1261</v>
      </c>
      <c r="J81" s="101" t="s">
        <v>1399</v>
      </c>
    </row>
    <row r="82" ht="27.75" spans="1:10">
      <c r="A82" s="98" t="s">
        <v>1432</v>
      </c>
      <c r="B82" s="103"/>
      <c r="C82" s="102"/>
      <c r="D82" s="102"/>
      <c r="E82" s="102"/>
      <c r="F82" s="102"/>
      <c r="G82" s="102"/>
      <c r="H82" s="102"/>
      <c r="I82" s="102"/>
      <c r="J82" s="103"/>
    </row>
    <row r="83" ht="27.75" spans="1:10">
      <c r="A83" s="98" t="s">
        <v>1433</v>
      </c>
      <c r="B83" s="103"/>
      <c r="C83" s="102"/>
      <c r="D83" s="102"/>
      <c r="E83" s="102"/>
      <c r="F83" s="102"/>
      <c r="G83" s="102"/>
      <c r="H83" s="102"/>
      <c r="I83" s="102"/>
      <c r="J83" s="103"/>
    </row>
    <row r="84" ht="14.25" spans="1:10">
      <c r="A84" s="98" t="s">
        <v>1434</v>
      </c>
      <c r="B84" s="101" t="s">
        <v>1435</v>
      </c>
      <c r="C84" s="102"/>
      <c r="D84" s="102"/>
      <c r="E84" s="102"/>
      <c r="F84" s="102"/>
      <c r="G84" s="102"/>
      <c r="H84" s="102"/>
      <c r="I84" s="102"/>
      <c r="J84" s="103"/>
    </row>
    <row r="85" ht="55.5" spans="1:10">
      <c r="A85" s="102"/>
      <c r="B85" s="103"/>
      <c r="C85" s="98" t="s">
        <v>1256</v>
      </c>
      <c r="D85" s="98" t="s">
        <v>1257</v>
      </c>
      <c r="E85" s="98" t="s">
        <v>1436</v>
      </c>
      <c r="F85" s="98" t="s">
        <v>1259</v>
      </c>
      <c r="G85" s="98" t="s">
        <v>1437</v>
      </c>
      <c r="H85" s="98" t="s">
        <v>99</v>
      </c>
      <c r="I85" s="98" t="s">
        <v>1261</v>
      </c>
      <c r="J85" s="101" t="s">
        <v>1438</v>
      </c>
    </row>
    <row r="86" ht="81" spans="1:10">
      <c r="A86" s="102"/>
      <c r="B86" s="103"/>
      <c r="C86" s="98" t="s">
        <v>1256</v>
      </c>
      <c r="D86" s="98" t="s">
        <v>1268</v>
      </c>
      <c r="E86" s="98" t="s">
        <v>1439</v>
      </c>
      <c r="F86" s="98" t="s">
        <v>1259</v>
      </c>
      <c r="G86" s="98" t="s">
        <v>1440</v>
      </c>
      <c r="H86" s="98" t="s">
        <v>99</v>
      </c>
      <c r="I86" s="98" t="s">
        <v>1261</v>
      </c>
      <c r="J86" s="101" t="s">
        <v>1441</v>
      </c>
    </row>
    <row r="87" ht="40.5" spans="1:10">
      <c r="A87" s="102"/>
      <c r="B87" s="103"/>
      <c r="C87" s="98" t="s">
        <v>1277</v>
      </c>
      <c r="D87" s="98" t="s">
        <v>1313</v>
      </c>
      <c r="E87" s="98" t="s">
        <v>1442</v>
      </c>
      <c r="F87" s="98" t="s">
        <v>1259</v>
      </c>
      <c r="G87" s="98" t="s">
        <v>1443</v>
      </c>
      <c r="H87" s="98" t="s">
        <v>99</v>
      </c>
      <c r="I87" s="98" t="s">
        <v>1261</v>
      </c>
      <c r="J87" s="101" t="s">
        <v>1444</v>
      </c>
    </row>
    <row r="88" ht="27" spans="1:10">
      <c r="A88" s="102"/>
      <c r="B88" s="103"/>
      <c r="C88" s="98" t="s">
        <v>1282</v>
      </c>
      <c r="D88" s="98" t="s">
        <v>1283</v>
      </c>
      <c r="E88" s="98" t="s">
        <v>1445</v>
      </c>
      <c r="F88" s="98" t="s">
        <v>1259</v>
      </c>
      <c r="G88" s="98" t="s">
        <v>1446</v>
      </c>
      <c r="H88" s="98" t="s">
        <v>99</v>
      </c>
      <c r="I88" s="98" t="s">
        <v>1261</v>
      </c>
      <c r="J88" s="101" t="s">
        <v>1447</v>
      </c>
    </row>
    <row r="89" ht="14.25" spans="1:10">
      <c r="A89" s="98" t="s">
        <v>1448</v>
      </c>
      <c r="B89" s="101" t="s">
        <v>1449</v>
      </c>
      <c r="C89" s="102"/>
      <c r="D89" s="102"/>
      <c r="E89" s="102"/>
      <c r="F89" s="102"/>
      <c r="G89" s="102"/>
      <c r="H89" s="102"/>
      <c r="I89" s="102"/>
      <c r="J89" s="103"/>
    </row>
    <row r="90" ht="27" spans="1:10">
      <c r="A90" s="102"/>
      <c r="B90" s="103"/>
      <c r="C90" s="98" t="s">
        <v>1256</v>
      </c>
      <c r="D90" s="98" t="s">
        <v>1257</v>
      </c>
      <c r="E90" s="98" t="s">
        <v>1450</v>
      </c>
      <c r="F90" s="98" t="s">
        <v>1259</v>
      </c>
      <c r="G90" s="98" t="s">
        <v>1451</v>
      </c>
      <c r="H90" s="98" t="s">
        <v>99</v>
      </c>
      <c r="I90" s="98" t="s">
        <v>1261</v>
      </c>
      <c r="J90" s="101" t="s">
        <v>1452</v>
      </c>
    </row>
    <row r="91" ht="42" spans="1:10">
      <c r="A91" s="102"/>
      <c r="B91" s="103"/>
      <c r="C91" s="98" t="s">
        <v>1256</v>
      </c>
      <c r="D91" s="98" t="s">
        <v>1268</v>
      </c>
      <c r="E91" s="98" t="s">
        <v>1453</v>
      </c>
      <c r="F91" s="98" t="s">
        <v>1280</v>
      </c>
      <c r="G91" s="98" t="s">
        <v>1454</v>
      </c>
      <c r="H91" s="98" t="s">
        <v>99</v>
      </c>
      <c r="I91" s="98" t="s">
        <v>1384</v>
      </c>
      <c r="J91" s="101" t="s">
        <v>1455</v>
      </c>
    </row>
    <row r="92" ht="27" spans="1:10">
      <c r="A92" s="102"/>
      <c r="B92" s="103"/>
      <c r="C92" s="98" t="s">
        <v>1277</v>
      </c>
      <c r="D92" s="98" t="s">
        <v>1313</v>
      </c>
      <c r="E92" s="98" t="s">
        <v>1456</v>
      </c>
      <c r="F92" s="98" t="s">
        <v>1259</v>
      </c>
      <c r="G92" s="98" t="s">
        <v>1457</v>
      </c>
      <c r="H92" s="98" t="s">
        <v>99</v>
      </c>
      <c r="I92" s="98" t="s">
        <v>1261</v>
      </c>
      <c r="J92" s="101" t="s">
        <v>1458</v>
      </c>
    </row>
    <row r="93" ht="27" spans="1:10">
      <c r="A93" s="102"/>
      <c r="B93" s="103"/>
      <c r="C93" s="98" t="s">
        <v>1282</v>
      </c>
      <c r="D93" s="98" t="s">
        <v>1283</v>
      </c>
      <c r="E93" s="98" t="s">
        <v>1459</v>
      </c>
      <c r="F93" s="98" t="s">
        <v>1259</v>
      </c>
      <c r="G93" s="98" t="s">
        <v>1440</v>
      </c>
      <c r="H93" s="98" t="s">
        <v>99</v>
      </c>
      <c r="I93" s="98" t="s">
        <v>1261</v>
      </c>
      <c r="J93" s="101" t="s">
        <v>1447</v>
      </c>
    </row>
    <row r="94" ht="68.25" spans="1:10">
      <c r="A94" s="98" t="s">
        <v>1460</v>
      </c>
      <c r="B94" s="101" t="s">
        <v>1461</v>
      </c>
      <c r="C94" s="102"/>
      <c r="D94" s="102"/>
      <c r="E94" s="102"/>
      <c r="F94" s="102"/>
      <c r="G94" s="102"/>
      <c r="H94" s="102"/>
      <c r="I94" s="102"/>
      <c r="J94" s="103"/>
    </row>
    <row r="95" ht="14.25" spans="1:10">
      <c r="A95" s="102"/>
      <c r="B95" s="103"/>
      <c r="C95" s="98" t="s">
        <v>1256</v>
      </c>
      <c r="D95" s="98" t="s">
        <v>1257</v>
      </c>
      <c r="E95" s="98" t="s">
        <v>1462</v>
      </c>
      <c r="F95" s="98" t="s">
        <v>1280</v>
      </c>
      <c r="G95" s="98" t="s">
        <v>1340</v>
      </c>
      <c r="H95" s="98" t="s">
        <v>99</v>
      </c>
      <c r="I95" s="98" t="s">
        <v>1261</v>
      </c>
      <c r="J95" s="101" t="s">
        <v>1463</v>
      </c>
    </row>
    <row r="96" ht="14.25" spans="1:10">
      <c r="A96" s="102"/>
      <c r="B96" s="103"/>
      <c r="C96" s="98" t="s">
        <v>1256</v>
      </c>
      <c r="D96" s="98" t="s">
        <v>1268</v>
      </c>
      <c r="E96" s="98" t="s">
        <v>1464</v>
      </c>
      <c r="F96" s="98" t="s">
        <v>1280</v>
      </c>
      <c r="G96" s="98" t="s">
        <v>1301</v>
      </c>
      <c r="H96" s="98" t="s">
        <v>99</v>
      </c>
      <c r="I96" s="98" t="s">
        <v>1261</v>
      </c>
      <c r="J96" s="101" t="s">
        <v>1465</v>
      </c>
    </row>
    <row r="97" ht="27.75" spans="1:10">
      <c r="A97" s="102"/>
      <c r="B97" s="103"/>
      <c r="C97" s="98" t="s">
        <v>1256</v>
      </c>
      <c r="D97" s="98" t="s">
        <v>1377</v>
      </c>
      <c r="E97" s="98" t="s">
        <v>1466</v>
      </c>
      <c r="F97" s="98" t="s">
        <v>1280</v>
      </c>
      <c r="G97" s="98" t="s">
        <v>1301</v>
      </c>
      <c r="H97" s="98" t="s">
        <v>99</v>
      </c>
      <c r="I97" s="98" t="s">
        <v>1261</v>
      </c>
      <c r="J97" s="101" t="s">
        <v>1467</v>
      </c>
    </row>
    <row r="98" ht="27.75" spans="1:10">
      <c r="A98" s="102"/>
      <c r="B98" s="103"/>
      <c r="C98" s="98" t="s">
        <v>1277</v>
      </c>
      <c r="D98" s="98" t="s">
        <v>1313</v>
      </c>
      <c r="E98" s="98" t="s">
        <v>1468</v>
      </c>
      <c r="F98" s="98" t="s">
        <v>1259</v>
      </c>
      <c r="G98" s="98" t="s">
        <v>1353</v>
      </c>
      <c r="H98" s="98" t="s">
        <v>99</v>
      </c>
      <c r="I98" s="98" t="s">
        <v>1261</v>
      </c>
      <c r="J98" s="101" t="s">
        <v>1469</v>
      </c>
    </row>
    <row r="99" ht="40.5" spans="1:10">
      <c r="A99" s="102"/>
      <c r="B99" s="103"/>
      <c r="C99" s="98" t="s">
        <v>1277</v>
      </c>
      <c r="D99" s="98" t="s">
        <v>1278</v>
      </c>
      <c r="E99" s="98" t="s">
        <v>1470</v>
      </c>
      <c r="F99" s="98" t="s">
        <v>1280</v>
      </c>
      <c r="G99" s="98" t="s">
        <v>1471</v>
      </c>
      <c r="H99" s="98" t="s">
        <v>99</v>
      </c>
      <c r="I99" s="98" t="s">
        <v>1261</v>
      </c>
      <c r="J99" s="101" t="s">
        <v>1472</v>
      </c>
    </row>
    <row r="100" ht="27" spans="1:10">
      <c r="A100" s="102"/>
      <c r="B100" s="103"/>
      <c r="C100" s="98" t="s">
        <v>1282</v>
      </c>
      <c r="D100" s="98" t="s">
        <v>1283</v>
      </c>
      <c r="E100" s="98" t="s">
        <v>1473</v>
      </c>
      <c r="F100" s="98" t="s">
        <v>1259</v>
      </c>
      <c r="G100" s="98" t="s">
        <v>1440</v>
      </c>
      <c r="H100" s="98" t="s">
        <v>99</v>
      </c>
      <c r="I100" s="98" t="s">
        <v>1261</v>
      </c>
      <c r="J100" s="101" t="s">
        <v>1447</v>
      </c>
    </row>
    <row r="101" ht="81.75" spans="1:10">
      <c r="A101" s="98" t="s">
        <v>1474</v>
      </c>
      <c r="B101" s="101" t="s">
        <v>1475</v>
      </c>
      <c r="C101" s="102"/>
      <c r="D101" s="102"/>
      <c r="E101" s="102"/>
      <c r="F101" s="102"/>
      <c r="G101" s="102"/>
      <c r="H101" s="102"/>
      <c r="I101" s="102"/>
      <c r="J101" s="103"/>
    </row>
    <row r="102" ht="54" spans="1:10">
      <c r="A102" s="102"/>
      <c r="B102" s="103"/>
      <c r="C102" s="98" t="s">
        <v>1256</v>
      </c>
      <c r="D102" s="98" t="s">
        <v>1257</v>
      </c>
      <c r="E102" s="98" t="s">
        <v>1476</v>
      </c>
      <c r="F102" s="98" t="s">
        <v>1280</v>
      </c>
      <c r="G102" s="98" t="s">
        <v>1451</v>
      </c>
      <c r="H102" s="98" t="s">
        <v>99</v>
      </c>
      <c r="I102" s="98" t="s">
        <v>1261</v>
      </c>
      <c r="J102" s="101" t="s">
        <v>1477</v>
      </c>
    </row>
    <row r="103" ht="41.25" spans="1:10">
      <c r="A103" s="102"/>
      <c r="B103" s="103"/>
      <c r="C103" s="98" t="s">
        <v>1256</v>
      </c>
      <c r="D103" s="98" t="s">
        <v>1268</v>
      </c>
      <c r="E103" s="98" t="s">
        <v>1478</v>
      </c>
      <c r="F103" s="98" t="s">
        <v>1259</v>
      </c>
      <c r="G103" s="98" t="s">
        <v>1479</v>
      </c>
      <c r="H103" s="98" t="s">
        <v>99</v>
      </c>
      <c r="I103" s="98" t="s">
        <v>1261</v>
      </c>
      <c r="J103" s="101" t="s">
        <v>1480</v>
      </c>
    </row>
    <row r="104" ht="27.75" spans="1:10">
      <c r="A104" s="102"/>
      <c r="B104" s="103"/>
      <c r="C104" s="98" t="s">
        <v>1277</v>
      </c>
      <c r="D104" s="98" t="s">
        <v>1313</v>
      </c>
      <c r="E104" s="98" t="s">
        <v>1481</v>
      </c>
      <c r="F104" s="98" t="s">
        <v>1259</v>
      </c>
      <c r="G104" s="98" t="s">
        <v>1482</v>
      </c>
      <c r="H104" s="98" t="s">
        <v>99</v>
      </c>
      <c r="I104" s="98" t="s">
        <v>1261</v>
      </c>
      <c r="J104" s="101" t="s">
        <v>1483</v>
      </c>
    </row>
    <row r="105" ht="27.75" spans="1:10">
      <c r="A105" s="102"/>
      <c r="B105" s="103"/>
      <c r="C105" s="98" t="s">
        <v>1277</v>
      </c>
      <c r="D105" s="98" t="s">
        <v>1313</v>
      </c>
      <c r="E105" s="98" t="s">
        <v>1484</v>
      </c>
      <c r="F105" s="98" t="s">
        <v>1259</v>
      </c>
      <c r="G105" s="98" t="s">
        <v>1485</v>
      </c>
      <c r="H105" s="98" t="s">
        <v>99</v>
      </c>
      <c r="I105" s="98" t="s">
        <v>1261</v>
      </c>
      <c r="J105" s="101" t="s">
        <v>1486</v>
      </c>
    </row>
    <row r="106" ht="27.75" spans="1:10">
      <c r="A106" s="102"/>
      <c r="B106" s="103"/>
      <c r="C106" s="98" t="s">
        <v>1277</v>
      </c>
      <c r="D106" s="98" t="s">
        <v>1313</v>
      </c>
      <c r="E106" s="98" t="s">
        <v>1487</v>
      </c>
      <c r="F106" s="98" t="s">
        <v>1259</v>
      </c>
      <c r="G106" s="98" t="s">
        <v>1488</v>
      </c>
      <c r="H106" s="98" t="s">
        <v>99</v>
      </c>
      <c r="I106" s="98" t="s">
        <v>1261</v>
      </c>
      <c r="J106" s="101" t="s">
        <v>1489</v>
      </c>
    </row>
    <row r="107" ht="27.75" spans="1:10">
      <c r="A107" s="102"/>
      <c r="B107" s="103"/>
      <c r="C107" s="98" t="s">
        <v>1277</v>
      </c>
      <c r="D107" s="98" t="s">
        <v>1313</v>
      </c>
      <c r="E107" s="98" t="s">
        <v>1490</v>
      </c>
      <c r="F107" s="98" t="s">
        <v>1259</v>
      </c>
      <c r="G107" s="98" t="s">
        <v>1491</v>
      </c>
      <c r="H107" s="98" t="s">
        <v>99</v>
      </c>
      <c r="I107" s="98" t="s">
        <v>1261</v>
      </c>
      <c r="J107" s="101" t="s">
        <v>1492</v>
      </c>
    </row>
    <row r="108" ht="28.5" spans="1:10">
      <c r="A108" s="102"/>
      <c r="B108" s="103"/>
      <c r="C108" s="98" t="s">
        <v>1277</v>
      </c>
      <c r="D108" s="98" t="s">
        <v>1313</v>
      </c>
      <c r="E108" s="98" t="s">
        <v>1493</v>
      </c>
      <c r="F108" s="98" t="s">
        <v>1259</v>
      </c>
      <c r="G108" s="98" t="s">
        <v>1494</v>
      </c>
      <c r="H108" s="98" t="s">
        <v>99</v>
      </c>
      <c r="I108" s="98" t="s">
        <v>1261</v>
      </c>
      <c r="J108" s="101" t="s">
        <v>1495</v>
      </c>
    </row>
    <row r="109" ht="27" spans="1:10">
      <c r="A109" s="102"/>
      <c r="B109" s="103"/>
      <c r="C109" s="98" t="s">
        <v>1277</v>
      </c>
      <c r="D109" s="98" t="s">
        <v>1313</v>
      </c>
      <c r="E109" s="98" t="s">
        <v>1496</v>
      </c>
      <c r="F109" s="98" t="s">
        <v>1280</v>
      </c>
      <c r="G109" s="98" t="s">
        <v>1497</v>
      </c>
      <c r="H109" s="98" t="s">
        <v>99</v>
      </c>
      <c r="I109" s="98" t="s">
        <v>1384</v>
      </c>
      <c r="J109" s="101" t="s">
        <v>1498</v>
      </c>
    </row>
    <row r="110" ht="40.5" spans="1:10">
      <c r="A110" s="102"/>
      <c r="B110" s="103"/>
      <c r="C110" s="98" t="s">
        <v>1277</v>
      </c>
      <c r="D110" s="98" t="s">
        <v>1313</v>
      </c>
      <c r="E110" s="98" t="s">
        <v>1499</v>
      </c>
      <c r="F110" s="98" t="s">
        <v>1280</v>
      </c>
      <c r="G110" s="98" t="s">
        <v>1497</v>
      </c>
      <c r="H110" s="98" t="s">
        <v>99</v>
      </c>
      <c r="I110" s="98" t="s">
        <v>1384</v>
      </c>
      <c r="J110" s="101" t="s">
        <v>1499</v>
      </c>
    </row>
    <row r="111" ht="27" spans="1:10">
      <c r="A111" s="102"/>
      <c r="B111" s="103"/>
      <c r="C111" s="98" t="s">
        <v>1277</v>
      </c>
      <c r="D111" s="98" t="s">
        <v>1278</v>
      </c>
      <c r="E111" s="98" t="s">
        <v>1500</v>
      </c>
      <c r="F111" s="98" t="s">
        <v>1280</v>
      </c>
      <c r="G111" s="98" t="s">
        <v>1471</v>
      </c>
      <c r="H111" s="98" t="s">
        <v>99</v>
      </c>
      <c r="I111" s="98" t="s">
        <v>1384</v>
      </c>
      <c r="J111" s="101" t="s">
        <v>1500</v>
      </c>
    </row>
    <row r="112" ht="14.25" spans="1:10">
      <c r="A112" s="102"/>
      <c r="B112" s="103"/>
      <c r="C112" s="98" t="s">
        <v>1277</v>
      </c>
      <c r="D112" s="98" t="s">
        <v>1278</v>
      </c>
      <c r="E112" s="98" t="s">
        <v>1501</v>
      </c>
      <c r="F112" s="98" t="s">
        <v>1280</v>
      </c>
      <c r="G112" s="98" t="s">
        <v>1471</v>
      </c>
      <c r="H112" s="98" t="s">
        <v>99</v>
      </c>
      <c r="I112" s="98" t="s">
        <v>1384</v>
      </c>
      <c r="J112" s="101" t="s">
        <v>1501</v>
      </c>
    </row>
    <row r="113" ht="54" spans="1:10">
      <c r="A113" s="102"/>
      <c r="B113" s="103"/>
      <c r="C113" s="98" t="s">
        <v>1277</v>
      </c>
      <c r="D113" s="98" t="s">
        <v>1278</v>
      </c>
      <c r="E113" s="98" t="s">
        <v>1502</v>
      </c>
      <c r="F113" s="98" t="s">
        <v>1280</v>
      </c>
      <c r="G113" s="98" t="s">
        <v>1471</v>
      </c>
      <c r="H113" s="98" t="s">
        <v>99</v>
      </c>
      <c r="I113" s="98" t="s">
        <v>1384</v>
      </c>
      <c r="J113" s="101" t="s">
        <v>1502</v>
      </c>
    </row>
    <row r="114" ht="40.5" spans="1:10">
      <c r="A114" s="102"/>
      <c r="B114" s="103"/>
      <c r="C114" s="98" t="s">
        <v>1277</v>
      </c>
      <c r="D114" s="98" t="s">
        <v>1299</v>
      </c>
      <c r="E114" s="98" t="s">
        <v>1503</v>
      </c>
      <c r="F114" s="98" t="s">
        <v>1280</v>
      </c>
      <c r="G114" s="98" t="s">
        <v>1471</v>
      </c>
      <c r="H114" s="98" t="s">
        <v>99</v>
      </c>
      <c r="I114" s="98" t="s">
        <v>1384</v>
      </c>
      <c r="J114" s="101" t="s">
        <v>1503</v>
      </c>
    </row>
    <row r="115" ht="27" spans="1:10">
      <c r="A115" s="102"/>
      <c r="B115" s="103"/>
      <c r="C115" s="98" t="s">
        <v>1282</v>
      </c>
      <c r="D115" s="98" t="s">
        <v>1283</v>
      </c>
      <c r="E115" s="98" t="s">
        <v>1383</v>
      </c>
      <c r="F115" s="98" t="s">
        <v>1259</v>
      </c>
      <c r="G115" s="98" t="s">
        <v>1504</v>
      </c>
      <c r="H115" s="98" t="s">
        <v>99</v>
      </c>
      <c r="I115" s="98" t="s">
        <v>1261</v>
      </c>
      <c r="J115" s="101" t="s">
        <v>1383</v>
      </c>
    </row>
    <row r="116" ht="27.75" spans="1:10">
      <c r="A116" s="98" t="s">
        <v>1505</v>
      </c>
      <c r="B116" s="101" t="s">
        <v>1506</v>
      </c>
      <c r="C116" s="102"/>
      <c r="D116" s="102"/>
      <c r="E116" s="102"/>
      <c r="F116" s="102"/>
      <c r="G116" s="102"/>
      <c r="H116" s="102"/>
      <c r="I116" s="102"/>
      <c r="J116" s="103"/>
    </row>
    <row r="117" ht="27" spans="1:10">
      <c r="A117" s="102"/>
      <c r="B117" s="103"/>
      <c r="C117" s="98" t="s">
        <v>1256</v>
      </c>
      <c r="D117" s="98" t="s">
        <v>1257</v>
      </c>
      <c r="E117" s="98" t="s">
        <v>1507</v>
      </c>
      <c r="F117" s="98" t="s">
        <v>1259</v>
      </c>
      <c r="G117" s="98" t="s">
        <v>1508</v>
      </c>
      <c r="H117" s="98" t="s">
        <v>99</v>
      </c>
      <c r="I117" s="98" t="s">
        <v>1261</v>
      </c>
      <c r="J117" s="101" t="s">
        <v>1509</v>
      </c>
    </row>
    <row r="118" ht="27" spans="1:10">
      <c r="A118" s="102"/>
      <c r="B118" s="103"/>
      <c r="C118" s="98" t="s">
        <v>1256</v>
      </c>
      <c r="D118" s="98" t="s">
        <v>1268</v>
      </c>
      <c r="E118" s="98" t="s">
        <v>1510</v>
      </c>
      <c r="F118" s="98" t="s">
        <v>1259</v>
      </c>
      <c r="G118" s="98" t="s">
        <v>1511</v>
      </c>
      <c r="H118" s="98" t="s">
        <v>99</v>
      </c>
      <c r="I118" s="98" t="s">
        <v>1261</v>
      </c>
      <c r="J118" s="101" t="s">
        <v>1512</v>
      </c>
    </row>
    <row r="119" ht="27" spans="1:10">
      <c r="A119" s="102"/>
      <c r="B119" s="103"/>
      <c r="C119" s="98" t="s">
        <v>1277</v>
      </c>
      <c r="D119" s="98" t="s">
        <v>1313</v>
      </c>
      <c r="E119" s="98" t="s">
        <v>1453</v>
      </c>
      <c r="F119" s="98" t="s">
        <v>1259</v>
      </c>
      <c r="G119" s="98" t="s">
        <v>1513</v>
      </c>
      <c r="H119" s="98" t="s">
        <v>99</v>
      </c>
      <c r="I119" s="98" t="s">
        <v>1261</v>
      </c>
      <c r="J119" s="101" t="s">
        <v>1514</v>
      </c>
    </row>
    <row r="120" ht="40.5" spans="1:10">
      <c r="A120" s="102"/>
      <c r="B120" s="103"/>
      <c r="C120" s="98" t="s">
        <v>1277</v>
      </c>
      <c r="D120" s="98" t="s">
        <v>1299</v>
      </c>
      <c r="E120" s="98" t="s">
        <v>1515</v>
      </c>
      <c r="F120" s="98" t="s">
        <v>1259</v>
      </c>
      <c r="G120" s="98" t="s">
        <v>1516</v>
      </c>
      <c r="H120" s="98" t="s">
        <v>99</v>
      </c>
      <c r="I120" s="98" t="s">
        <v>1261</v>
      </c>
      <c r="J120" s="101" t="s">
        <v>1517</v>
      </c>
    </row>
    <row r="121" ht="27" spans="1:10">
      <c r="A121" s="102"/>
      <c r="B121" s="103"/>
      <c r="C121" s="98" t="s">
        <v>1282</v>
      </c>
      <c r="D121" s="98" t="s">
        <v>1283</v>
      </c>
      <c r="E121" s="98" t="s">
        <v>1473</v>
      </c>
      <c r="F121" s="98" t="s">
        <v>1259</v>
      </c>
      <c r="G121" s="98" t="s">
        <v>1440</v>
      </c>
      <c r="H121" s="98" t="s">
        <v>99</v>
      </c>
      <c r="I121" s="98" t="s">
        <v>1261</v>
      </c>
      <c r="J121" s="101" t="s">
        <v>1447</v>
      </c>
    </row>
    <row r="122" ht="28.5" spans="1:10">
      <c r="A122" s="98" t="s">
        <v>1518</v>
      </c>
      <c r="B122" s="101" t="s">
        <v>1519</v>
      </c>
      <c r="C122" s="102"/>
      <c r="D122" s="102"/>
      <c r="E122" s="102"/>
      <c r="F122" s="102"/>
      <c r="G122" s="102"/>
      <c r="H122" s="102"/>
      <c r="I122" s="102"/>
      <c r="J122" s="103"/>
    </row>
    <row r="123" ht="27.75" spans="1:10">
      <c r="A123" s="102"/>
      <c r="B123" s="103"/>
      <c r="C123" s="98" t="s">
        <v>1256</v>
      </c>
      <c r="D123" s="98" t="s">
        <v>1257</v>
      </c>
      <c r="E123" s="98" t="s">
        <v>1520</v>
      </c>
      <c r="F123" s="98" t="s">
        <v>1280</v>
      </c>
      <c r="G123" s="98" t="s">
        <v>1521</v>
      </c>
      <c r="H123" s="98" t="s">
        <v>99</v>
      </c>
      <c r="I123" s="98" t="s">
        <v>1261</v>
      </c>
      <c r="J123" s="101" t="s">
        <v>1522</v>
      </c>
    </row>
    <row r="124" ht="14.25" spans="1:10">
      <c r="A124" s="102"/>
      <c r="B124" s="103"/>
      <c r="C124" s="98" t="s">
        <v>1256</v>
      </c>
      <c r="D124" s="98" t="s">
        <v>1257</v>
      </c>
      <c r="E124" s="98" t="s">
        <v>1523</v>
      </c>
      <c r="F124" s="98" t="s">
        <v>1280</v>
      </c>
      <c r="G124" s="98" t="s">
        <v>1274</v>
      </c>
      <c r="H124" s="98" t="s">
        <v>99</v>
      </c>
      <c r="I124" s="98" t="s">
        <v>1261</v>
      </c>
      <c r="J124" s="101" t="s">
        <v>1524</v>
      </c>
    </row>
    <row r="125" ht="40.5" spans="1:10">
      <c r="A125" s="102"/>
      <c r="B125" s="103"/>
      <c r="C125" s="98" t="s">
        <v>1277</v>
      </c>
      <c r="D125" s="98" t="s">
        <v>1278</v>
      </c>
      <c r="E125" s="98" t="s">
        <v>1525</v>
      </c>
      <c r="F125" s="98" t="s">
        <v>1259</v>
      </c>
      <c r="G125" s="98" t="s">
        <v>1301</v>
      </c>
      <c r="H125" s="98" t="s">
        <v>99</v>
      </c>
      <c r="I125" s="98" t="s">
        <v>1261</v>
      </c>
      <c r="J125" s="101" t="s">
        <v>1526</v>
      </c>
    </row>
    <row r="126" ht="27.75" spans="1:10">
      <c r="A126" s="102"/>
      <c r="B126" s="103"/>
      <c r="C126" s="98" t="s">
        <v>1277</v>
      </c>
      <c r="D126" s="98" t="s">
        <v>1299</v>
      </c>
      <c r="E126" s="98" t="s">
        <v>1527</v>
      </c>
      <c r="F126" s="98" t="s">
        <v>1280</v>
      </c>
      <c r="G126" s="98" t="s">
        <v>1301</v>
      </c>
      <c r="H126" s="98" t="s">
        <v>99</v>
      </c>
      <c r="I126" s="98" t="s">
        <v>1384</v>
      </c>
      <c r="J126" s="101" t="s">
        <v>1528</v>
      </c>
    </row>
    <row r="127" ht="27" spans="1:10">
      <c r="A127" s="102"/>
      <c r="B127" s="103"/>
      <c r="C127" s="98" t="s">
        <v>1282</v>
      </c>
      <c r="D127" s="98" t="s">
        <v>1283</v>
      </c>
      <c r="E127" s="98" t="s">
        <v>1529</v>
      </c>
      <c r="F127" s="98" t="s">
        <v>1259</v>
      </c>
      <c r="G127" s="98" t="s">
        <v>1504</v>
      </c>
      <c r="H127" s="98" t="s">
        <v>99</v>
      </c>
      <c r="I127" s="98" t="s">
        <v>1261</v>
      </c>
      <c r="J127" s="101" t="s">
        <v>1530</v>
      </c>
    </row>
    <row r="128" ht="28.5" spans="1:10">
      <c r="A128" s="98" t="s">
        <v>1531</v>
      </c>
      <c r="B128" s="101" t="s">
        <v>1532</v>
      </c>
      <c r="C128" s="102"/>
      <c r="D128" s="102"/>
      <c r="E128" s="102"/>
      <c r="F128" s="102"/>
      <c r="G128" s="102"/>
      <c r="H128" s="102"/>
      <c r="I128" s="102"/>
      <c r="J128" s="103"/>
    </row>
    <row r="129" ht="14.25" spans="1:10">
      <c r="A129" s="102"/>
      <c r="B129" s="103"/>
      <c r="C129" s="98" t="s">
        <v>1256</v>
      </c>
      <c r="D129" s="98" t="s">
        <v>1257</v>
      </c>
      <c r="E129" s="98" t="s">
        <v>1533</v>
      </c>
      <c r="F129" s="98" t="s">
        <v>1259</v>
      </c>
      <c r="G129" s="98" t="s">
        <v>1534</v>
      </c>
      <c r="H129" s="98" t="s">
        <v>99</v>
      </c>
      <c r="I129" s="98" t="s">
        <v>1261</v>
      </c>
      <c r="J129" s="101" t="s">
        <v>1533</v>
      </c>
    </row>
    <row r="130" ht="27" spans="1:10">
      <c r="A130" s="102"/>
      <c r="B130" s="103"/>
      <c r="C130" s="98" t="s">
        <v>1256</v>
      </c>
      <c r="D130" s="98" t="s">
        <v>1268</v>
      </c>
      <c r="E130" s="98" t="s">
        <v>1535</v>
      </c>
      <c r="F130" s="98" t="s">
        <v>1259</v>
      </c>
      <c r="G130" s="98" t="s">
        <v>1536</v>
      </c>
      <c r="H130" s="98" t="s">
        <v>99</v>
      </c>
      <c r="I130" s="98" t="s">
        <v>1261</v>
      </c>
      <c r="J130" s="101" t="s">
        <v>1535</v>
      </c>
    </row>
    <row r="131" ht="28.5" spans="1:10">
      <c r="A131" s="102"/>
      <c r="B131" s="103"/>
      <c r="C131" s="98" t="s">
        <v>1277</v>
      </c>
      <c r="D131" s="98" t="s">
        <v>1313</v>
      </c>
      <c r="E131" s="98" t="s">
        <v>1537</v>
      </c>
      <c r="F131" s="98" t="s">
        <v>1259</v>
      </c>
      <c r="G131" s="98" t="s">
        <v>1536</v>
      </c>
      <c r="H131" s="98" t="s">
        <v>99</v>
      </c>
      <c r="I131" s="98" t="s">
        <v>1261</v>
      </c>
      <c r="J131" s="101" t="s">
        <v>1538</v>
      </c>
    </row>
    <row r="132" ht="27" spans="1:10">
      <c r="A132" s="102"/>
      <c r="B132" s="103"/>
      <c r="C132" s="98" t="s">
        <v>1277</v>
      </c>
      <c r="D132" s="98" t="s">
        <v>1278</v>
      </c>
      <c r="E132" s="98" t="s">
        <v>1539</v>
      </c>
      <c r="F132" s="98" t="s">
        <v>1259</v>
      </c>
      <c r="G132" s="98" t="s">
        <v>1536</v>
      </c>
      <c r="H132" s="98" t="s">
        <v>99</v>
      </c>
      <c r="I132" s="98" t="s">
        <v>1261</v>
      </c>
      <c r="J132" s="101" t="s">
        <v>1539</v>
      </c>
    </row>
    <row r="133" ht="40.5" spans="1:10">
      <c r="A133" s="102"/>
      <c r="B133" s="103"/>
      <c r="C133" s="98" t="s">
        <v>1277</v>
      </c>
      <c r="D133" s="98" t="s">
        <v>1299</v>
      </c>
      <c r="E133" s="98" t="s">
        <v>1540</v>
      </c>
      <c r="F133" s="98" t="s">
        <v>1259</v>
      </c>
      <c r="G133" s="98" t="s">
        <v>1536</v>
      </c>
      <c r="H133" s="98" t="s">
        <v>99</v>
      </c>
      <c r="I133" s="98" t="s">
        <v>1261</v>
      </c>
      <c r="J133" s="101" t="s">
        <v>1540</v>
      </c>
    </row>
    <row r="134" ht="27" spans="1:10">
      <c r="A134" s="102"/>
      <c r="B134" s="103"/>
      <c r="C134" s="98" t="s">
        <v>1282</v>
      </c>
      <c r="D134" s="98" t="s">
        <v>1283</v>
      </c>
      <c r="E134" s="98" t="s">
        <v>1445</v>
      </c>
      <c r="F134" s="98" t="s">
        <v>1259</v>
      </c>
      <c r="G134" s="98" t="s">
        <v>1536</v>
      </c>
      <c r="H134" s="98" t="s">
        <v>99</v>
      </c>
      <c r="I134" s="98" t="s">
        <v>1261</v>
      </c>
      <c r="J134" s="101" t="s">
        <v>1447</v>
      </c>
    </row>
    <row r="135" ht="27.75" spans="1:10">
      <c r="A135" s="98" t="s">
        <v>1541</v>
      </c>
      <c r="B135" s="101" t="s">
        <v>1542</v>
      </c>
      <c r="C135" s="102"/>
      <c r="D135" s="102"/>
      <c r="E135" s="102"/>
      <c r="F135" s="102"/>
      <c r="G135" s="102"/>
      <c r="H135" s="102"/>
      <c r="I135" s="102"/>
      <c r="J135" s="103"/>
    </row>
    <row r="136" ht="14.25" spans="1:10">
      <c r="A136" s="102"/>
      <c r="B136" s="103"/>
      <c r="C136" s="98" t="s">
        <v>1256</v>
      </c>
      <c r="D136" s="98" t="s">
        <v>1257</v>
      </c>
      <c r="E136" s="98" t="s">
        <v>1543</v>
      </c>
      <c r="F136" s="98" t="s">
        <v>1259</v>
      </c>
      <c r="G136" s="98" t="s">
        <v>1544</v>
      </c>
      <c r="H136" s="98" t="s">
        <v>99</v>
      </c>
      <c r="I136" s="98" t="s">
        <v>1261</v>
      </c>
      <c r="J136" s="101" t="s">
        <v>1542</v>
      </c>
    </row>
    <row r="137" ht="27" spans="1:10">
      <c r="A137" s="102"/>
      <c r="B137" s="103"/>
      <c r="C137" s="98" t="s">
        <v>1256</v>
      </c>
      <c r="D137" s="98" t="s">
        <v>1268</v>
      </c>
      <c r="E137" s="98" t="s">
        <v>1545</v>
      </c>
      <c r="F137" s="98" t="s">
        <v>1259</v>
      </c>
      <c r="G137" s="98" t="s">
        <v>1546</v>
      </c>
      <c r="H137" s="98" t="s">
        <v>99</v>
      </c>
      <c r="I137" s="98" t="s">
        <v>1261</v>
      </c>
      <c r="J137" s="101" t="s">
        <v>1547</v>
      </c>
    </row>
    <row r="138" ht="42" spans="1:10">
      <c r="A138" s="102"/>
      <c r="B138" s="103"/>
      <c r="C138" s="98" t="s">
        <v>1277</v>
      </c>
      <c r="D138" s="98" t="s">
        <v>1299</v>
      </c>
      <c r="E138" s="98" t="s">
        <v>1515</v>
      </c>
      <c r="F138" s="98" t="s">
        <v>1259</v>
      </c>
      <c r="G138" s="98" t="s">
        <v>1548</v>
      </c>
      <c r="H138" s="98" t="s">
        <v>99</v>
      </c>
      <c r="I138" s="98" t="s">
        <v>1261</v>
      </c>
      <c r="J138" s="101" t="s">
        <v>1549</v>
      </c>
    </row>
    <row r="139" ht="27" spans="1:10">
      <c r="A139" s="102"/>
      <c r="B139" s="103"/>
      <c r="C139" s="98" t="s">
        <v>1282</v>
      </c>
      <c r="D139" s="98" t="s">
        <v>1283</v>
      </c>
      <c r="E139" s="98" t="s">
        <v>1473</v>
      </c>
      <c r="F139" s="98" t="s">
        <v>1259</v>
      </c>
      <c r="G139" s="98" t="s">
        <v>1504</v>
      </c>
      <c r="H139" s="98" t="s">
        <v>99</v>
      </c>
      <c r="I139" s="98" t="s">
        <v>1261</v>
      </c>
      <c r="J139" s="101" t="s">
        <v>1447</v>
      </c>
    </row>
    <row r="140" ht="41.25" spans="1:10">
      <c r="A140" s="98" t="s">
        <v>1550</v>
      </c>
      <c r="B140" s="101" t="s">
        <v>1551</v>
      </c>
      <c r="C140" s="102"/>
      <c r="D140" s="102"/>
      <c r="E140" s="102"/>
      <c r="F140" s="102"/>
      <c r="G140" s="102"/>
      <c r="H140" s="102"/>
      <c r="I140" s="102"/>
      <c r="J140" s="103"/>
    </row>
    <row r="141" ht="27" spans="1:10">
      <c r="A141" s="102"/>
      <c r="B141" s="103"/>
      <c r="C141" s="98" t="s">
        <v>1256</v>
      </c>
      <c r="D141" s="98" t="s">
        <v>1257</v>
      </c>
      <c r="E141" s="98" t="s">
        <v>1552</v>
      </c>
      <c r="F141" s="98" t="s">
        <v>1259</v>
      </c>
      <c r="G141" s="98" t="s">
        <v>1553</v>
      </c>
      <c r="H141" s="98" t="s">
        <v>99</v>
      </c>
      <c r="I141" s="98" t="s">
        <v>1261</v>
      </c>
      <c r="J141" s="101" t="s">
        <v>1554</v>
      </c>
    </row>
    <row r="142" ht="14.25" spans="1:10">
      <c r="A142" s="102"/>
      <c r="B142" s="103"/>
      <c r="C142" s="98" t="s">
        <v>1256</v>
      </c>
      <c r="D142" s="98" t="s">
        <v>1268</v>
      </c>
      <c r="E142" s="98" t="s">
        <v>1464</v>
      </c>
      <c r="F142" s="98" t="s">
        <v>1280</v>
      </c>
      <c r="G142" s="98" t="s">
        <v>1301</v>
      </c>
      <c r="H142" s="98" t="s">
        <v>99</v>
      </c>
      <c r="I142" s="98" t="s">
        <v>1261</v>
      </c>
      <c r="J142" s="101" t="s">
        <v>1555</v>
      </c>
    </row>
    <row r="143" ht="27" spans="1:10">
      <c r="A143" s="102"/>
      <c r="B143" s="103"/>
      <c r="C143" s="98" t="s">
        <v>1256</v>
      </c>
      <c r="D143" s="98" t="s">
        <v>1377</v>
      </c>
      <c r="E143" s="98" t="s">
        <v>1556</v>
      </c>
      <c r="F143" s="98" t="s">
        <v>1280</v>
      </c>
      <c r="G143" s="98" t="s">
        <v>1301</v>
      </c>
      <c r="H143" s="98" t="s">
        <v>99</v>
      </c>
      <c r="I143" s="98" t="s">
        <v>1261</v>
      </c>
      <c r="J143" s="101" t="s">
        <v>1557</v>
      </c>
    </row>
    <row r="144" ht="27.75" spans="1:10">
      <c r="A144" s="102"/>
      <c r="B144" s="103"/>
      <c r="C144" s="98" t="s">
        <v>1277</v>
      </c>
      <c r="D144" s="98" t="s">
        <v>1313</v>
      </c>
      <c r="E144" s="98" t="s">
        <v>1558</v>
      </c>
      <c r="F144" s="98" t="s">
        <v>1259</v>
      </c>
      <c r="G144" s="98" t="s">
        <v>1353</v>
      </c>
      <c r="H144" s="98" t="s">
        <v>99</v>
      </c>
      <c r="I144" s="98" t="s">
        <v>1261</v>
      </c>
      <c r="J144" s="101" t="s">
        <v>1559</v>
      </c>
    </row>
    <row r="145" ht="81" spans="1:10">
      <c r="A145" s="102"/>
      <c r="B145" s="103"/>
      <c r="C145" s="98" t="s">
        <v>1277</v>
      </c>
      <c r="D145" s="98" t="s">
        <v>1299</v>
      </c>
      <c r="E145" s="98" t="s">
        <v>1560</v>
      </c>
      <c r="F145" s="98" t="s">
        <v>1259</v>
      </c>
      <c r="G145" s="98" t="s">
        <v>1561</v>
      </c>
      <c r="H145" s="98" t="s">
        <v>99</v>
      </c>
      <c r="I145" s="98" t="s">
        <v>1384</v>
      </c>
      <c r="J145" s="101" t="s">
        <v>1562</v>
      </c>
    </row>
    <row r="146" ht="27" spans="1:10">
      <c r="A146" s="102"/>
      <c r="B146" s="103"/>
      <c r="C146" s="98" t="s">
        <v>1282</v>
      </c>
      <c r="D146" s="98" t="s">
        <v>1283</v>
      </c>
      <c r="E146" s="98" t="s">
        <v>1563</v>
      </c>
      <c r="F146" s="98" t="s">
        <v>1259</v>
      </c>
      <c r="G146" s="98" t="s">
        <v>1407</v>
      </c>
      <c r="H146" s="98" t="s">
        <v>99</v>
      </c>
      <c r="I146" s="98" t="s">
        <v>1261</v>
      </c>
      <c r="J146" s="101" t="s">
        <v>1447</v>
      </c>
    </row>
    <row r="147" ht="14.25" spans="1:10">
      <c r="A147" s="98" t="s">
        <v>1564</v>
      </c>
      <c r="B147" s="101" t="s">
        <v>1565</v>
      </c>
      <c r="C147" s="102"/>
      <c r="D147" s="102"/>
      <c r="E147" s="102"/>
      <c r="F147" s="102"/>
      <c r="G147" s="102"/>
      <c r="H147" s="102"/>
      <c r="I147" s="102"/>
      <c r="J147" s="103"/>
    </row>
    <row r="148" ht="27.75" spans="1:10">
      <c r="A148" s="102"/>
      <c r="B148" s="103"/>
      <c r="C148" s="98" t="s">
        <v>1256</v>
      </c>
      <c r="D148" s="98" t="s">
        <v>1257</v>
      </c>
      <c r="E148" s="98" t="s">
        <v>1566</v>
      </c>
      <c r="F148" s="98" t="s">
        <v>1280</v>
      </c>
      <c r="G148" s="98" t="s">
        <v>1567</v>
      </c>
      <c r="H148" s="98" t="s">
        <v>99</v>
      </c>
      <c r="I148" s="98" t="s">
        <v>1261</v>
      </c>
      <c r="J148" s="101" t="s">
        <v>1566</v>
      </c>
    </row>
    <row r="149" ht="28.5" spans="1:10">
      <c r="A149" s="102"/>
      <c r="B149" s="103"/>
      <c r="C149" s="98" t="s">
        <v>1256</v>
      </c>
      <c r="D149" s="98" t="s">
        <v>1268</v>
      </c>
      <c r="E149" s="98" t="s">
        <v>1568</v>
      </c>
      <c r="F149" s="98" t="s">
        <v>1280</v>
      </c>
      <c r="G149" s="98" t="s">
        <v>1569</v>
      </c>
      <c r="H149" s="98" t="s">
        <v>99</v>
      </c>
      <c r="I149" s="98" t="s">
        <v>1261</v>
      </c>
      <c r="J149" s="101" t="s">
        <v>1568</v>
      </c>
    </row>
    <row r="150" ht="14.25" spans="1:10">
      <c r="A150" s="102"/>
      <c r="B150" s="103"/>
      <c r="C150" s="98" t="s">
        <v>1256</v>
      </c>
      <c r="D150" s="98" t="s">
        <v>1377</v>
      </c>
      <c r="E150" s="98" t="s">
        <v>1570</v>
      </c>
      <c r="F150" s="98" t="s">
        <v>1280</v>
      </c>
      <c r="G150" s="98" t="s">
        <v>1571</v>
      </c>
      <c r="H150" s="98" t="s">
        <v>99</v>
      </c>
      <c r="I150" s="98" t="s">
        <v>1261</v>
      </c>
      <c r="J150" s="101" t="s">
        <v>1570</v>
      </c>
    </row>
    <row r="151" ht="28.5" spans="1:10">
      <c r="A151" s="102"/>
      <c r="B151" s="103"/>
      <c r="C151" s="98" t="s">
        <v>1277</v>
      </c>
      <c r="D151" s="98" t="s">
        <v>1313</v>
      </c>
      <c r="E151" s="98" t="s">
        <v>1572</v>
      </c>
      <c r="F151" s="98" t="s">
        <v>1259</v>
      </c>
      <c r="G151" s="98" t="s">
        <v>1504</v>
      </c>
      <c r="H151" s="98" t="s">
        <v>99</v>
      </c>
      <c r="I151" s="98" t="s">
        <v>1261</v>
      </c>
      <c r="J151" s="101" t="s">
        <v>1572</v>
      </c>
    </row>
    <row r="152" ht="27" spans="1:10">
      <c r="A152" s="102"/>
      <c r="B152" s="103"/>
      <c r="C152" s="98" t="s">
        <v>1277</v>
      </c>
      <c r="D152" s="98" t="s">
        <v>1278</v>
      </c>
      <c r="E152" s="98" t="s">
        <v>1539</v>
      </c>
      <c r="F152" s="98" t="s">
        <v>1259</v>
      </c>
      <c r="G152" s="98" t="s">
        <v>1504</v>
      </c>
      <c r="H152" s="98" t="s">
        <v>99</v>
      </c>
      <c r="I152" s="98" t="s">
        <v>1261</v>
      </c>
      <c r="J152" s="101" t="s">
        <v>1539</v>
      </c>
    </row>
    <row r="153" ht="40.5" spans="1:10">
      <c r="A153" s="102"/>
      <c r="B153" s="103"/>
      <c r="C153" s="98" t="s">
        <v>1277</v>
      </c>
      <c r="D153" s="98" t="s">
        <v>1299</v>
      </c>
      <c r="E153" s="98" t="s">
        <v>1540</v>
      </c>
      <c r="F153" s="98" t="s">
        <v>1259</v>
      </c>
      <c r="G153" s="98" t="s">
        <v>1504</v>
      </c>
      <c r="H153" s="98" t="s">
        <v>99</v>
      </c>
      <c r="I153" s="98" t="s">
        <v>1261</v>
      </c>
      <c r="J153" s="101" t="s">
        <v>1540</v>
      </c>
    </row>
    <row r="154" ht="27" spans="1:10">
      <c r="A154" s="102"/>
      <c r="B154" s="103"/>
      <c r="C154" s="98" t="s">
        <v>1282</v>
      </c>
      <c r="D154" s="98" t="s">
        <v>1283</v>
      </c>
      <c r="E154" s="98" t="s">
        <v>1445</v>
      </c>
      <c r="F154" s="98" t="s">
        <v>1259</v>
      </c>
      <c r="G154" s="98" t="s">
        <v>1573</v>
      </c>
      <c r="H154" s="98" t="s">
        <v>99</v>
      </c>
      <c r="I154" s="98" t="s">
        <v>1261</v>
      </c>
      <c r="J154" s="101" t="s">
        <v>1447</v>
      </c>
    </row>
    <row r="155" ht="14.25" spans="1:10">
      <c r="A155" s="98" t="s">
        <v>1574</v>
      </c>
      <c r="B155" s="101" t="s">
        <v>1575</v>
      </c>
      <c r="C155" s="102"/>
      <c r="D155" s="102"/>
      <c r="E155" s="102"/>
      <c r="F155" s="102"/>
      <c r="G155" s="102"/>
      <c r="H155" s="102"/>
      <c r="I155" s="102"/>
      <c r="J155" s="103"/>
    </row>
    <row r="156" ht="14.25" spans="1:10">
      <c r="A156" s="102"/>
      <c r="B156" s="103"/>
      <c r="C156" s="98" t="s">
        <v>1256</v>
      </c>
      <c r="D156" s="98" t="s">
        <v>1257</v>
      </c>
      <c r="E156" s="98" t="s">
        <v>1576</v>
      </c>
      <c r="F156" s="98" t="s">
        <v>1259</v>
      </c>
      <c r="G156" s="98" t="s">
        <v>1577</v>
      </c>
      <c r="H156" s="98" t="s">
        <v>99</v>
      </c>
      <c r="I156" s="98" t="s">
        <v>1261</v>
      </c>
      <c r="J156" s="101" t="s">
        <v>1578</v>
      </c>
    </row>
    <row r="157" ht="14.25" spans="1:10">
      <c r="A157" s="102"/>
      <c r="B157" s="103"/>
      <c r="C157" s="98" t="s">
        <v>1256</v>
      </c>
      <c r="D157" s="98" t="s">
        <v>1268</v>
      </c>
      <c r="E157" s="98" t="s">
        <v>1579</v>
      </c>
      <c r="F157" s="98" t="s">
        <v>1259</v>
      </c>
      <c r="G157" s="98" t="s">
        <v>1580</v>
      </c>
      <c r="H157" s="98" t="s">
        <v>99</v>
      </c>
      <c r="I157" s="98" t="s">
        <v>1261</v>
      </c>
      <c r="J157" s="101" t="s">
        <v>1581</v>
      </c>
    </row>
    <row r="158" ht="67.5" spans="1:10">
      <c r="A158" s="102"/>
      <c r="B158" s="103"/>
      <c r="C158" s="98" t="s">
        <v>1277</v>
      </c>
      <c r="D158" s="98" t="s">
        <v>1313</v>
      </c>
      <c r="E158" s="98" t="s">
        <v>1582</v>
      </c>
      <c r="F158" s="98" t="s">
        <v>1259</v>
      </c>
      <c r="G158" s="98" t="s">
        <v>1583</v>
      </c>
      <c r="H158" s="98" t="s">
        <v>99</v>
      </c>
      <c r="I158" s="98" t="s">
        <v>1261</v>
      </c>
      <c r="J158" s="101" t="s">
        <v>1584</v>
      </c>
    </row>
    <row r="159" ht="27" spans="1:10">
      <c r="A159" s="102"/>
      <c r="B159" s="103"/>
      <c r="C159" s="98" t="s">
        <v>1282</v>
      </c>
      <c r="D159" s="98" t="s">
        <v>1283</v>
      </c>
      <c r="E159" s="98" t="s">
        <v>1473</v>
      </c>
      <c r="F159" s="98" t="s">
        <v>1259</v>
      </c>
      <c r="G159" s="98" t="s">
        <v>1504</v>
      </c>
      <c r="H159" s="98" t="s">
        <v>99</v>
      </c>
      <c r="I159" s="98" t="s">
        <v>1261</v>
      </c>
      <c r="J159" s="101" t="s">
        <v>1447</v>
      </c>
    </row>
    <row r="160" ht="14.25" spans="1:10">
      <c r="A160" s="98" t="s">
        <v>1585</v>
      </c>
      <c r="B160" s="103"/>
      <c r="C160" s="102"/>
      <c r="D160" s="102"/>
      <c r="E160" s="102"/>
      <c r="F160" s="102"/>
      <c r="G160" s="102"/>
      <c r="H160" s="102"/>
      <c r="I160" s="102"/>
      <c r="J160" s="103"/>
    </row>
    <row r="161" ht="14.25" spans="1:10">
      <c r="A161" s="98" t="s">
        <v>1586</v>
      </c>
      <c r="B161" s="103"/>
      <c r="C161" s="102"/>
      <c r="D161" s="102"/>
      <c r="E161" s="102"/>
      <c r="F161" s="102"/>
      <c r="G161" s="102"/>
      <c r="H161" s="102"/>
      <c r="I161" s="102"/>
      <c r="J161" s="103"/>
    </row>
    <row r="162" ht="155.25" spans="1:10">
      <c r="A162" s="98" t="s">
        <v>1587</v>
      </c>
      <c r="B162" s="101" t="s">
        <v>1588</v>
      </c>
      <c r="C162" s="102"/>
      <c r="D162" s="102"/>
      <c r="E162" s="102"/>
      <c r="F162" s="102"/>
      <c r="G162" s="102"/>
      <c r="H162" s="102"/>
      <c r="I162" s="102"/>
      <c r="J162" s="103"/>
    </row>
    <row r="163" ht="111" spans="1:10">
      <c r="A163" s="102"/>
      <c r="B163" s="103"/>
      <c r="C163" s="98" t="s">
        <v>1256</v>
      </c>
      <c r="D163" s="98" t="s">
        <v>1257</v>
      </c>
      <c r="E163" s="98" t="s">
        <v>1373</v>
      </c>
      <c r="F163" s="98" t="s">
        <v>1259</v>
      </c>
      <c r="G163" s="98" t="s">
        <v>1589</v>
      </c>
      <c r="H163" s="98" t="s">
        <v>1375</v>
      </c>
      <c r="I163" s="98" t="s">
        <v>1261</v>
      </c>
      <c r="J163" s="101" t="s">
        <v>1376</v>
      </c>
    </row>
    <row r="164" ht="28.5" spans="1:10">
      <c r="A164" s="102"/>
      <c r="B164" s="103"/>
      <c r="C164" s="98" t="s">
        <v>1256</v>
      </c>
      <c r="D164" s="98" t="s">
        <v>1268</v>
      </c>
      <c r="E164" s="98" t="s">
        <v>1590</v>
      </c>
      <c r="F164" s="98" t="s">
        <v>1259</v>
      </c>
      <c r="G164" s="98" t="s">
        <v>1285</v>
      </c>
      <c r="H164" s="98" t="s">
        <v>1294</v>
      </c>
      <c r="I164" s="98" t="s">
        <v>1261</v>
      </c>
      <c r="J164" s="101" t="s">
        <v>1591</v>
      </c>
    </row>
    <row r="165" ht="28.5" spans="1:10">
      <c r="A165" s="102"/>
      <c r="B165" s="103"/>
      <c r="C165" s="98" t="s">
        <v>1256</v>
      </c>
      <c r="D165" s="98" t="s">
        <v>1377</v>
      </c>
      <c r="E165" s="98" t="s">
        <v>1378</v>
      </c>
      <c r="F165" s="98" t="s">
        <v>1259</v>
      </c>
      <c r="G165" s="98" t="s">
        <v>1407</v>
      </c>
      <c r="H165" s="98" t="s">
        <v>1294</v>
      </c>
      <c r="I165" s="98" t="s">
        <v>1261</v>
      </c>
      <c r="J165" s="101" t="s">
        <v>1379</v>
      </c>
    </row>
    <row r="166" ht="14.25" spans="1:10">
      <c r="A166" s="102"/>
      <c r="B166" s="103"/>
      <c r="C166" s="98" t="s">
        <v>1256</v>
      </c>
      <c r="D166" s="98" t="s">
        <v>1291</v>
      </c>
      <c r="E166" s="98" t="s">
        <v>1592</v>
      </c>
      <c r="F166" s="98" t="s">
        <v>1280</v>
      </c>
      <c r="G166" s="98" t="s">
        <v>1593</v>
      </c>
      <c r="H166" s="98" t="s">
        <v>1594</v>
      </c>
      <c r="I166" s="98" t="s">
        <v>1261</v>
      </c>
      <c r="J166" s="101" t="s">
        <v>1595</v>
      </c>
    </row>
    <row r="167" ht="28.5" spans="1:10">
      <c r="A167" s="102"/>
      <c r="B167" s="103"/>
      <c r="C167" s="98" t="s">
        <v>1277</v>
      </c>
      <c r="D167" s="98" t="s">
        <v>1278</v>
      </c>
      <c r="E167" s="98" t="s">
        <v>1380</v>
      </c>
      <c r="F167" s="98" t="s">
        <v>1259</v>
      </c>
      <c r="G167" s="98" t="s">
        <v>1285</v>
      </c>
      <c r="H167" s="98" t="s">
        <v>1294</v>
      </c>
      <c r="I167" s="98" t="s">
        <v>1261</v>
      </c>
      <c r="J167" s="101" t="s">
        <v>1381</v>
      </c>
    </row>
    <row r="168" ht="42.75" spans="1:10">
      <c r="A168" s="102"/>
      <c r="B168" s="103"/>
      <c r="C168" s="98" t="s">
        <v>1282</v>
      </c>
      <c r="D168" s="98" t="s">
        <v>1283</v>
      </c>
      <c r="E168" s="98" t="s">
        <v>1382</v>
      </c>
      <c r="F168" s="98" t="s">
        <v>1259</v>
      </c>
      <c r="G168" s="98" t="s">
        <v>1285</v>
      </c>
      <c r="H168" s="98" t="s">
        <v>1294</v>
      </c>
      <c r="I168" s="98" t="s">
        <v>1261</v>
      </c>
      <c r="J168" s="101" t="s">
        <v>1385</v>
      </c>
    </row>
    <row r="169" ht="168.75" spans="1:10">
      <c r="A169" s="98" t="s">
        <v>1596</v>
      </c>
      <c r="B169" s="101" t="s">
        <v>1597</v>
      </c>
      <c r="C169" s="102"/>
      <c r="D169" s="102"/>
      <c r="E169" s="102"/>
      <c r="F169" s="102"/>
      <c r="G169" s="102"/>
      <c r="H169" s="102"/>
      <c r="I169" s="102"/>
      <c r="J169" s="103"/>
    </row>
    <row r="170" ht="42" spans="1:10">
      <c r="A170" s="102"/>
      <c r="B170" s="103"/>
      <c r="C170" s="98" t="s">
        <v>1256</v>
      </c>
      <c r="D170" s="98" t="s">
        <v>1257</v>
      </c>
      <c r="E170" s="98" t="s">
        <v>1598</v>
      </c>
      <c r="F170" s="98" t="s">
        <v>1259</v>
      </c>
      <c r="G170" s="98" t="s">
        <v>1599</v>
      </c>
      <c r="H170" s="98" t="s">
        <v>1375</v>
      </c>
      <c r="I170" s="98" t="s">
        <v>1261</v>
      </c>
      <c r="J170" s="101" t="s">
        <v>1376</v>
      </c>
    </row>
    <row r="171" ht="14.25" spans="1:10">
      <c r="A171" s="102"/>
      <c r="B171" s="103"/>
      <c r="C171" s="98" t="s">
        <v>1256</v>
      </c>
      <c r="D171" s="98" t="s">
        <v>1257</v>
      </c>
      <c r="E171" s="98" t="s">
        <v>1600</v>
      </c>
      <c r="F171" s="98" t="s">
        <v>1259</v>
      </c>
      <c r="G171" s="98" t="s">
        <v>1407</v>
      </c>
      <c r="H171" s="98" t="s">
        <v>1601</v>
      </c>
      <c r="I171" s="98" t="s">
        <v>1261</v>
      </c>
      <c r="J171" s="101" t="s">
        <v>1602</v>
      </c>
    </row>
    <row r="172" ht="28.5" spans="1:10">
      <c r="A172" s="102"/>
      <c r="B172" s="103"/>
      <c r="C172" s="98" t="s">
        <v>1256</v>
      </c>
      <c r="D172" s="98" t="s">
        <v>1268</v>
      </c>
      <c r="E172" s="98" t="s">
        <v>1590</v>
      </c>
      <c r="F172" s="98" t="s">
        <v>1280</v>
      </c>
      <c r="G172" s="98" t="s">
        <v>1407</v>
      </c>
      <c r="H172" s="98" t="s">
        <v>1294</v>
      </c>
      <c r="I172" s="98" t="s">
        <v>1384</v>
      </c>
      <c r="J172" s="101" t="s">
        <v>1591</v>
      </c>
    </row>
    <row r="173" ht="28.5" spans="1:10">
      <c r="A173" s="102"/>
      <c r="B173" s="103"/>
      <c r="C173" s="98" t="s">
        <v>1256</v>
      </c>
      <c r="D173" s="98" t="s">
        <v>1268</v>
      </c>
      <c r="E173" s="98" t="s">
        <v>1603</v>
      </c>
      <c r="F173" s="98" t="s">
        <v>1280</v>
      </c>
      <c r="G173" s="98" t="s">
        <v>1553</v>
      </c>
      <c r="H173" s="98" t="s">
        <v>1294</v>
      </c>
      <c r="I173" s="98" t="s">
        <v>1384</v>
      </c>
      <c r="J173" s="101" t="s">
        <v>1604</v>
      </c>
    </row>
    <row r="174" ht="28.5" spans="1:10">
      <c r="A174" s="102"/>
      <c r="B174" s="103"/>
      <c r="C174" s="98" t="s">
        <v>1256</v>
      </c>
      <c r="D174" s="98" t="s">
        <v>1377</v>
      </c>
      <c r="E174" s="98" t="s">
        <v>1378</v>
      </c>
      <c r="F174" s="98" t="s">
        <v>1259</v>
      </c>
      <c r="G174" s="98" t="s">
        <v>1285</v>
      </c>
      <c r="H174" s="98" t="s">
        <v>1294</v>
      </c>
      <c r="I174" s="98" t="s">
        <v>1261</v>
      </c>
      <c r="J174" s="101" t="s">
        <v>1379</v>
      </c>
    </row>
    <row r="175" ht="28.5" spans="1:10">
      <c r="A175" s="102"/>
      <c r="B175" s="103"/>
      <c r="C175" s="98" t="s">
        <v>1256</v>
      </c>
      <c r="D175" s="98" t="s">
        <v>1377</v>
      </c>
      <c r="E175" s="98" t="s">
        <v>1605</v>
      </c>
      <c r="F175" s="98" t="s">
        <v>1280</v>
      </c>
      <c r="G175" s="98" t="s">
        <v>1606</v>
      </c>
      <c r="H175" s="98" t="s">
        <v>1294</v>
      </c>
      <c r="I175" s="98" t="s">
        <v>1384</v>
      </c>
      <c r="J175" s="101" t="s">
        <v>1607</v>
      </c>
    </row>
    <row r="176" ht="84" spans="1:10">
      <c r="A176" s="102"/>
      <c r="B176" s="103"/>
      <c r="C176" s="98" t="s">
        <v>1256</v>
      </c>
      <c r="D176" s="98" t="s">
        <v>1291</v>
      </c>
      <c r="E176" s="98" t="s">
        <v>1592</v>
      </c>
      <c r="F176" s="98" t="s">
        <v>1280</v>
      </c>
      <c r="G176" s="98" t="s">
        <v>1608</v>
      </c>
      <c r="H176" s="98" t="s">
        <v>1594</v>
      </c>
      <c r="I176" s="98" t="s">
        <v>1261</v>
      </c>
      <c r="J176" s="101" t="s">
        <v>1595</v>
      </c>
    </row>
    <row r="177" ht="28.5" spans="1:10">
      <c r="A177" s="102"/>
      <c r="B177" s="103"/>
      <c r="C177" s="98" t="s">
        <v>1277</v>
      </c>
      <c r="D177" s="98" t="s">
        <v>1278</v>
      </c>
      <c r="E177" s="98" t="s">
        <v>1609</v>
      </c>
      <c r="F177" s="98" t="s">
        <v>1259</v>
      </c>
      <c r="G177" s="98" t="s">
        <v>1606</v>
      </c>
      <c r="H177" s="98" t="s">
        <v>1294</v>
      </c>
      <c r="I177" s="98" t="s">
        <v>1261</v>
      </c>
      <c r="J177" s="101" t="s">
        <v>1381</v>
      </c>
    </row>
    <row r="178" ht="27" spans="1:10">
      <c r="A178" s="102"/>
      <c r="B178" s="103"/>
      <c r="C178" s="98" t="s">
        <v>1277</v>
      </c>
      <c r="D178" s="98" t="s">
        <v>1299</v>
      </c>
      <c r="E178" s="98" t="s">
        <v>1610</v>
      </c>
      <c r="F178" s="98" t="s">
        <v>1280</v>
      </c>
      <c r="G178" s="98" t="s">
        <v>1553</v>
      </c>
      <c r="H178" s="98" t="s">
        <v>1302</v>
      </c>
      <c r="I178" s="98" t="s">
        <v>1384</v>
      </c>
      <c r="J178" s="101" t="s">
        <v>1611</v>
      </c>
    </row>
    <row r="179" ht="42.75" spans="1:10">
      <c r="A179" s="102"/>
      <c r="B179" s="103"/>
      <c r="C179" s="98" t="s">
        <v>1282</v>
      </c>
      <c r="D179" s="98" t="s">
        <v>1283</v>
      </c>
      <c r="E179" s="98" t="s">
        <v>1382</v>
      </c>
      <c r="F179" s="98" t="s">
        <v>1280</v>
      </c>
      <c r="G179" s="98" t="s">
        <v>1285</v>
      </c>
      <c r="H179" s="98" t="s">
        <v>1294</v>
      </c>
      <c r="I179" s="98" t="s">
        <v>1384</v>
      </c>
      <c r="J179" s="101" t="s">
        <v>1385</v>
      </c>
    </row>
    <row r="180" ht="42" spans="1:10">
      <c r="A180" s="98" t="s">
        <v>1612</v>
      </c>
      <c r="B180" s="101" t="s">
        <v>1613</v>
      </c>
      <c r="C180" s="102"/>
      <c r="D180" s="102"/>
      <c r="E180" s="102"/>
      <c r="F180" s="102"/>
      <c r="G180" s="102"/>
      <c r="H180" s="102"/>
      <c r="I180" s="102"/>
      <c r="J180" s="103"/>
    </row>
    <row r="181" ht="83.25" spans="1:10">
      <c r="A181" s="102"/>
      <c r="B181" s="103"/>
      <c r="C181" s="98" t="s">
        <v>1256</v>
      </c>
      <c r="D181" s="98" t="s">
        <v>1257</v>
      </c>
      <c r="E181" s="98" t="s">
        <v>1600</v>
      </c>
      <c r="F181" s="98" t="s">
        <v>1259</v>
      </c>
      <c r="G181" s="98" t="s">
        <v>1614</v>
      </c>
      <c r="H181" s="98" t="s">
        <v>1601</v>
      </c>
      <c r="I181" s="98" t="s">
        <v>1261</v>
      </c>
      <c r="J181" s="101" t="s">
        <v>1602</v>
      </c>
    </row>
    <row r="182" ht="28.5" spans="1:10">
      <c r="A182" s="102"/>
      <c r="B182" s="103"/>
      <c r="C182" s="98" t="s">
        <v>1256</v>
      </c>
      <c r="D182" s="98" t="s">
        <v>1268</v>
      </c>
      <c r="E182" s="98" t="s">
        <v>1590</v>
      </c>
      <c r="F182" s="98" t="s">
        <v>1259</v>
      </c>
      <c r="G182" s="98" t="s">
        <v>1318</v>
      </c>
      <c r="H182" s="98" t="s">
        <v>1294</v>
      </c>
      <c r="I182" s="98" t="s">
        <v>1261</v>
      </c>
      <c r="J182" s="101" t="s">
        <v>1591</v>
      </c>
    </row>
    <row r="183" ht="84" spans="1:10">
      <c r="A183" s="102"/>
      <c r="B183" s="103"/>
      <c r="C183" s="98" t="s">
        <v>1256</v>
      </c>
      <c r="D183" s="98" t="s">
        <v>1268</v>
      </c>
      <c r="E183" s="98" t="s">
        <v>1615</v>
      </c>
      <c r="F183" s="98" t="s">
        <v>1280</v>
      </c>
      <c r="G183" s="98" t="s">
        <v>1616</v>
      </c>
      <c r="H183" s="98" t="s">
        <v>99</v>
      </c>
      <c r="I183" s="98" t="s">
        <v>1261</v>
      </c>
      <c r="J183" s="101" t="s">
        <v>1617</v>
      </c>
    </row>
    <row r="184" ht="28.5" spans="1:10">
      <c r="A184" s="102"/>
      <c r="B184" s="103"/>
      <c r="C184" s="98" t="s">
        <v>1256</v>
      </c>
      <c r="D184" s="98" t="s">
        <v>1377</v>
      </c>
      <c r="E184" s="98" t="s">
        <v>1378</v>
      </c>
      <c r="F184" s="98" t="s">
        <v>1259</v>
      </c>
      <c r="G184" s="98" t="s">
        <v>1301</v>
      </c>
      <c r="H184" s="98" t="s">
        <v>1294</v>
      </c>
      <c r="I184" s="98" t="s">
        <v>1261</v>
      </c>
      <c r="J184" s="101" t="s">
        <v>1379</v>
      </c>
    </row>
    <row r="185" ht="14.25" spans="1:10">
      <c r="A185" s="102"/>
      <c r="B185" s="103"/>
      <c r="C185" s="98" t="s">
        <v>1256</v>
      </c>
      <c r="D185" s="98" t="s">
        <v>1291</v>
      </c>
      <c r="E185" s="98" t="s">
        <v>1592</v>
      </c>
      <c r="F185" s="98" t="s">
        <v>1280</v>
      </c>
      <c r="G185" s="98" t="s">
        <v>1618</v>
      </c>
      <c r="H185" s="98" t="s">
        <v>1594</v>
      </c>
      <c r="I185" s="98" t="s">
        <v>1261</v>
      </c>
      <c r="J185" s="101" t="s">
        <v>1595</v>
      </c>
    </row>
    <row r="186" ht="28.5" spans="1:10">
      <c r="A186" s="102"/>
      <c r="B186" s="103"/>
      <c r="C186" s="98" t="s">
        <v>1277</v>
      </c>
      <c r="D186" s="98" t="s">
        <v>1278</v>
      </c>
      <c r="E186" s="98" t="s">
        <v>1380</v>
      </c>
      <c r="F186" s="98" t="s">
        <v>1280</v>
      </c>
      <c r="G186" s="98" t="s">
        <v>1285</v>
      </c>
      <c r="H186" s="98" t="s">
        <v>1294</v>
      </c>
      <c r="I186" s="98" t="s">
        <v>1384</v>
      </c>
      <c r="J186" s="101" t="s">
        <v>1381</v>
      </c>
    </row>
    <row r="187" ht="42.75" spans="1:10">
      <c r="A187" s="102"/>
      <c r="B187" s="103"/>
      <c r="C187" s="98" t="s">
        <v>1282</v>
      </c>
      <c r="D187" s="98" t="s">
        <v>1283</v>
      </c>
      <c r="E187" s="98" t="s">
        <v>1382</v>
      </c>
      <c r="F187" s="98" t="s">
        <v>1280</v>
      </c>
      <c r="G187" s="98" t="s">
        <v>1407</v>
      </c>
      <c r="H187" s="98" t="s">
        <v>1294</v>
      </c>
      <c r="I187" s="98" t="s">
        <v>1384</v>
      </c>
      <c r="J187" s="101" t="s">
        <v>1385</v>
      </c>
    </row>
    <row r="188" ht="13.5" spans="1:10">
      <c r="A188" s="98" t="s">
        <v>1619</v>
      </c>
      <c r="B188" s="103"/>
      <c r="C188" s="102"/>
      <c r="D188" s="102"/>
      <c r="E188" s="102"/>
      <c r="F188" s="102"/>
      <c r="G188" s="102"/>
      <c r="H188" s="102"/>
      <c r="I188" s="102"/>
      <c r="J188" s="103"/>
    </row>
    <row r="189" ht="14.25" spans="1:10">
      <c r="A189" s="98" t="s">
        <v>1620</v>
      </c>
      <c r="B189" s="103"/>
      <c r="C189" s="102"/>
      <c r="D189" s="102"/>
      <c r="E189" s="102"/>
      <c r="F189" s="102"/>
      <c r="G189" s="102"/>
      <c r="H189" s="102"/>
      <c r="I189" s="102"/>
      <c r="J189" s="103"/>
    </row>
    <row r="190" ht="14.25" spans="1:10">
      <c r="A190" s="98" t="s">
        <v>1621</v>
      </c>
      <c r="B190" s="103"/>
      <c r="C190" s="102"/>
      <c r="D190" s="102"/>
      <c r="E190" s="102"/>
      <c r="F190" s="102"/>
      <c r="G190" s="102"/>
      <c r="H190" s="102"/>
      <c r="I190" s="102"/>
      <c r="J190" s="103"/>
    </row>
    <row r="191" ht="57" spans="1:10">
      <c r="A191" s="98" t="s">
        <v>1622</v>
      </c>
      <c r="B191" s="101" t="s">
        <v>1623</v>
      </c>
      <c r="C191" s="102"/>
      <c r="D191" s="102"/>
      <c r="E191" s="102"/>
      <c r="F191" s="102"/>
      <c r="G191" s="102"/>
      <c r="H191" s="102"/>
      <c r="I191" s="102"/>
      <c r="J191" s="103"/>
    </row>
    <row r="192" ht="27.75" spans="1:10">
      <c r="A192" s="102"/>
      <c r="B192" s="103"/>
      <c r="C192" s="98" t="s">
        <v>1256</v>
      </c>
      <c r="D192" s="98" t="s">
        <v>1257</v>
      </c>
      <c r="E192" s="98" t="s">
        <v>1624</v>
      </c>
      <c r="F192" s="98" t="s">
        <v>1259</v>
      </c>
      <c r="G192" s="98" t="s">
        <v>1625</v>
      </c>
      <c r="H192" s="98" t="s">
        <v>99</v>
      </c>
      <c r="I192" s="98" t="s">
        <v>1261</v>
      </c>
      <c r="J192" s="101" t="s">
        <v>1626</v>
      </c>
    </row>
    <row r="193" ht="27.75" spans="1:10">
      <c r="A193" s="102"/>
      <c r="B193" s="103"/>
      <c r="C193" s="98" t="s">
        <v>1277</v>
      </c>
      <c r="D193" s="98" t="s">
        <v>1278</v>
      </c>
      <c r="E193" s="98" t="s">
        <v>1627</v>
      </c>
      <c r="F193" s="98" t="s">
        <v>1280</v>
      </c>
      <c r="G193" s="98" t="s">
        <v>1628</v>
      </c>
      <c r="H193" s="98" t="s">
        <v>99</v>
      </c>
      <c r="I193" s="98" t="s">
        <v>1384</v>
      </c>
      <c r="J193" s="101" t="s">
        <v>1626</v>
      </c>
    </row>
    <row r="194" ht="27.75" spans="1:10">
      <c r="A194" s="102"/>
      <c r="B194" s="103"/>
      <c r="C194" s="98" t="s">
        <v>1282</v>
      </c>
      <c r="D194" s="98" t="s">
        <v>1283</v>
      </c>
      <c r="E194" s="98" t="s">
        <v>1529</v>
      </c>
      <c r="F194" s="98" t="s">
        <v>1280</v>
      </c>
      <c r="G194" s="98" t="s">
        <v>1504</v>
      </c>
      <c r="H194" s="98" t="s">
        <v>99</v>
      </c>
      <c r="I194" s="98" t="s">
        <v>1384</v>
      </c>
      <c r="J194" s="101" t="s">
        <v>1626</v>
      </c>
    </row>
    <row r="195" ht="71.25" spans="1:10">
      <c r="A195" s="98" t="s">
        <v>1629</v>
      </c>
      <c r="B195" s="101" t="s">
        <v>1630</v>
      </c>
      <c r="C195" s="102"/>
      <c r="D195" s="102"/>
      <c r="E195" s="102"/>
      <c r="F195" s="102"/>
      <c r="G195" s="102"/>
      <c r="H195" s="102"/>
      <c r="I195" s="102"/>
      <c r="J195" s="103"/>
    </row>
    <row r="196" ht="27.75" spans="1:10">
      <c r="A196" s="102"/>
      <c r="B196" s="103"/>
      <c r="C196" s="98" t="s">
        <v>1256</v>
      </c>
      <c r="D196" s="98" t="s">
        <v>1291</v>
      </c>
      <c r="E196" s="98" t="s">
        <v>1631</v>
      </c>
      <c r="F196" s="98" t="s">
        <v>1280</v>
      </c>
      <c r="G196" s="98" t="s">
        <v>1628</v>
      </c>
      <c r="H196" s="98" t="s">
        <v>99</v>
      </c>
      <c r="I196" s="98" t="s">
        <v>1384</v>
      </c>
      <c r="J196" s="101" t="s">
        <v>1632</v>
      </c>
    </row>
    <row r="197" ht="27.75" spans="1:10">
      <c r="A197" s="102"/>
      <c r="B197" s="103"/>
      <c r="C197" s="98" t="s">
        <v>1277</v>
      </c>
      <c r="D197" s="98" t="s">
        <v>1313</v>
      </c>
      <c r="E197" s="98" t="s">
        <v>1633</v>
      </c>
      <c r="F197" s="98" t="s">
        <v>1280</v>
      </c>
      <c r="G197" s="98" t="s">
        <v>1634</v>
      </c>
      <c r="H197" s="98" t="s">
        <v>99</v>
      </c>
      <c r="I197" s="98" t="s">
        <v>1384</v>
      </c>
      <c r="J197" s="101" t="s">
        <v>1632</v>
      </c>
    </row>
    <row r="198" ht="27.75" spans="1:10">
      <c r="A198" s="102"/>
      <c r="B198" s="103"/>
      <c r="C198" s="98" t="s">
        <v>1282</v>
      </c>
      <c r="D198" s="98" t="s">
        <v>1283</v>
      </c>
      <c r="E198" s="98" t="s">
        <v>1529</v>
      </c>
      <c r="F198" s="98" t="s">
        <v>1280</v>
      </c>
      <c r="G198" s="98" t="s">
        <v>1504</v>
      </c>
      <c r="H198" s="98" t="s">
        <v>99</v>
      </c>
      <c r="I198" s="98" t="s">
        <v>1384</v>
      </c>
      <c r="J198" s="101" t="s">
        <v>1632</v>
      </c>
    </row>
    <row r="199" ht="27.75" spans="1:10">
      <c r="A199" s="98" t="s">
        <v>1635</v>
      </c>
      <c r="B199" s="101" t="s">
        <v>1636</v>
      </c>
      <c r="C199" s="102"/>
      <c r="D199" s="102"/>
      <c r="E199" s="102"/>
      <c r="F199" s="102"/>
      <c r="G199" s="102"/>
      <c r="H199" s="102"/>
      <c r="I199" s="102"/>
      <c r="J199" s="103"/>
    </row>
    <row r="200" ht="40.5" spans="1:10">
      <c r="A200" s="102"/>
      <c r="B200" s="103"/>
      <c r="C200" s="98" t="s">
        <v>1256</v>
      </c>
      <c r="D200" s="98" t="s">
        <v>1257</v>
      </c>
      <c r="E200" s="98" t="s">
        <v>1637</v>
      </c>
      <c r="F200" s="98" t="s">
        <v>1259</v>
      </c>
      <c r="G200" s="98" t="s">
        <v>1638</v>
      </c>
      <c r="H200" s="98" t="s">
        <v>99</v>
      </c>
      <c r="I200" s="98" t="s">
        <v>1261</v>
      </c>
      <c r="J200" s="101" t="s">
        <v>1637</v>
      </c>
    </row>
    <row r="201" ht="40.5" spans="1:10">
      <c r="A201" s="102"/>
      <c r="B201" s="103"/>
      <c r="C201" s="98" t="s">
        <v>1256</v>
      </c>
      <c r="D201" s="98" t="s">
        <v>1268</v>
      </c>
      <c r="E201" s="98" t="s">
        <v>1639</v>
      </c>
      <c r="F201" s="98" t="s">
        <v>1280</v>
      </c>
      <c r="G201" s="98" t="s">
        <v>1573</v>
      </c>
      <c r="H201" s="98" t="s">
        <v>99</v>
      </c>
      <c r="I201" s="98" t="s">
        <v>1384</v>
      </c>
      <c r="J201" s="101" t="s">
        <v>1639</v>
      </c>
    </row>
    <row r="202" ht="27" spans="1:10">
      <c r="A202" s="102"/>
      <c r="B202" s="103"/>
      <c r="C202" s="98" t="s">
        <v>1277</v>
      </c>
      <c r="D202" s="98" t="s">
        <v>1278</v>
      </c>
      <c r="E202" s="98" t="s">
        <v>1640</v>
      </c>
      <c r="F202" s="98" t="s">
        <v>1280</v>
      </c>
      <c r="G202" s="98" t="s">
        <v>1641</v>
      </c>
      <c r="H202" s="98" t="s">
        <v>99</v>
      </c>
      <c r="I202" s="98" t="s">
        <v>1384</v>
      </c>
      <c r="J202" s="101" t="s">
        <v>1642</v>
      </c>
    </row>
    <row r="203" ht="27" spans="1:10">
      <c r="A203" s="102"/>
      <c r="B203" s="103"/>
      <c r="C203" s="98" t="s">
        <v>1282</v>
      </c>
      <c r="D203" s="98" t="s">
        <v>1283</v>
      </c>
      <c r="E203" s="98" t="s">
        <v>1643</v>
      </c>
      <c r="F203" s="98" t="s">
        <v>1280</v>
      </c>
      <c r="G203" s="98" t="s">
        <v>1504</v>
      </c>
      <c r="H203" s="98" t="s">
        <v>99</v>
      </c>
      <c r="I203" s="98" t="s">
        <v>1384</v>
      </c>
      <c r="J203" s="101" t="s">
        <v>1643</v>
      </c>
    </row>
    <row r="204" ht="14.25" spans="1:10">
      <c r="A204" s="98" t="s">
        <v>1644</v>
      </c>
      <c r="B204" s="103"/>
      <c r="C204" s="102"/>
      <c r="D204" s="102"/>
      <c r="E204" s="102"/>
      <c r="F204" s="102"/>
      <c r="G204" s="102"/>
      <c r="H204" s="102"/>
      <c r="I204" s="102"/>
      <c r="J204" s="103"/>
    </row>
    <row r="205" ht="14.25" spans="1:10">
      <c r="A205" s="98" t="s">
        <v>1645</v>
      </c>
      <c r="B205" s="103"/>
      <c r="C205" s="102"/>
      <c r="D205" s="102"/>
      <c r="E205" s="102"/>
      <c r="F205" s="102"/>
      <c r="G205" s="102"/>
      <c r="H205" s="102"/>
      <c r="I205" s="102"/>
      <c r="J205" s="103"/>
    </row>
    <row r="206" ht="81" spans="1:10">
      <c r="A206" s="98" t="s">
        <v>1646</v>
      </c>
      <c r="B206" s="101" t="s">
        <v>1647</v>
      </c>
      <c r="C206" s="102"/>
      <c r="D206" s="102"/>
      <c r="E206" s="102"/>
      <c r="F206" s="102"/>
      <c r="G206" s="102"/>
      <c r="H206" s="102"/>
      <c r="I206" s="102"/>
      <c r="J206" s="103"/>
    </row>
    <row r="207" ht="27" spans="1:10">
      <c r="A207" s="102"/>
      <c r="B207" s="103"/>
      <c r="C207" s="98" t="s">
        <v>1256</v>
      </c>
      <c r="D207" s="98" t="s">
        <v>1257</v>
      </c>
      <c r="E207" s="98" t="s">
        <v>1648</v>
      </c>
      <c r="F207" s="98" t="s">
        <v>1280</v>
      </c>
      <c r="G207" s="98" t="s">
        <v>1274</v>
      </c>
      <c r="H207" s="98" t="s">
        <v>99</v>
      </c>
      <c r="I207" s="98" t="s">
        <v>1261</v>
      </c>
      <c r="J207" s="101" t="s">
        <v>1649</v>
      </c>
    </row>
    <row r="208" ht="27" spans="1:10">
      <c r="A208" s="102"/>
      <c r="B208" s="103"/>
      <c r="C208" s="98" t="s">
        <v>1256</v>
      </c>
      <c r="D208" s="98" t="s">
        <v>1257</v>
      </c>
      <c r="E208" s="98" t="s">
        <v>1650</v>
      </c>
      <c r="F208" s="98" t="s">
        <v>1259</v>
      </c>
      <c r="G208" s="98" t="s">
        <v>1651</v>
      </c>
      <c r="H208" s="98" t="s">
        <v>99</v>
      </c>
      <c r="I208" s="98" t="s">
        <v>1261</v>
      </c>
      <c r="J208" s="101" t="s">
        <v>1652</v>
      </c>
    </row>
    <row r="209" ht="27" spans="1:10">
      <c r="A209" s="102"/>
      <c r="B209" s="103"/>
      <c r="C209" s="98" t="s">
        <v>1256</v>
      </c>
      <c r="D209" s="98" t="s">
        <v>1257</v>
      </c>
      <c r="E209" s="98" t="s">
        <v>1653</v>
      </c>
      <c r="F209" s="98" t="s">
        <v>1259</v>
      </c>
      <c r="G209" s="98" t="s">
        <v>1353</v>
      </c>
      <c r="H209" s="98" t="s">
        <v>99</v>
      </c>
      <c r="I209" s="98" t="s">
        <v>1261</v>
      </c>
      <c r="J209" s="101" t="s">
        <v>1654</v>
      </c>
    </row>
    <row r="210" ht="40.5" spans="1:10">
      <c r="A210" s="102"/>
      <c r="B210" s="103"/>
      <c r="C210" s="98" t="s">
        <v>1256</v>
      </c>
      <c r="D210" s="98" t="s">
        <v>1268</v>
      </c>
      <c r="E210" s="98" t="s">
        <v>1655</v>
      </c>
      <c r="F210" s="98" t="s">
        <v>1259</v>
      </c>
      <c r="G210" s="98" t="s">
        <v>1553</v>
      </c>
      <c r="H210" s="98" t="s">
        <v>99</v>
      </c>
      <c r="I210" s="98" t="s">
        <v>1261</v>
      </c>
      <c r="J210" s="101" t="s">
        <v>1656</v>
      </c>
    </row>
    <row r="211" ht="27" spans="1:10">
      <c r="A211" s="102"/>
      <c r="B211" s="103"/>
      <c r="C211" s="98" t="s">
        <v>1256</v>
      </c>
      <c r="D211" s="98" t="s">
        <v>1268</v>
      </c>
      <c r="E211" s="98" t="s">
        <v>1657</v>
      </c>
      <c r="F211" s="98" t="s">
        <v>1280</v>
      </c>
      <c r="G211" s="98" t="s">
        <v>1658</v>
      </c>
      <c r="H211" s="98" t="s">
        <v>99</v>
      </c>
      <c r="I211" s="98" t="s">
        <v>1384</v>
      </c>
      <c r="J211" s="101" t="s">
        <v>1659</v>
      </c>
    </row>
    <row r="212" ht="27.75" spans="1:10">
      <c r="A212" s="102"/>
      <c r="B212" s="103"/>
      <c r="C212" s="98" t="s">
        <v>1256</v>
      </c>
      <c r="D212" s="98" t="s">
        <v>1377</v>
      </c>
      <c r="E212" s="98" t="s">
        <v>1660</v>
      </c>
      <c r="F212" s="98" t="s">
        <v>1280</v>
      </c>
      <c r="G212" s="98" t="s">
        <v>1661</v>
      </c>
      <c r="H212" s="98" t="s">
        <v>99</v>
      </c>
      <c r="I212" s="98" t="s">
        <v>1384</v>
      </c>
      <c r="J212" s="101" t="s">
        <v>1660</v>
      </c>
    </row>
    <row r="213" ht="27" spans="1:10">
      <c r="A213" s="102"/>
      <c r="B213" s="103"/>
      <c r="C213" s="98" t="s">
        <v>1277</v>
      </c>
      <c r="D213" s="98" t="s">
        <v>1278</v>
      </c>
      <c r="E213" s="98" t="s">
        <v>1662</v>
      </c>
      <c r="F213" s="98" t="s">
        <v>1259</v>
      </c>
      <c r="G213" s="98" t="s">
        <v>1407</v>
      </c>
      <c r="H213" s="98" t="s">
        <v>99</v>
      </c>
      <c r="I213" s="98" t="s">
        <v>1261</v>
      </c>
      <c r="J213" s="101" t="s">
        <v>1663</v>
      </c>
    </row>
    <row r="214" ht="27" spans="1:10">
      <c r="A214" s="102"/>
      <c r="B214" s="103"/>
      <c r="C214" s="98" t="s">
        <v>1282</v>
      </c>
      <c r="D214" s="98" t="s">
        <v>1283</v>
      </c>
      <c r="E214" s="98" t="s">
        <v>1664</v>
      </c>
      <c r="F214" s="98" t="s">
        <v>1259</v>
      </c>
      <c r="G214" s="98" t="s">
        <v>1398</v>
      </c>
      <c r="H214" s="98" t="s">
        <v>99</v>
      </c>
      <c r="I214" s="98" t="s">
        <v>1261</v>
      </c>
      <c r="J214" s="101" t="s">
        <v>1529</v>
      </c>
    </row>
    <row r="215" ht="54" spans="1:10">
      <c r="A215" s="98" t="s">
        <v>1665</v>
      </c>
      <c r="B215" s="101" t="s">
        <v>1666</v>
      </c>
      <c r="C215" s="102"/>
      <c r="D215" s="102"/>
      <c r="E215" s="102"/>
      <c r="F215" s="102"/>
      <c r="G215" s="102"/>
      <c r="H215" s="102"/>
      <c r="I215" s="102"/>
      <c r="J215" s="103"/>
    </row>
    <row r="216" ht="27" spans="1:10">
      <c r="A216" s="102"/>
      <c r="B216" s="103"/>
      <c r="C216" s="98" t="s">
        <v>1256</v>
      </c>
      <c r="D216" s="98" t="s">
        <v>1257</v>
      </c>
      <c r="E216" s="98" t="s">
        <v>1667</v>
      </c>
      <c r="F216" s="98" t="s">
        <v>1259</v>
      </c>
      <c r="G216" s="98" t="s">
        <v>1668</v>
      </c>
      <c r="H216" s="98" t="s">
        <v>99</v>
      </c>
      <c r="I216" s="98" t="s">
        <v>1261</v>
      </c>
      <c r="J216" s="101" t="s">
        <v>1669</v>
      </c>
    </row>
    <row r="217" ht="14.25" spans="1:10">
      <c r="A217" s="102"/>
      <c r="B217" s="103"/>
      <c r="C217" s="98" t="s">
        <v>1256</v>
      </c>
      <c r="D217" s="98" t="s">
        <v>1257</v>
      </c>
      <c r="E217" s="98" t="s">
        <v>1670</v>
      </c>
      <c r="F217" s="98" t="s">
        <v>1259</v>
      </c>
      <c r="G217" s="98" t="s">
        <v>1553</v>
      </c>
      <c r="H217" s="98" t="s">
        <v>99</v>
      </c>
      <c r="I217" s="98" t="s">
        <v>1261</v>
      </c>
      <c r="J217" s="101" t="s">
        <v>1671</v>
      </c>
    </row>
    <row r="218" ht="40.5" spans="1:10">
      <c r="A218" s="102"/>
      <c r="B218" s="103"/>
      <c r="C218" s="98" t="s">
        <v>1256</v>
      </c>
      <c r="D218" s="98" t="s">
        <v>1268</v>
      </c>
      <c r="E218" s="98" t="s">
        <v>1672</v>
      </c>
      <c r="F218" s="98" t="s">
        <v>1280</v>
      </c>
      <c r="G218" s="98" t="s">
        <v>1301</v>
      </c>
      <c r="H218" s="98" t="s">
        <v>99</v>
      </c>
      <c r="I218" s="98" t="s">
        <v>1261</v>
      </c>
      <c r="J218" s="101" t="s">
        <v>1673</v>
      </c>
    </row>
    <row r="219" ht="82.5" spans="1:10">
      <c r="A219" s="102"/>
      <c r="B219" s="103"/>
      <c r="C219" s="98" t="s">
        <v>1277</v>
      </c>
      <c r="D219" s="98" t="s">
        <v>1278</v>
      </c>
      <c r="E219" s="98" t="s">
        <v>1674</v>
      </c>
      <c r="F219" s="98" t="s">
        <v>1280</v>
      </c>
      <c r="G219" s="98" t="s">
        <v>1301</v>
      </c>
      <c r="H219" s="98" t="s">
        <v>99</v>
      </c>
      <c r="I219" s="98" t="s">
        <v>1261</v>
      </c>
      <c r="J219" s="101" t="s">
        <v>1674</v>
      </c>
    </row>
    <row r="220" ht="27" spans="1:10">
      <c r="A220" s="102"/>
      <c r="B220" s="103"/>
      <c r="C220" s="98" t="s">
        <v>1282</v>
      </c>
      <c r="D220" s="98" t="s">
        <v>1283</v>
      </c>
      <c r="E220" s="98" t="s">
        <v>1675</v>
      </c>
      <c r="F220" s="98" t="s">
        <v>1259</v>
      </c>
      <c r="G220" s="98" t="s">
        <v>1285</v>
      </c>
      <c r="H220" s="98" t="s">
        <v>99</v>
      </c>
      <c r="I220" s="98" t="s">
        <v>1261</v>
      </c>
      <c r="J220" s="101" t="s">
        <v>1529</v>
      </c>
    </row>
    <row r="221" ht="14.25" spans="1:10">
      <c r="A221" s="98" t="s">
        <v>1676</v>
      </c>
      <c r="B221" s="103"/>
      <c r="C221" s="102"/>
      <c r="D221" s="102"/>
      <c r="E221" s="102"/>
      <c r="F221" s="102"/>
      <c r="G221" s="102"/>
      <c r="H221" s="102"/>
      <c r="I221" s="102"/>
      <c r="J221" s="103"/>
    </row>
    <row r="222" ht="14.25" spans="1:10">
      <c r="A222" s="98" t="s">
        <v>1677</v>
      </c>
      <c r="B222" s="103"/>
      <c r="C222" s="102"/>
      <c r="D222" s="102"/>
      <c r="E222" s="102"/>
      <c r="F222" s="102"/>
      <c r="G222" s="102"/>
      <c r="H222" s="102"/>
      <c r="I222" s="102"/>
      <c r="J222" s="103"/>
    </row>
    <row r="223" ht="42.75" spans="1:10">
      <c r="A223" s="98" t="s">
        <v>1678</v>
      </c>
      <c r="B223" s="101" t="s">
        <v>1679</v>
      </c>
      <c r="C223" s="102"/>
      <c r="D223" s="102"/>
      <c r="E223" s="102"/>
      <c r="F223" s="102"/>
      <c r="G223" s="102"/>
      <c r="H223" s="102"/>
      <c r="I223" s="102"/>
      <c r="J223" s="103"/>
    </row>
    <row r="224" ht="41.25" spans="1:10">
      <c r="A224" s="102"/>
      <c r="B224" s="103"/>
      <c r="C224" s="98" t="s">
        <v>1256</v>
      </c>
      <c r="D224" s="98" t="s">
        <v>1257</v>
      </c>
      <c r="E224" s="98" t="s">
        <v>1680</v>
      </c>
      <c r="F224" s="98" t="s">
        <v>1280</v>
      </c>
      <c r="G224" s="98" t="s">
        <v>1681</v>
      </c>
      <c r="H224" s="98" t="s">
        <v>1682</v>
      </c>
      <c r="I224" s="98" t="s">
        <v>1384</v>
      </c>
      <c r="J224" s="101" t="s">
        <v>1683</v>
      </c>
    </row>
    <row r="225" ht="68.25" spans="1:10">
      <c r="A225" s="102"/>
      <c r="B225" s="103"/>
      <c r="C225" s="98" t="s">
        <v>1256</v>
      </c>
      <c r="D225" s="98" t="s">
        <v>1257</v>
      </c>
      <c r="E225" s="98" t="s">
        <v>1684</v>
      </c>
      <c r="F225" s="98" t="s">
        <v>1280</v>
      </c>
      <c r="G225" s="98" t="s">
        <v>1685</v>
      </c>
      <c r="H225" s="98" t="s">
        <v>99</v>
      </c>
      <c r="I225" s="98" t="s">
        <v>1261</v>
      </c>
      <c r="J225" s="101" t="s">
        <v>1686</v>
      </c>
    </row>
    <row r="226" ht="54.75" spans="1:10">
      <c r="A226" s="102"/>
      <c r="B226" s="103"/>
      <c r="C226" s="98" t="s">
        <v>1256</v>
      </c>
      <c r="D226" s="98" t="s">
        <v>1268</v>
      </c>
      <c r="E226" s="98" t="s">
        <v>1687</v>
      </c>
      <c r="F226" s="98" t="s">
        <v>1259</v>
      </c>
      <c r="G226" s="98" t="s">
        <v>1688</v>
      </c>
      <c r="H226" s="98" t="s">
        <v>1294</v>
      </c>
      <c r="I226" s="98" t="s">
        <v>1261</v>
      </c>
      <c r="J226" s="101" t="s">
        <v>1689</v>
      </c>
    </row>
    <row r="227" ht="81.75" spans="1:10">
      <c r="A227" s="102"/>
      <c r="B227" s="103"/>
      <c r="C227" s="98" t="s">
        <v>1277</v>
      </c>
      <c r="D227" s="98" t="s">
        <v>1313</v>
      </c>
      <c r="E227" s="98" t="s">
        <v>1690</v>
      </c>
      <c r="F227" s="98" t="s">
        <v>1280</v>
      </c>
      <c r="G227" s="98" t="s">
        <v>1691</v>
      </c>
      <c r="H227" s="98" t="s">
        <v>1315</v>
      </c>
      <c r="I227" s="98" t="s">
        <v>1384</v>
      </c>
      <c r="J227" s="101" t="s">
        <v>1692</v>
      </c>
    </row>
    <row r="228" ht="54.75" spans="1:10">
      <c r="A228" s="102"/>
      <c r="B228" s="103"/>
      <c r="C228" s="98" t="s">
        <v>1277</v>
      </c>
      <c r="D228" s="98" t="s">
        <v>1278</v>
      </c>
      <c r="E228" s="98" t="s">
        <v>1693</v>
      </c>
      <c r="F228" s="98" t="s">
        <v>1259</v>
      </c>
      <c r="G228" s="98" t="s">
        <v>1694</v>
      </c>
      <c r="H228" s="98" t="s">
        <v>1695</v>
      </c>
      <c r="I228" s="98" t="s">
        <v>1261</v>
      </c>
      <c r="J228" s="101" t="s">
        <v>1696</v>
      </c>
    </row>
    <row r="229" ht="68.25" spans="1:10">
      <c r="A229" s="102"/>
      <c r="B229" s="103"/>
      <c r="C229" s="98" t="s">
        <v>1282</v>
      </c>
      <c r="D229" s="98" t="s">
        <v>1283</v>
      </c>
      <c r="E229" s="98" t="s">
        <v>1697</v>
      </c>
      <c r="F229" s="98" t="s">
        <v>1259</v>
      </c>
      <c r="G229" s="98" t="s">
        <v>1698</v>
      </c>
      <c r="H229" s="98" t="s">
        <v>1294</v>
      </c>
      <c r="I229" s="98" t="s">
        <v>1384</v>
      </c>
      <c r="J229" s="101" t="s">
        <v>1699</v>
      </c>
    </row>
    <row r="230" ht="14.25" spans="1:10">
      <c r="A230" s="98" t="s">
        <v>1700</v>
      </c>
      <c r="B230" s="103"/>
      <c r="C230" s="102"/>
      <c r="D230" s="102"/>
      <c r="E230" s="102"/>
      <c r="F230" s="102"/>
      <c r="G230" s="102"/>
      <c r="H230" s="102"/>
      <c r="I230" s="102"/>
      <c r="J230" s="103"/>
    </row>
    <row r="231" ht="14.25" spans="1:10">
      <c r="A231" s="98" t="s">
        <v>1701</v>
      </c>
      <c r="B231" s="103"/>
      <c r="C231" s="102"/>
      <c r="D231" s="102"/>
      <c r="E231" s="102"/>
      <c r="F231" s="102"/>
      <c r="G231" s="102"/>
      <c r="H231" s="102"/>
      <c r="I231" s="102"/>
      <c r="J231" s="103"/>
    </row>
    <row r="232" ht="68.25" spans="1:10">
      <c r="A232" s="98" t="s">
        <v>1702</v>
      </c>
      <c r="B232" s="101" t="s">
        <v>1703</v>
      </c>
      <c r="C232" s="102"/>
      <c r="D232" s="102"/>
      <c r="E232" s="102"/>
      <c r="F232" s="102"/>
      <c r="G232" s="102"/>
      <c r="H232" s="102"/>
      <c r="I232" s="102"/>
      <c r="J232" s="103"/>
    </row>
    <row r="233" ht="54.75" spans="1:10">
      <c r="A233" s="102"/>
      <c r="B233" s="103"/>
      <c r="C233" s="98" t="s">
        <v>1256</v>
      </c>
      <c r="D233" s="98" t="s">
        <v>1257</v>
      </c>
      <c r="E233" s="98" t="s">
        <v>1704</v>
      </c>
      <c r="F233" s="98" t="s">
        <v>1259</v>
      </c>
      <c r="G233" s="98" t="s">
        <v>1705</v>
      </c>
      <c r="H233" s="98" t="s">
        <v>99</v>
      </c>
      <c r="I233" s="98" t="s">
        <v>1261</v>
      </c>
      <c r="J233" s="101" t="s">
        <v>1705</v>
      </c>
    </row>
    <row r="234" ht="14.25" spans="1:10">
      <c r="A234" s="102"/>
      <c r="B234" s="103"/>
      <c r="C234" s="98" t="s">
        <v>1256</v>
      </c>
      <c r="D234" s="98" t="s">
        <v>1257</v>
      </c>
      <c r="E234" s="98" t="s">
        <v>1706</v>
      </c>
      <c r="F234" s="98" t="s">
        <v>1259</v>
      </c>
      <c r="G234" s="98" t="s">
        <v>1707</v>
      </c>
      <c r="H234" s="98" t="s">
        <v>99</v>
      </c>
      <c r="I234" s="98" t="s">
        <v>1261</v>
      </c>
      <c r="J234" s="101" t="s">
        <v>1708</v>
      </c>
    </row>
    <row r="235" ht="68.25" spans="1:10">
      <c r="A235" s="102"/>
      <c r="B235" s="103"/>
      <c r="C235" s="98" t="s">
        <v>1256</v>
      </c>
      <c r="D235" s="98" t="s">
        <v>1268</v>
      </c>
      <c r="E235" s="98" t="s">
        <v>1709</v>
      </c>
      <c r="F235" s="98" t="s">
        <v>1420</v>
      </c>
      <c r="G235" s="98" t="s">
        <v>1710</v>
      </c>
      <c r="H235" s="98" t="s">
        <v>99</v>
      </c>
      <c r="I235" s="98" t="s">
        <v>1261</v>
      </c>
      <c r="J235" s="101" t="s">
        <v>1710</v>
      </c>
    </row>
    <row r="236" ht="27.75" spans="1:10">
      <c r="A236" s="102"/>
      <c r="B236" s="103"/>
      <c r="C236" s="98" t="s">
        <v>1256</v>
      </c>
      <c r="D236" s="98" t="s">
        <v>1377</v>
      </c>
      <c r="E236" s="98" t="s">
        <v>1711</v>
      </c>
      <c r="F236" s="98" t="s">
        <v>1417</v>
      </c>
      <c r="G236" s="98" t="s">
        <v>1712</v>
      </c>
      <c r="H236" s="98" t="s">
        <v>99</v>
      </c>
      <c r="I236" s="98" t="s">
        <v>1261</v>
      </c>
      <c r="J236" s="101" t="s">
        <v>1713</v>
      </c>
    </row>
    <row r="237" ht="108" spans="1:10">
      <c r="A237" s="102"/>
      <c r="B237" s="103"/>
      <c r="C237" s="98" t="s">
        <v>1277</v>
      </c>
      <c r="D237" s="98" t="s">
        <v>1278</v>
      </c>
      <c r="E237" s="98" t="s">
        <v>1714</v>
      </c>
      <c r="F237" s="98" t="s">
        <v>1280</v>
      </c>
      <c r="G237" s="98" t="s">
        <v>1715</v>
      </c>
      <c r="H237" s="98" t="s">
        <v>99</v>
      </c>
      <c r="I237" s="98" t="s">
        <v>1261</v>
      </c>
      <c r="J237" s="101" t="s">
        <v>1716</v>
      </c>
    </row>
    <row r="238" ht="27" spans="1:10">
      <c r="A238" s="102"/>
      <c r="B238" s="103"/>
      <c r="C238" s="98" t="s">
        <v>1282</v>
      </c>
      <c r="D238" s="98" t="s">
        <v>1283</v>
      </c>
      <c r="E238" s="98" t="s">
        <v>1529</v>
      </c>
      <c r="F238" s="98" t="s">
        <v>1259</v>
      </c>
      <c r="G238" s="98" t="s">
        <v>1504</v>
      </c>
      <c r="H238" s="98" t="s">
        <v>99</v>
      </c>
      <c r="I238" s="98" t="s">
        <v>1261</v>
      </c>
      <c r="J238" s="101" t="s">
        <v>1717</v>
      </c>
    </row>
    <row r="239" ht="67.5" spans="1:10">
      <c r="A239" s="98" t="s">
        <v>1718</v>
      </c>
      <c r="B239" s="101" t="s">
        <v>1719</v>
      </c>
      <c r="C239" s="102"/>
      <c r="D239" s="102"/>
      <c r="E239" s="102"/>
      <c r="F239" s="102"/>
      <c r="G239" s="102"/>
      <c r="H239" s="102"/>
      <c r="I239" s="102"/>
      <c r="J239" s="103"/>
    </row>
    <row r="240" ht="41.25" spans="1:10">
      <c r="A240" s="102"/>
      <c r="B240" s="103"/>
      <c r="C240" s="98" t="s">
        <v>1256</v>
      </c>
      <c r="D240" s="98" t="s">
        <v>1257</v>
      </c>
      <c r="E240" s="98" t="s">
        <v>1720</v>
      </c>
      <c r="F240" s="98" t="s">
        <v>1280</v>
      </c>
      <c r="G240" s="98" t="s">
        <v>1721</v>
      </c>
      <c r="H240" s="98" t="s">
        <v>99</v>
      </c>
      <c r="I240" s="98" t="s">
        <v>1261</v>
      </c>
      <c r="J240" s="101" t="s">
        <v>1722</v>
      </c>
    </row>
    <row r="241" ht="14.25" spans="1:10">
      <c r="A241" s="102"/>
      <c r="B241" s="103"/>
      <c r="C241" s="98" t="s">
        <v>1256</v>
      </c>
      <c r="D241" s="98" t="s">
        <v>1268</v>
      </c>
      <c r="E241" s="98" t="s">
        <v>1723</v>
      </c>
      <c r="F241" s="98" t="s">
        <v>1259</v>
      </c>
      <c r="G241" s="98" t="s">
        <v>1724</v>
      </c>
      <c r="H241" s="98" t="s">
        <v>99</v>
      </c>
      <c r="I241" s="98" t="s">
        <v>1261</v>
      </c>
      <c r="J241" s="101" t="s">
        <v>1725</v>
      </c>
    </row>
    <row r="242" ht="14.25" spans="1:10">
      <c r="A242" s="102"/>
      <c r="B242" s="103"/>
      <c r="C242" s="98" t="s">
        <v>1256</v>
      </c>
      <c r="D242" s="98" t="s">
        <v>1268</v>
      </c>
      <c r="E242" s="98" t="s">
        <v>1726</v>
      </c>
      <c r="F242" s="98" t="s">
        <v>1259</v>
      </c>
      <c r="G242" s="98" t="s">
        <v>1407</v>
      </c>
      <c r="H242" s="98" t="s">
        <v>99</v>
      </c>
      <c r="I242" s="98" t="s">
        <v>1261</v>
      </c>
      <c r="J242" s="101" t="s">
        <v>1727</v>
      </c>
    </row>
    <row r="243" ht="14.25" spans="1:10">
      <c r="A243" s="102"/>
      <c r="B243" s="103"/>
      <c r="C243" s="98" t="s">
        <v>1256</v>
      </c>
      <c r="D243" s="98" t="s">
        <v>1268</v>
      </c>
      <c r="E243" s="98" t="s">
        <v>1728</v>
      </c>
      <c r="F243" s="98" t="s">
        <v>1259</v>
      </c>
      <c r="G243" s="98" t="s">
        <v>1285</v>
      </c>
      <c r="H243" s="98" t="s">
        <v>99</v>
      </c>
      <c r="I243" s="98" t="s">
        <v>1261</v>
      </c>
      <c r="J243" s="101" t="s">
        <v>1729</v>
      </c>
    </row>
    <row r="244" ht="54" spans="1:10">
      <c r="A244" s="102"/>
      <c r="B244" s="103"/>
      <c r="C244" s="98" t="s">
        <v>1256</v>
      </c>
      <c r="D244" s="98" t="s">
        <v>1268</v>
      </c>
      <c r="E244" s="98" t="s">
        <v>1730</v>
      </c>
      <c r="F244" s="98" t="s">
        <v>1280</v>
      </c>
      <c r="G244" s="98" t="s">
        <v>1731</v>
      </c>
      <c r="H244" s="98" t="s">
        <v>99</v>
      </c>
      <c r="I244" s="98" t="s">
        <v>1384</v>
      </c>
      <c r="J244" s="101" t="s">
        <v>1731</v>
      </c>
    </row>
    <row r="245" ht="41.25" spans="1:10">
      <c r="A245" s="102"/>
      <c r="B245" s="103"/>
      <c r="C245" s="98" t="s">
        <v>1256</v>
      </c>
      <c r="D245" s="98" t="s">
        <v>1377</v>
      </c>
      <c r="E245" s="98" t="s">
        <v>1732</v>
      </c>
      <c r="F245" s="98" t="s">
        <v>1270</v>
      </c>
      <c r="G245" s="98" t="s">
        <v>1733</v>
      </c>
      <c r="H245" s="98" t="s">
        <v>99</v>
      </c>
      <c r="I245" s="98" t="s">
        <v>1261</v>
      </c>
      <c r="J245" s="101" t="s">
        <v>1734</v>
      </c>
    </row>
    <row r="246" ht="14.25" spans="1:10">
      <c r="A246" s="102"/>
      <c r="B246" s="103"/>
      <c r="C246" s="98" t="s">
        <v>1256</v>
      </c>
      <c r="D246" s="98" t="s">
        <v>1377</v>
      </c>
      <c r="E246" s="98" t="s">
        <v>1735</v>
      </c>
      <c r="F246" s="98" t="s">
        <v>1280</v>
      </c>
      <c r="G246" s="98" t="s">
        <v>1301</v>
      </c>
      <c r="H246" s="98" t="s">
        <v>99</v>
      </c>
      <c r="I246" s="98" t="s">
        <v>1261</v>
      </c>
      <c r="J246" s="101" t="s">
        <v>1736</v>
      </c>
    </row>
    <row r="247" ht="40.5" spans="1:10">
      <c r="A247" s="102"/>
      <c r="B247" s="103"/>
      <c r="C247" s="98" t="s">
        <v>1277</v>
      </c>
      <c r="D247" s="98" t="s">
        <v>1278</v>
      </c>
      <c r="E247" s="98" t="s">
        <v>1737</v>
      </c>
      <c r="F247" s="98" t="s">
        <v>1259</v>
      </c>
      <c r="G247" s="98" t="s">
        <v>1606</v>
      </c>
      <c r="H247" s="98" t="s">
        <v>99</v>
      </c>
      <c r="I247" s="98" t="s">
        <v>1261</v>
      </c>
      <c r="J247" s="101" t="s">
        <v>1738</v>
      </c>
    </row>
    <row r="248" ht="27" spans="1:10">
      <c r="A248" s="102"/>
      <c r="B248" s="103"/>
      <c r="C248" s="98" t="s">
        <v>1277</v>
      </c>
      <c r="D248" s="98" t="s">
        <v>1278</v>
      </c>
      <c r="E248" s="98" t="s">
        <v>1739</v>
      </c>
      <c r="F248" s="98" t="s">
        <v>1259</v>
      </c>
      <c r="G248" s="98" t="s">
        <v>1606</v>
      </c>
      <c r="H248" s="98" t="s">
        <v>99</v>
      </c>
      <c r="I248" s="98" t="s">
        <v>1261</v>
      </c>
      <c r="J248" s="101" t="s">
        <v>1740</v>
      </c>
    </row>
    <row r="249" ht="27" spans="1:10">
      <c r="A249" s="102"/>
      <c r="B249" s="103"/>
      <c r="C249" s="98" t="s">
        <v>1277</v>
      </c>
      <c r="D249" s="98" t="s">
        <v>1278</v>
      </c>
      <c r="E249" s="98" t="s">
        <v>1640</v>
      </c>
      <c r="F249" s="98" t="s">
        <v>1280</v>
      </c>
      <c r="G249" s="98" t="s">
        <v>1641</v>
      </c>
      <c r="H249" s="98" t="s">
        <v>99</v>
      </c>
      <c r="I249" s="98" t="s">
        <v>1384</v>
      </c>
      <c r="J249" s="101" t="s">
        <v>1741</v>
      </c>
    </row>
    <row r="250" ht="40.5" spans="1:10">
      <c r="A250" s="102"/>
      <c r="B250" s="103"/>
      <c r="C250" s="98" t="s">
        <v>1277</v>
      </c>
      <c r="D250" s="98" t="s">
        <v>1278</v>
      </c>
      <c r="E250" s="98" t="s">
        <v>1742</v>
      </c>
      <c r="F250" s="98" t="s">
        <v>1259</v>
      </c>
      <c r="G250" s="98" t="s">
        <v>1407</v>
      </c>
      <c r="H250" s="98" t="s">
        <v>99</v>
      </c>
      <c r="I250" s="98" t="s">
        <v>1261</v>
      </c>
      <c r="J250" s="101" t="s">
        <v>1743</v>
      </c>
    </row>
    <row r="251" ht="27" spans="1:10">
      <c r="A251" s="102"/>
      <c r="B251" s="103"/>
      <c r="C251" s="98" t="s">
        <v>1282</v>
      </c>
      <c r="D251" s="98" t="s">
        <v>1283</v>
      </c>
      <c r="E251" s="98" t="s">
        <v>1744</v>
      </c>
      <c r="F251" s="98" t="s">
        <v>1259</v>
      </c>
      <c r="G251" s="98" t="s">
        <v>1407</v>
      </c>
      <c r="H251" s="98" t="s">
        <v>99</v>
      </c>
      <c r="I251" s="98" t="s">
        <v>1261</v>
      </c>
      <c r="J251" s="101" t="s">
        <v>1745</v>
      </c>
    </row>
    <row r="252" ht="27" spans="1:10">
      <c r="A252" s="102"/>
      <c r="B252" s="103"/>
      <c r="C252" s="98" t="s">
        <v>1282</v>
      </c>
      <c r="D252" s="98" t="s">
        <v>1283</v>
      </c>
      <c r="E252" s="98" t="s">
        <v>1746</v>
      </c>
      <c r="F252" s="98" t="s">
        <v>1259</v>
      </c>
      <c r="G252" s="98" t="s">
        <v>1407</v>
      </c>
      <c r="H252" s="98" t="s">
        <v>99</v>
      </c>
      <c r="I252" s="98" t="s">
        <v>1261</v>
      </c>
      <c r="J252" s="101" t="s">
        <v>1747</v>
      </c>
    </row>
    <row r="253" ht="127.5" spans="1:10">
      <c r="A253" s="98" t="s">
        <v>1748</v>
      </c>
      <c r="B253" s="101" t="s">
        <v>1749</v>
      </c>
      <c r="C253" s="102"/>
      <c r="D253" s="102"/>
      <c r="E253" s="102"/>
      <c r="F253" s="102"/>
      <c r="G253" s="102"/>
      <c r="H253" s="102"/>
      <c r="I253" s="102"/>
      <c r="J253" s="103"/>
    </row>
    <row r="254" ht="14.25" spans="1:10">
      <c r="A254" s="102"/>
      <c r="B254" s="103"/>
      <c r="C254" s="98" t="s">
        <v>1256</v>
      </c>
      <c r="D254" s="98" t="s">
        <v>1257</v>
      </c>
      <c r="E254" s="98" t="s">
        <v>1750</v>
      </c>
      <c r="F254" s="98" t="s">
        <v>1259</v>
      </c>
      <c r="G254" s="98" t="s">
        <v>1751</v>
      </c>
      <c r="H254" s="98" t="s">
        <v>1752</v>
      </c>
      <c r="I254" s="98" t="s">
        <v>1261</v>
      </c>
      <c r="J254" s="101" t="s">
        <v>1753</v>
      </c>
    </row>
    <row r="255" ht="14.25" spans="1:10">
      <c r="A255" s="102"/>
      <c r="B255" s="103"/>
      <c r="C255" s="98" t="s">
        <v>1256</v>
      </c>
      <c r="D255" s="98" t="s">
        <v>1257</v>
      </c>
      <c r="E255" s="98" t="s">
        <v>1754</v>
      </c>
      <c r="F255" s="98" t="s">
        <v>1259</v>
      </c>
      <c r="G255" s="98" t="s">
        <v>1755</v>
      </c>
      <c r="H255" s="98" t="s">
        <v>1756</v>
      </c>
      <c r="I255" s="98" t="s">
        <v>1261</v>
      </c>
      <c r="J255" s="101" t="s">
        <v>1757</v>
      </c>
    </row>
    <row r="256" ht="27" spans="1:10">
      <c r="A256" s="102"/>
      <c r="B256" s="103"/>
      <c r="C256" s="98" t="s">
        <v>1256</v>
      </c>
      <c r="D256" s="98" t="s">
        <v>1257</v>
      </c>
      <c r="E256" s="98" t="s">
        <v>1758</v>
      </c>
      <c r="F256" s="98" t="s">
        <v>1259</v>
      </c>
      <c r="G256" s="98" t="s">
        <v>1759</v>
      </c>
      <c r="H256" s="98" t="s">
        <v>99</v>
      </c>
      <c r="I256" s="98" t="s">
        <v>1261</v>
      </c>
      <c r="J256" s="101" t="s">
        <v>1760</v>
      </c>
    </row>
    <row r="257" ht="27" spans="1:10">
      <c r="A257" s="102"/>
      <c r="B257" s="103"/>
      <c r="C257" s="98" t="s">
        <v>1256</v>
      </c>
      <c r="D257" s="98" t="s">
        <v>1257</v>
      </c>
      <c r="E257" s="98" t="s">
        <v>1761</v>
      </c>
      <c r="F257" s="98" t="s">
        <v>1259</v>
      </c>
      <c r="G257" s="98" t="s">
        <v>1762</v>
      </c>
      <c r="H257" s="98" t="s">
        <v>99</v>
      </c>
      <c r="I257" s="98" t="s">
        <v>1261</v>
      </c>
      <c r="J257" s="101" t="s">
        <v>1763</v>
      </c>
    </row>
    <row r="258" ht="14.25" spans="1:10">
      <c r="A258" s="102"/>
      <c r="B258" s="103"/>
      <c r="C258" s="98" t="s">
        <v>1256</v>
      </c>
      <c r="D258" s="98" t="s">
        <v>1257</v>
      </c>
      <c r="E258" s="98" t="s">
        <v>1764</v>
      </c>
      <c r="F258" s="98" t="s">
        <v>1259</v>
      </c>
      <c r="G258" s="98" t="s">
        <v>1765</v>
      </c>
      <c r="H258" s="98" t="s">
        <v>99</v>
      </c>
      <c r="I258" s="98" t="s">
        <v>1261</v>
      </c>
      <c r="J258" s="101" t="s">
        <v>1766</v>
      </c>
    </row>
    <row r="259" ht="14.25" spans="1:10">
      <c r="A259" s="102"/>
      <c r="B259" s="103"/>
      <c r="C259" s="98" t="s">
        <v>1256</v>
      </c>
      <c r="D259" s="98" t="s">
        <v>1268</v>
      </c>
      <c r="E259" s="98" t="s">
        <v>1767</v>
      </c>
      <c r="F259" s="98" t="s">
        <v>1270</v>
      </c>
      <c r="G259" s="98" t="s">
        <v>1768</v>
      </c>
      <c r="H259" s="98" t="s">
        <v>1360</v>
      </c>
      <c r="I259" s="98" t="s">
        <v>1261</v>
      </c>
      <c r="J259" s="101" t="s">
        <v>1769</v>
      </c>
    </row>
    <row r="260" ht="55.5" spans="1:10">
      <c r="A260" s="102"/>
      <c r="B260" s="103"/>
      <c r="C260" s="98" t="s">
        <v>1256</v>
      </c>
      <c r="D260" s="98" t="s">
        <v>1268</v>
      </c>
      <c r="E260" s="98" t="s">
        <v>1770</v>
      </c>
      <c r="F260" s="98" t="s">
        <v>1259</v>
      </c>
      <c r="G260" s="98" t="s">
        <v>1407</v>
      </c>
      <c r="H260" s="98" t="s">
        <v>1294</v>
      </c>
      <c r="I260" s="98" t="s">
        <v>1261</v>
      </c>
      <c r="J260" s="101" t="s">
        <v>1771</v>
      </c>
    </row>
    <row r="261" ht="14.25" spans="1:10">
      <c r="A261" s="102"/>
      <c r="B261" s="103"/>
      <c r="C261" s="98" t="s">
        <v>1256</v>
      </c>
      <c r="D261" s="98" t="s">
        <v>1377</v>
      </c>
      <c r="E261" s="98" t="s">
        <v>1772</v>
      </c>
      <c r="F261" s="98" t="s">
        <v>1280</v>
      </c>
      <c r="G261" s="98" t="s">
        <v>1301</v>
      </c>
      <c r="H261" s="98" t="s">
        <v>1294</v>
      </c>
      <c r="I261" s="98" t="s">
        <v>1261</v>
      </c>
      <c r="J261" s="101" t="s">
        <v>1773</v>
      </c>
    </row>
    <row r="262" ht="41.25" spans="1:10">
      <c r="A262" s="102"/>
      <c r="B262" s="103"/>
      <c r="C262" s="98" t="s">
        <v>1277</v>
      </c>
      <c r="D262" s="98" t="s">
        <v>1278</v>
      </c>
      <c r="E262" s="98" t="s">
        <v>1774</v>
      </c>
      <c r="F262" s="98" t="s">
        <v>1259</v>
      </c>
      <c r="G262" s="98" t="s">
        <v>1775</v>
      </c>
      <c r="H262" s="98" t="s">
        <v>1776</v>
      </c>
      <c r="I262" s="98" t="s">
        <v>1261</v>
      </c>
      <c r="J262" s="101" t="s">
        <v>1777</v>
      </c>
    </row>
    <row r="263" ht="55.5" spans="1:10">
      <c r="A263" s="102"/>
      <c r="B263" s="103"/>
      <c r="C263" s="98" t="s">
        <v>1277</v>
      </c>
      <c r="D263" s="98" t="s">
        <v>1278</v>
      </c>
      <c r="E263" s="98" t="s">
        <v>1778</v>
      </c>
      <c r="F263" s="98" t="s">
        <v>1259</v>
      </c>
      <c r="G263" s="98" t="s">
        <v>1398</v>
      </c>
      <c r="H263" s="98" t="s">
        <v>1294</v>
      </c>
      <c r="I263" s="98" t="s">
        <v>1261</v>
      </c>
      <c r="J263" s="101" t="s">
        <v>1779</v>
      </c>
    </row>
    <row r="264" ht="14.25" spans="1:10">
      <c r="A264" s="102"/>
      <c r="B264" s="103"/>
      <c r="C264" s="98" t="s">
        <v>1277</v>
      </c>
      <c r="D264" s="98" t="s">
        <v>1278</v>
      </c>
      <c r="E264" s="98" t="s">
        <v>1780</v>
      </c>
      <c r="F264" s="98" t="s">
        <v>1259</v>
      </c>
      <c r="G264" s="98" t="s">
        <v>1781</v>
      </c>
      <c r="H264" s="98" t="s">
        <v>1782</v>
      </c>
      <c r="I264" s="98" t="s">
        <v>1261</v>
      </c>
      <c r="J264" s="101" t="s">
        <v>1783</v>
      </c>
    </row>
    <row r="265" ht="27" spans="1:10">
      <c r="A265" s="102"/>
      <c r="B265" s="103"/>
      <c r="C265" s="98" t="s">
        <v>1282</v>
      </c>
      <c r="D265" s="98" t="s">
        <v>1283</v>
      </c>
      <c r="E265" s="98" t="s">
        <v>1425</v>
      </c>
      <c r="F265" s="98" t="s">
        <v>1259</v>
      </c>
      <c r="G265" s="98" t="s">
        <v>1407</v>
      </c>
      <c r="H265" s="98" t="s">
        <v>1294</v>
      </c>
      <c r="I265" s="98" t="s">
        <v>1261</v>
      </c>
      <c r="J265" s="101" t="s">
        <v>1784</v>
      </c>
    </row>
    <row r="266" ht="68.25" spans="1:10">
      <c r="A266" s="98" t="s">
        <v>1785</v>
      </c>
      <c r="B266" s="101" t="s">
        <v>1703</v>
      </c>
      <c r="C266" s="102"/>
      <c r="D266" s="102"/>
      <c r="E266" s="102"/>
      <c r="F266" s="102"/>
      <c r="G266" s="102"/>
      <c r="H266" s="102"/>
      <c r="I266" s="102"/>
      <c r="J266" s="103"/>
    </row>
    <row r="267" ht="54.75" spans="1:10">
      <c r="A267" s="102"/>
      <c r="B267" s="103"/>
      <c r="C267" s="98" t="s">
        <v>1256</v>
      </c>
      <c r="D267" s="98" t="s">
        <v>1257</v>
      </c>
      <c r="E267" s="98" t="s">
        <v>1704</v>
      </c>
      <c r="F267" s="98" t="s">
        <v>1259</v>
      </c>
      <c r="G267" s="98" t="s">
        <v>1705</v>
      </c>
      <c r="H267" s="98" t="s">
        <v>99</v>
      </c>
      <c r="I267" s="98" t="s">
        <v>1261</v>
      </c>
      <c r="J267" s="101" t="s">
        <v>1705</v>
      </c>
    </row>
    <row r="268" ht="68.25" spans="1:10">
      <c r="A268" s="102"/>
      <c r="B268" s="103"/>
      <c r="C268" s="98" t="s">
        <v>1256</v>
      </c>
      <c r="D268" s="98" t="s">
        <v>1268</v>
      </c>
      <c r="E268" s="98" t="s">
        <v>1709</v>
      </c>
      <c r="F268" s="98" t="s">
        <v>1420</v>
      </c>
      <c r="G268" s="98" t="s">
        <v>1710</v>
      </c>
      <c r="H268" s="98" t="s">
        <v>99</v>
      </c>
      <c r="I268" s="98" t="s">
        <v>1261</v>
      </c>
      <c r="J268" s="101" t="s">
        <v>1710</v>
      </c>
    </row>
    <row r="269" ht="27.75" spans="1:10">
      <c r="A269" s="102"/>
      <c r="B269" s="103"/>
      <c r="C269" s="98" t="s">
        <v>1256</v>
      </c>
      <c r="D269" s="98" t="s">
        <v>1377</v>
      </c>
      <c r="E269" s="98" t="s">
        <v>1711</v>
      </c>
      <c r="F269" s="98" t="s">
        <v>1417</v>
      </c>
      <c r="G269" s="98" t="s">
        <v>1712</v>
      </c>
      <c r="H269" s="98" t="s">
        <v>99</v>
      </c>
      <c r="I269" s="98" t="s">
        <v>1261</v>
      </c>
      <c r="J269" s="101" t="s">
        <v>1713</v>
      </c>
    </row>
    <row r="270" ht="108" spans="1:10">
      <c r="A270" s="102"/>
      <c r="B270" s="103"/>
      <c r="C270" s="98" t="s">
        <v>1277</v>
      </c>
      <c r="D270" s="98" t="s">
        <v>1278</v>
      </c>
      <c r="E270" s="98" t="s">
        <v>1714</v>
      </c>
      <c r="F270" s="98" t="s">
        <v>1280</v>
      </c>
      <c r="G270" s="98" t="s">
        <v>1715</v>
      </c>
      <c r="H270" s="98" t="s">
        <v>99</v>
      </c>
      <c r="I270" s="98" t="s">
        <v>1261</v>
      </c>
      <c r="J270" s="101" t="s">
        <v>1716</v>
      </c>
    </row>
    <row r="271" ht="27" spans="1:10">
      <c r="A271" s="102"/>
      <c r="B271" s="103"/>
      <c r="C271" s="98" t="s">
        <v>1282</v>
      </c>
      <c r="D271" s="98" t="s">
        <v>1283</v>
      </c>
      <c r="E271" s="98" t="s">
        <v>1529</v>
      </c>
      <c r="F271" s="98" t="s">
        <v>1259</v>
      </c>
      <c r="G271" s="98" t="s">
        <v>1504</v>
      </c>
      <c r="H271" s="98" t="s">
        <v>99</v>
      </c>
      <c r="I271" s="98" t="s">
        <v>1261</v>
      </c>
      <c r="J271" s="101" t="s">
        <v>1717</v>
      </c>
    </row>
    <row r="272" ht="68.25" spans="1:10">
      <c r="A272" s="98" t="s">
        <v>1786</v>
      </c>
      <c r="B272" s="101" t="s">
        <v>1703</v>
      </c>
      <c r="C272" s="102"/>
      <c r="D272" s="102"/>
      <c r="E272" s="102"/>
      <c r="F272" s="102"/>
      <c r="G272" s="102"/>
      <c r="H272" s="102"/>
      <c r="I272" s="102"/>
      <c r="J272" s="103"/>
    </row>
    <row r="273" ht="54.75" spans="1:10">
      <c r="A273" s="102"/>
      <c r="B273" s="103"/>
      <c r="C273" s="98" t="s">
        <v>1256</v>
      </c>
      <c r="D273" s="98" t="s">
        <v>1257</v>
      </c>
      <c r="E273" s="98" t="s">
        <v>1704</v>
      </c>
      <c r="F273" s="98" t="s">
        <v>1259</v>
      </c>
      <c r="G273" s="98" t="s">
        <v>1705</v>
      </c>
      <c r="H273" s="98" t="s">
        <v>99</v>
      </c>
      <c r="I273" s="98" t="s">
        <v>1261</v>
      </c>
      <c r="J273" s="101" t="s">
        <v>1705</v>
      </c>
    </row>
    <row r="274" ht="41.25" spans="1:10">
      <c r="A274" s="102"/>
      <c r="B274" s="103"/>
      <c r="C274" s="98" t="s">
        <v>1256</v>
      </c>
      <c r="D274" s="98" t="s">
        <v>1257</v>
      </c>
      <c r="E274" s="98" t="s">
        <v>1787</v>
      </c>
      <c r="F274" s="98" t="s">
        <v>1259</v>
      </c>
      <c r="G274" s="98" t="s">
        <v>1788</v>
      </c>
      <c r="H274" s="98" t="s">
        <v>99</v>
      </c>
      <c r="I274" s="98" t="s">
        <v>1261</v>
      </c>
      <c r="J274" s="101" t="s">
        <v>1789</v>
      </c>
    </row>
    <row r="275" ht="68.25" spans="1:10">
      <c r="A275" s="102"/>
      <c r="B275" s="103"/>
      <c r="C275" s="98" t="s">
        <v>1256</v>
      </c>
      <c r="D275" s="98" t="s">
        <v>1268</v>
      </c>
      <c r="E275" s="98" t="s">
        <v>1709</v>
      </c>
      <c r="F275" s="98" t="s">
        <v>1420</v>
      </c>
      <c r="G275" s="98" t="s">
        <v>1710</v>
      </c>
      <c r="H275" s="98" t="s">
        <v>99</v>
      </c>
      <c r="I275" s="98" t="s">
        <v>1261</v>
      </c>
      <c r="J275" s="101" t="s">
        <v>1710</v>
      </c>
    </row>
    <row r="276" ht="27.75" spans="1:10">
      <c r="A276" s="102"/>
      <c r="B276" s="103"/>
      <c r="C276" s="98" t="s">
        <v>1256</v>
      </c>
      <c r="D276" s="98" t="s">
        <v>1377</v>
      </c>
      <c r="E276" s="98" t="s">
        <v>1711</v>
      </c>
      <c r="F276" s="98" t="s">
        <v>1417</v>
      </c>
      <c r="G276" s="98" t="s">
        <v>1712</v>
      </c>
      <c r="H276" s="98" t="s">
        <v>99</v>
      </c>
      <c r="I276" s="98" t="s">
        <v>1261</v>
      </c>
      <c r="J276" s="101" t="s">
        <v>1713</v>
      </c>
    </row>
    <row r="277" ht="108" spans="1:10">
      <c r="A277" s="102"/>
      <c r="B277" s="103"/>
      <c r="C277" s="98" t="s">
        <v>1277</v>
      </c>
      <c r="D277" s="98" t="s">
        <v>1278</v>
      </c>
      <c r="E277" s="98" t="s">
        <v>1714</v>
      </c>
      <c r="F277" s="98" t="s">
        <v>1280</v>
      </c>
      <c r="G277" s="98" t="s">
        <v>1715</v>
      </c>
      <c r="H277" s="98" t="s">
        <v>99</v>
      </c>
      <c r="I277" s="98" t="s">
        <v>1261</v>
      </c>
      <c r="J277" s="101" t="s">
        <v>1716</v>
      </c>
    </row>
    <row r="278" ht="27" spans="1:10">
      <c r="A278" s="102"/>
      <c r="B278" s="103"/>
      <c r="C278" s="98" t="s">
        <v>1282</v>
      </c>
      <c r="D278" s="98" t="s">
        <v>1283</v>
      </c>
      <c r="E278" s="98" t="s">
        <v>1529</v>
      </c>
      <c r="F278" s="98" t="s">
        <v>1259</v>
      </c>
      <c r="G278" s="98" t="s">
        <v>1504</v>
      </c>
      <c r="H278" s="98" t="s">
        <v>99</v>
      </c>
      <c r="I278" s="98" t="s">
        <v>1261</v>
      </c>
      <c r="J278" s="101" t="s">
        <v>1717</v>
      </c>
    </row>
    <row r="279" ht="111.75" spans="1:10">
      <c r="A279" s="98" t="s">
        <v>1790</v>
      </c>
      <c r="B279" s="101" t="s">
        <v>1791</v>
      </c>
      <c r="C279" s="102"/>
      <c r="D279" s="102"/>
      <c r="E279" s="102"/>
      <c r="F279" s="102"/>
      <c r="G279" s="102"/>
      <c r="H279" s="102"/>
      <c r="I279" s="102"/>
      <c r="J279" s="103"/>
    </row>
    <row r="280" ht="27" spans="1:10">
      <c r="A280" s="102"/>
      <c r="B280" s="103"/>
      <c r="C280" s="98" t="s">
        <v>1256</v>
      </c>
      <c r="D280" s="98" t="s">
        <v>1257</v>
      </c>
      <c r="E280" s="98" t="s">
        <v>1792</v>
      </c>
      <c r="F280" s="98" t="s">
        <v>1280</v>
      </c>
      <c r="G280" s="98" t="s">
        <v>1274</v>
      </c>
      <c r="H280" s="98" t="s">
        <v>99</v>
      </c>
      <c r="I280" s="98" t="s">
        <v>1261</v>
      </c>
      <c r="J280" s="101" t="s">
        <v>1793</v>
      </c>
    </row>
    <row r="281" ht="27" spans="1:10">
      <c r="A281" s="102"/>
      <c r="B281" s="103"/>
      <c r="C281" s="98" t="s">
        <v>1256</v>
      </c>
      <c r="D281" s="98" t="s">
        <v>1268</v>
      </c>
      <c r="E281" s="98" t="s">
        <v>1794</v>
      </c>
      <c r="F281" s="98" t="s">
        <v>1259</v>
      </c>
      <c r="G281" s="98" t="s">
        <v>1795</v>
      </c>
      <c r="H281" s="98" t="s">
        <v>99</v>
      </c>
      <c r="I281" s="98" t="s">
        <v>1261</v>
      </c>
      <c r="J281" s="101" t="s">
        <v>1796</v>
      </c>
    </row>
    <row r="282" ht="27" spans="1:10">
      <c r="A282" s="102"/>
      <c r="B282" s="103"/>
      <c r="C282" s="98" t="s">
        <v>1256</v>
      </c>
      <c r="D282" s="98" t="s">
        <v>1268</v>
      </c>
      <c r="E282" s="98" t="s">
        <v>1797</v>
      </c>
      <c r="F282" s="98" t="s">
        <v>1259</v>
      </c>
      <c r="G282" s="98" t="s">
        <v>1724</v>
      </c>
      <c r="H282" s="98" t="s">
        <v>99</v>
      </c>
      <c r="I282" s="98" t="s">
        <v>1261</v>
      </c>
      <c r="J282" s="101" t="s">
        <v>1798</v>
      </c>
    </row>
    <row r="283" ht="27" spans="1:10">
      <c r="A283" s="102"/>
      <c r="B283" s="103"/>
      <c r="C283" s="98" t="s">
        <v>1256</v>
      </c>
      <c r="D283" s="98" t="s">
        <v>1268</v>
      </c>
      <c r="E283" s="98" t="s">
        <v>1799</v>
      </c>
      <c r="F283" s="98" t="s">
        <v>1259</v>
      </c>
      <c r="G283" s="98" t="s">
        <v>1285</v>
      </c>
      <c r="H283" s="98" t="s">
        <v>99</v>
      </c>
      <c r="I283" s="98" t="s">
        <v>1261</v>
      </c>
      <c r="J283" s="101" t="s">
        <v>1800</v>
      </c>
    </row>
    <row r="284" ht="14.25" spans="1:10">
      <c r="A284" s="102"/>
      <c r="B284" s="103"/>
      <c r="C284" s="98" t="s">
        <v>1256</v>
      </c>
      <c r="D284" s="98" t="s">
        <v>1268</v>
      </c>
      <c r="E284" s="98" t="s">
        <v>1801</v>
      </c>
      <c r="F284" s="98" t="s">
        <v>1259</v>
      </c>
      <c r="G284" s="98" t="s">
        <v>1407</v>
      </c>
      <c r="H284" s="98" t="s">
        <v>99</v>
      </c>
      <c r="I284" s="98" t="s">
        <v>1261</v>
      </c>
      <c r="J284" s="101" t="s">
        <v>1802</v>
      </c>
    </row>
    <row r="285" ht="28.5" spans="1:10">
      <c r="A285" s="102"/>
      <c r="B285" s="103"/>
      <c r="C285" s="98" t="s">
        <v>1256</v>
      </c>
      <c r="D285" s="98" t="s">
        <v>1377</v>
      </c>
      <c r="E285" s="98" t="s">
        <v>1803</v>
      </c>
      <c r="F285" s="98" t="s">
        <v>1270</v>
      </c>
      <c r="G285" s="98" t="s">
        <v>1804</v>
      </c>
      <c r="H285" s="98" t="s">
        <v>99</v>
      </c>
      <c r="I285" s="98" t="s">
        <v>1261</v>
      </c>
      <c r="J285" s="101" t="s">
        <v>1805</v>
      </c>
    </row>
    <row r="286" ht="14.25" spans="1:10">
      <c r="A286" s="102"/>
      <c r="B286" s="103"/>
      <c r="C286" s="98" t="s">
        <v>1256</v>
      </c>
      <c r="D286" s="98" t="s">
        <v>1377</v>
      </c>
      <c r="E286" s="98" t="s">
        <v>1806</v>
      </c>
      <c r="F286" s="98" t="s">
        <v>1270</v>
      </c>
      <c r="G286" s="98" t="s">
        <v>1807</v>
      </c>
      <c r="H286" s="98" t="s">
        <v>99</v>
      </c>
      <c r="I286" s="98" t="s">
        <v>1261</v>
      </c>
      <c r="J286" s="101" t="s">
        <v>1808</v>
      </c>
    </row>
    <row r="287" ht="40.5" spans="1:10">
      <c r="A287" s="102"/>
      <c r="B287" s="103"/>
      <c r="C287" s="98" t="s">
        <v>1277</v>
      </c>
      <c r="D287" s="98" t="s">
        <v>1278</v>
      </c>
      <c r="E287" s="98" t="s">
        <v>1809</v>
      </c>
      <c r="F287" s="98" t="s">
        <v>1280</v>
      </c>
      <c r="G287" s="98" t="s">
        <v>1658</v>
      </c>
      <c r="H287" s="98" t="s">
        <v>99</v>
      </c>
      <c r="I287" s="98" t="s">
        <v>1384</v>
      </c>
      <c r="J287" s="101" t="s">
        <v>1810</v>
      </c>
    </row>
    <row r="288" ht="40.5" spans="1:10">
      <c r="A288" s="102"/>
      <c r="B288" s="103"/>
      <c r="C288" s="98" t="s">
        <v>1277</v>
      </c>
      <c r="D288" s="98" t="s">
        <v>1278</v>
      </c>
      <c r="E288" s="98" t="s">
        <v>1811</v>
      </c>
      <c r="F288" s="98" t="s">
        <v>1280</v>
      </c>
      <c r="G288" s="98" t="s">
        <v>1658</v>
      </c>
      <c r="H288" s="98" t="s">
        <v>99</v>
      </c>
      <c r="I288" s="98" t="s">
        <v>1384</v>
      </c>
      <c r="J288" s="101" t="s">
        <v>1812</v>
      </c>
    </row>
    <row r="289" ht="40.5" spans="1:10">
      <c r="A289" s="102"/>
      <c r="B289" s="103"/>
      <c r="C289" s="98" t="s">
        <v>1277</v>
      </c>
      <c r="D289" s="98" t="s">
        <v>1278</v>
      </c>
      <c r="E289" s="98" t="s">
        <v>1813</v>
      </c>
      <c r="F289" s="98" t="s">
        <v>1259</v>
      </c>
      <c r="G289" s="98" t="s">
        <v>1398</v>
      </c>
      <c r="H289" s="98" t="s">
        <v>99</v>
      </c>
      <c r="I289" s="98" t="s">
        <v>1261</v>
      </c>
      <c r="J289" s="101" t="s">
        <v>1813</v>
      </c>
    </row>
    <row r="290" ht="40.5" spans="1:10">
      <c r="A290" s="102"/>
      <c r="B290" s="103"/>
      <c r="C290" s="98" t="s">
        <v>1277</v>
      </c>
      <c r="D290" s="98" t="s">
        <v>1278</v>
      </c>
      <c r="E290" s="98" t="s">
        <v>1742</v>
      </c>
      <c r="F290" s="98" t="s">
        <v>1259</v>
      </c>
      <c r="G290" s="98" t="s">
        <v>1407</v>
      </c>
      <c r="H290" s="98" t="s">
        <v>99</v>
      </c>
      <c r="I290" s="98" t="s">
        <v>1261</v>
      </c>
      <c r="J290" s="101" t="s">
        <v>1814</v>
      </c>
    </row>
    <row r="291" ht="27" spans="1:10">
      <c r="A291" s="102"/>
      <c r="B291" s="103"/>
      <c r="C291" s="98" t="s">
        <v>1282</v>
      </c>
      <c r="D291" s="98" t="s">
        <v>1283</v>
      </c>
      <c r="E291" s="98" t="s">
        <v>1815</v>
      </c>
      <c r="F291" s="98" t="s">
        <v>1259</v>
      </c>
      <c r="G291" s="98" t="s">
        <v>1398</v>
      </c>
      <c r="H291" s="98" t="s">
        <v>99</v>
      </c>
      <c r="I291" s="98" t="s">
        <v>1261</v>
      </c>
      <c r="J291" s="101" t="s">
        <v>1816</v>
      </c>
    </row>
    <row r="292" ht="14.25" spans="1:10">
      <c r="A292" s="98" t="s">
        <v>1817</v>
      </c>
      <c r="B292" s="103"/>
      <c r="C292" s="102"/>
      <c r="D292" s="102"/>
      <c r="E292" s="102"/>
      <c r="F292" s="102"/>
      <c r="G292" s="102"/>
      <c r="H292" s="102"/>
      <c r="I292" s="102"/>
      <c r="J292" s="103"/>
    </row>
    <row r="293" ht="14.25" spans="1:10">
      <c r="A293" s="98" t="s">
        <v>1818</v>
      </c>
      <c r="B293" s="103"/>
      <c r="C293" s="102"/>
      <c r="D293" s="102"/>
      <c r="E293" s="102"/>
      <c r="F293" s="102"/>
      <c r="G293" s="102"/>
      <c r="H293" s="102"/>
      <c r="I293" s="102"/>
      <c r="J293" s="103"/>
    </row>
    <row r="294" ht="41.25" spans="1:10">
      <c r="A294" s="98" t="s">
        <v>1819</v>
      </c>
      <c r="B294" s="101" t="s">
        <v>1820</v>
      </c>
      <c r="C294" s="102"/>
      <c r="D294" s="102"/>
      <c r="E294" s="102"/>
      <c r="F294" s="102"/>
      <c r="G294" s="102"/>
      <c r="H294" s="102"/>
      <c r="I294" s="102"/>
      <c r="J294" s="103"/>
    </row>
    <row r="295" ht="27" spans="1:10">
      <c r="A295" s="102"/>
      <c r="B295" s="103"/>
      <c r="C295" s="98" t="s">
        <v>1256</v>
      </c>
      <c r="D295" s="98" t="s">
        <v>1257</v>
      </c>
      <c r="E295" s="98" t="s">
        <v>1821</v>
      </c>
      <c r="F295" s="98" t="s">
        <v>1280</v>
      </c>
      <c r="G295" s="98" t="s">
        <v>1403</v>
      </c>
      <c r="H295" s="98" t="s">
        <v>1311</v>
      </c>
      <c r="I295" s="98" t="s">
        <v>1261</v>
      </c>
      <c r="J295" s="101" t="s">
        <v>1822</v>
      </c>
    </row>
    <row r="296" ht="27" spans="1:10">
      <c r="A296" s="102"/>
      <c r="B296" s="103"/>
      <c r="C296" s="98" t="s">
        <v>1256</v>
      </c>
      <c r="D296" s="98" t="s">
        <v>1268</v>
      </c>
      <c r="E296" s="98" t="s">
        <v>1823</v>
      </c>
      <c r="F296" s="98" t="s">
        <v>1259</v>
      </c>
      <c r="G296" s="98" t="s">
        <v>1768</v>
      </c>
      <c r="H296" s="98" t="s">
        <v>1294</v>
      </c>
      <c r="I296" s="98" t="s">
        <v>1261</v>
      </c>
      <c r="J296" s="101" t="s">
        <v>1824</v>
      </c>
    </row>
    <row r="297" ht="14.25" spans="1:10">
      <c r="A297" s="102"/>
      <c r="B297" s="103"/>
      <c r="C297" s="98" t="s">
        <v>1256</v>
      </c>
      <c r="D297" s="98" t="s">
        <v>1377</v>
      </c>
      <c r="E297" s="98" t="s">
        <v>1825</v>
      </c>
      <c r="F297" s="98" t="s">
        <v>1280</v>
      </c>
      <c r="G297" s="98" t="s">
        <v>1301</v>
      </c>
      <c r="H297" s="98" t="s">
        <v>1294</v>
      </c>
      <c r="I297" s="98" t="s">
        <v>1261</v>
      </c>
      <c r="J297" s="101" t="s">
        <v>1826</v>
      </c>
    </row>
    <row r="298" ht="41.25" spans="1:10">
      <c r="A298" s="102"/>
      <c r="B298" s="103"/>
      <c r="C298" s="98" t="s">
        <v>1256</v>
      </c>
      <c r="D298" s="98" t="s">
        <v>1291</v>
      </c>
      <c r="E298" s="98" t="s">
        <v>1827</v>
      </c>
      <c r="F298" s="98" t="s">
        <v>1280</v>
      </c>
      <c r="G298" s="98" t="s">
        <v>1260</v>
      </c>
      <c r="H298" s="98" t="s">
        <v>99</v>
      </c>
      <c r="I298" s="98" t="s">
        <v>1261</v>
      </c>
      <c r="J298" s="101" t="s">
        <v>1828</v>
      </c>
    </row>
    <row r="299" ht="28.5" spans="1:10">
      <c r="A299" s="102"/>
      <c r="B299" s="103"/>
      <c r="C299" s="98" t="s">
        <v>1277</v>
      </c>
      <c r="D299" s="98" t="s">
        <v>1278</v>
      </c>
      <c r="E299" s="98" t="s">
        <v>1829</v>
      </c>
      <c r="F299" s="98" t="s">
        <v>1259</v>
      </c>
      <c r="G299" s="98" t="s">
        <v>1332</v>
      </c>
      <c r="H299" s="98" t="s">
        <v>1294</v>
      </c>
      <c r="I299" s="98" t="s">
        <v>1261</v>
      </c>
      <c r="J299" s="101" t="s">
        <v>1830</v>
      </c>
    </row>
    <row r="300" ht="27" spans="1:10">
      <c r="A300" s="102"/>
      <c r="B300" s="103"/>
      <c r="C300" s="98" t="s">
        <v>1282</v>
      </c>
      <c r="D300" s="98" t="s">
        <v>1283</v>
      </c>
      <c r="E300" s="98" t="s">
        <v>1831</v>
      </c>
      <c r="F300" s="98" t="s">
        <v>1259</v>
      </c>
      <c r="G300" s="98" t="s">
        <v>1285</v>
      </c>
      <c r="H300" s="98" t="s">
        <v>1294</v>
      </c>
      <c r="I300" s="98" t="s">
        <v>1261</v>
      </c>
      <c r="J300" s="101" t="s">
        <v>1832</v>
      </c>
    </row>
    <row r="301" ht="27.75" spans="1:10">
      <c r="A301" s="98" t="s">
        <v>1833</v>
      </c>
      <c r="B301" s="101" t="s">
        <v>1834</v>
      </c>
      <c r="C301" s="102"/>
      <c r="D301" s="102"/>
      <c r="E301" s="102"/>
      <c r="F301" s="102"/>
      <c r="G301" s="102"/>
      <c r="H301" s="102"/>
      <c r="I301" s="102"/>
      <c r="J301" s="103"/>
    </row>
    <row r="302" ht="14.25" spans="1:10">
      <c r="A302" s="102"/>
      <c r="B302" s="103"/>
      <c r="C302" s="98" t="s">
        <v>1256</v>
      </c>
      <c r="D302" s="98" t="s">
        <v>1257</v>
      </c>
      <c r="E302" s="98" t="s">
        <v>1835</v>
      </c>
      <c r="F302" s="98" t="s">
        <v>1280</v>
      </c>
      <c r="G302" s="98" t="s">
        <v>1836</v>
      </c>
      <c r="H302" s="98" t="s">
        <v>99</v>
      </c>
      <c r="I302" s="98" t="s">
        <v>1261</v>
      </c>
      <c r="J302" s="101" t="s">
        <v>1837</v>
      </c>
    </row>
    <row r="303" ht="14.25" spans="1:10">
      <c r="A303" s="102"/>
      <c r="B303" s="103"/>
      <c r="C303" s="98" t="s">
        <v>1256</v>
      </c>
      <c r="D303" s="98" t="s">
        <v>1268</v>
      </c>
      <c r="E303" s="98" t="s">
        <v>1838</v>
      </c>
      <c r="F303" s="98" t="s">
        <v>1280</v>
      </c>
      <c r="G303" s="98" t="s">
        <v>1301</v>
      </c>
      <c r="H303" s="98" t="s">
        <v>99</v>
      </c>
      <c r="I303" s="98" t="s">
        <v>1384</v>
      </c>
      <c r="J303" s="101" t="s">
        <v>1839</v>
      </c>
    </row>
    <row r="304" ht="14.25" spans="1:10">
      <c r="A304" s="102"/>
      <c r="B304" s="103"/>
      <c r="C304" s="98" t="s">
        <v>1256</v>
      </c>
      <c r="D304" s="98" t="s">
        <v>1268</v>
      </c>
      <c r="E304" s="98" t="s">
        <v>1840</v>
      </c>
      <c r="F304" s="98" t="s">
        <v>1259</v>
      </c>
      <c r="G304" s="98" t="s">
        <v>1332</v>
      </c>
      <c r="H304" s="98" t="s">
        <v>99</v>
      </c>
      <c r="I304" s="98" t="s">
        <v>1384</v>
      </c>
      <c r="J304" s="101" t="s">
        <v>1841</v>
      </c>
    </row>
    <row r="305" ht="14.25" spans="1:10">
      <c r="A305" s="102"/>
      <c r="B305" s="103"/>
      <c r="C305" s="98" t="s">
        <v>1256</v>
      </c>
      <c r="D305" s="98" t="s">
        <v>1377</v>
      </c>
      <c r="E305" s="98" t="s">
        <v>1842</v>
      </c>
      <c r="F305" s="98" t="s">
        <v>1259</v>
      </c>
      <c r="G305" s="98" t="s">
        <v>1332</v>
      </c>
      <c r="H305" s="98" t="s">
        <v>99</v>
      </c>
      <c r="I305" s="98" t="s">
        <v>1384</v>
      </c>
      <c r="J305" s="101" t="s">
        <v>1843</v>
      </c>
    </row>
    <row r="306" ht="14.25" spans="1:10">
      <c r="A306" s="102"/>
      <c r="B306" s="103"/>
      <c r="C306" s="98" t="s">
        <v>1256</v>
      </c>
      <c r="D306" s="98" t="s">
        <v>1291</v>
      </c>
      <c r="E306" s="98" t="s">
        <v>1844</v>
      </c>
      <c r="F306" s="98" t="s">
        <v>1280</v>
      </c>
      <c r="G306" s="98" t="s">
        <v>1845</v>
      </c>
      <c r="H306" s="98" t="s">
        <v>99</v>
      </c>
      <c r="I306" s="98" t="s">
        <v>1261</v>
      </c>
      <c r="J306" s="101" t="s">
        <v>1846</v>
      </c>
    </row>
    <row r="307" ht="27" spans="1:10">
      <c r="A307" s="102"/>
      <c r="B307" s="103"/>
      <c r="C307" s="98" t="s">
        <v>1277</v>
      </c>
      <c r="D307" s="98" t="s">
        <v>1278</v>
      </c>
      <c r="E307" s="98" t="s">
        <v>1847</v>
      </c>
      <c r="F307" s="98" t="s">
        <v>1259</v>
      </c>
      <c r="G307" s="98" t="s">
        <v>1285</v>
      </c>
      <c r="H307" s="98" t="s">
        <v>99</v>
      </c>
      <c r="I307" s="98" t="s">
        <v>1384</v>
      </c>
      <c r="J307" s="101" t="s">
        <v>1848</v>
      </c>
    </row>
    <row r="308" ht="27" spans="1:10">
      <c r="A308" s="102"/>
      <c r="B308" s="103"/>
      <c r="C308" s="98" t="s">
        <v>1277</v>
      </c>
      <c r="D308" s="98" t="s">
        <v>1299</v>
      </c>
      <c r="E308" s="98" t="s">
        <v>1849</v>
      </c>
      <c r="F308" s="98" t="s">
        <v>1280</v>
      </c>
      <c r="G308" s="98" t="s">
        <v>1850</v>
      </c>
      <c r="H308" s="98" t="s">
        <v>99</v>
      </c>
      <c r="I308" s="98" t="s">
        <v>1261</v>
      </c>
      <c r="J308" s="101" t="s">
        <v>1851</v>
      </c>
    </row>
    <row r="309" ht="27" spans="1:10">
      <c r="A309" s="102"/>
      <c r="B309" s="103"/>
      <c r="C309" s="98" t="s">
        <v>1282</v>
      </c>
      <c r="D309" s="98" t="s">
        <v>1283</v>
      </c>
      <c r="E309" s="98" t="s">
        <v>1852</v>
      </c>
      <c r="F309" s="98" t="s">
        <v>1259</v>
      </c>
      <c r="G309" s="98" t="s">
        <v>1285</v>
      </c>
      <c r="H309" s="98" t="s">
        <v>99</v>
      </c>
      <c r="I309" s="98" t="s">
        <v>1384</v>
      </c>
      <c r="J309" s="101" t="s">
        <v>1853</v>
      </c>
    </row>
    <row r="310" ht="27" spans="1:10">
      <c r="A310" s="102"/>
      <c r="B310" s="103"/>
      <c r="C310" s="98" t="s">
        <v>1282</v>
      </c>
      <c r="D310" s="98" t="s">
        <v>1283</v>
      </c>
      <c r="E310" s="98" t="s">
        <v>1854</v>
      </c>
      <c r="F310" s="98" t="s">
        <v>1259</v>
      </c>
      <c r="G310" s="98" t="s">
        <v>1285</v>
      </c>
      <c r="H310" s="98" t="s">
        <v>99</v>
      </c>
      <c r="I310" s="98" t="s">
        <v>1384</v>
      </c>
      <c r="J310" s="101" t="s">
        <v>1855</v>
      </c>
    </row>
    <row r="311" ht="41.25" spans="1:10">
      <c r="A311" s="98" t="s">
        <v>1856</v>
      </c>
      <c r="B311" s="101" t="s">
        <v>1820</v>
      </c>
      <c r="C311" s="102"/>
      <c r="D311" s="102"/>
      <c r="E311" s="102"/>
      <c r="F311" s="102"/>
      <c r="G311" s="102"/>
      <c r="H311" s="102"/>
      <c r="I311" s="102"/>
      <c r="J311" s="103"/>
    </row>
    <row r="312" ht="40.5" spans="1:10">
      <c r="A312" s="102"/>
      <c r="B312" s="103"/>
      <c r="C312" s="98" t="s">
        <v>1256</v>
      </c>
      <c r="D312" s="98" t="s">
        <v>1257</v>
      </c>
      <c r="E312" s="98" t="s">
        <v>1857</v>
      </c>
      <c r="F312" s="98" t="s">
        <v>1280</v>
      </c>
      <c r="G312" s="98" t="s">
        <v>1858</v>
      </c>
      <c r="H312" s="98" t="s">
        <v>1311</v>
      </c>
      <c r="I312" s="98" t="s">
        <v>1261</v>
      </c>
      <c r="J312" s="101" t="s">
        <v>1822</v>
      </c>
    </row>
    <row r="313" ht="27" spans="1:10">
      <c r="A313" s="102"/>
      <c r="B313" s="103"/>
      <c r="C313" s="98" t="s">
        <v>1256</v>
      </c>
      <c r="D313" s="98" t="s">
        <v>1268</v>
      </c>
      <c r="E313" s="98" t="s">
        <v>1859</v>
      </c>
      <c r="F313" s="98" t="s">
        <v>1280</v>
      </c>
      <c r="G313" s="98" t="s">
        <v>1301</v>
      </c>
      <c r="H313" s="98" t="s">
        <v>1294</v>
      </c>
      <c r="I313" s="98" t="s">
        <v>1261</v>
      </c>
      <c r="J313" s="101" t="s">
        <v>1860</v>
      </c>
    </row>
    <row r="314" ht="14.25" spans="1:10">
      <c r="A314" s="102"/>
      <c r="B314" s="103"/>
      <c r="C314" s="98" t="s">
        <v>1256</v>
      </c>
      <c r="D314" s="98" t="s">
        <v>1377</v>
      </c>
      <c r="E314" s="98" t="s">
        <v>1825</v>
      </c>
      <c r="F314" s="98" t="s">
        <v>1280</v>
      </c>
      <c r="G314" s="98" t="s">
        <v>1301</v>
      </c>
      <c r="H314" s="98" t="s">
        <v>1294</v>
      </c>
      <c r="I314" s="98" t="s">
        <v>1261</v>
      </c>
      <c r="J314" s="101" t="s">
        <v>1826</v>
      </c>
    </row>
    <row r="315" ht="41.25" spans="1:10">
      <c r="A315" s="102"/>
      <c r="B315" s="103"/>
      <c r="C315" s="98" t="s">
        <v>1256</v>
      </c>
      <c r="D315" s="98" t="s">
        <v>1291</v>
      </c>
      <c r="E315" s="98" t="s">
        <v>1861</v>
      </c>
      <c r="F315" s="98" t="s">
        <v>1280</v>
      </c>
      <c r="G315" s="98" t="s">
        <v>1862</v>
      </c>
      <c r="H315" s="98" t="s">
        <v>99</v>
      </c>
      <c r="I315" s="98" t="s">
        <v>1261</v>
      </c>
      <c r="J315" s="101" t="s">
        <v>1828</v>
      </c>
    </row>
    <row r="316" ht="28.5" spans="1:10">
      <c r="A316" s="102"/>
      <c r="B316" s="103"/>
      <c r="C316" s="98" t="s">
        <v>1277</v>
      </c>
      <c r="D316" s="98" t="s">
        <v>1278</v>
      </c>
      <c r="E316" s="98" t="s">
        <v>1863</v>
      </c>
      <c r="F316" s="98" t="s">
        <v>1259</v>
      </c>
      <c r="G316" s="98" t="s">
        <v>1285</v>
      </c>
      <c r="H316" s="98" t="s">
        <v>1294</v>
      </c>
      <c r="I316" s="98" t="s">
        <v>1261</v>
      </c>
      <c r="J316" s="101" t="s">
        <v>1830</v>
      </c>
    </row>
    <row r="317" ht="27" spans="1:10">
      <c r="A317" s="102"/>
      <c r="B317" s="103"/>
      <c r="C317" s="98" t="s">
        <v>1282</v>
      </c>
      <c r="D317" s="98" t="s">
        <v>1283</v>
      </c>
      <c r="E317" s="98" t="s">
        <v>1831</v>
      </c>
      <c r="F317" s="98" t="s">
        <v>1259</v>
      </c>
      <c r="G317" s="98" t="s">
        <v>1285</v>
      </c>
      <c r="H317" s="98" t="s">
        <v>1294</v>
      </c>
      <c r="I317" s="98" t="s">
        <v>1261</v>
      </c>
      <c r="J317" s="101" t="s">
        <v>1832</v>
      </c>
    </row>
    <row r="318" ht="14.25" spans="1:10">
      <c r="A318" s="98" t="s">
        <v>1864</v>
      </c>
      <c r="B318" s="103"/>
      <c r="C318" s="102"/>
      <c r="D318" s="102"/>
      <c r="E318" s="102"/>
      <c r="F318" s="102"/>
      <c r="G318" s="102"/>
      <c r="H318" s="102"/>
      <c r="I318" s="102"/>
      <c r="J318" s="103"/>
    </row>
    <row r="319" ht="14.25" spans="1:10">
      <c r="A319" s="98" t="s">
        <v>1865</v>
      </c>
      <c r="B319" s="103"/>
      <c r="C319" s="102"/>
      <c r="D319" s="102"/>
      <c r="E319" s="102"/>
      <c r="F319" s="102"/>
      <c r="G319" s="102"/>
      <c r="H319" s="102"/>
      <c r="I319" s="102"/>
      <c r="J319" s="103"/>
    </row>
    <row r="320" ht="141" spans="1:10">
      <c r="A320" s="98" t="s">
        <v>1866</v>
      </c>
      <c r="B320" s="101" t="s">
        <v>1867</v>
      </c>
      <c r="C320" s="102"/>
      <c r="D320" s="102"/>
      <c r="E320" s="102"/>
      <c r="F320" s="102"/>
      <c r="G320" s="102"/>
      <c r="H320" s="102"/>
      <c r="I320" s="102"/>
      <c r="J320" s="103"/>
    </row>
    <row r="321" ht="27.75" spans="1:10">
      <c r="A321" s="102"/>
      <c r="B321" s="103"/>
      <c r="C321" s="98" t="s">
        <v>1256</v>
      </c>
      <c r="D321" s="98" t="s">
        <v>1257</v>
      </c>
      <c r="E321" s="98" t="s">
        <v>1868</v>
      </c>
      <c r="F321" s="98" t="s">
        <v>1280</v>
      </c>
      <c r="G321" s="98" t="s">
        <v>1869</v>
      </c>
      <c r="H321" s="98" t="s">
        <v>1695</v>
      </c>
      <c r="I321" s="98" t="s">
        <v>1261</v>
      </c>
      <c r="J321" s="101" t="s">
        <v>1870</v>
      </c>
    </row>
    <row r="322" ht="27.75" spans="1:10">
      <c r="A322" s="102"/>
      <c r="B322" s="103"/>
      <c r="C322" s="98" t="s">
        <v>1256</v>
      </c>
      <c r="D322" s="98" t="s">
        <v>1268</v>
      </c>
      <c r="E322" s="98" t="s">
        <v>1871</v>
      </c>
      <c r="F322" s="98" t="s">
        <v>1259</v>
      </c>
      <c r="G322" s="98" t="s">
        <v>1353</v>
      </c>
      <c r="H322" s="98" t="s">
        <v>1294</v>
      </c>
      <c r="I322" s="98" t="s">
        <v>1261</v>
      </c>
      <c r="J322" s="101" t="s">
        <v>1872</v>
      </c>
    </row>
    <row r="323" ht="14.25" spans="1:10">
      <c r="A323" s="102"/>
      <c r="B323" s="103"/>
      <c r="C323" s="98" t="s">
        <v>1256</v>
      </c>
      <c r="D323" s="98" t="s">
        <v>1377</v>
      </c>
      <c r="E323" s="98" t="s">
        <v>1873</v>
      </c>
      <c r="F323" s="98" t="s">
        <v>1280</v>
      </c>
      <c r="G323" s="98" t="s">
        <v>1301</v>
      </c>
      <c r="H323" s="98" t="s">
        <v>99</v>
      </c>
      <c r="I323" s="98" t="s">
        <v>1261</v>
      </c>
      <c r="J323" s="101" t="s">
        <v>1874</v>
      </c>
    </row>
    <row r="324" ht="27" spans="1:10">
      <c r="A324" s="102"/>
      <c r="B324" s="103"/>
      <c r="C324" s="98" t="s">
        <v>1277</v>
      </c>
      <c r="D324" s="98" t="s">
        <v>1299</v>
      </c>
      <c r="E324" s="98" t="s">
        <v>1875</v>
      </c>
      <c r="F324" s="98" t="s">
        <v>1259</v>
      </c>
      <c r="G324" s="98" t="s">
        <v>1768</v>
      </c>
      <c r="H324" s="98" t="s">
        <v>1302</v>
      </c>
      <c r="I324" s="98" t="s">
        <v>1261</v>
      </c>
      <c r="J324" s="101" t="s">
        <v>1876</v>
      </c>
    </row>
    <row r="325" ht="27.75" spans="1:10">
      <c r="A325" s="102"/>
      <c r="B325" s="103"/>
      <c r="C325" s="98" t="s">
        <v>1282</v>
      </c>
      <c r="D325" s="98" t="s">
        <v>1283</v>
      </c>
      <c r="E325" s="98" t="s">
        <v>1877</v>
      </c>
      <c r="F325" s="98" t="s">
        <v>1259</v>
      </c>
      <c r="G325" s="98" t="s">
        <v>1606</v>
      </c>
      <c r="H325" s="98" t="s">
        <v>1294</v>
      </c>
      <c r="I325" s="98" t="s">
        <v>1261</v>
      </c>
      <c r="J325" s="101" t="s">
        <v>1878</v>
      </c>
    </row>
    <row r="326" ht="27" spans="1:10">
      <c r="A326" s="102"/>
      <c r="B326" s="103"/>
      <c r="C326" s="98" t="s">
        <v>1282</v>
      </c>
      <c r="D326" s="98" t="s">
        <v>1283</v>
      </c>
      <c r="E326" s="98" t="s">
        <v>1879</v>
      </c>
      <c r="F326" s="98" t="s">
        <v>1259</v>
      </c>
      <c r="G326" s="98" t="s">
        <v>1407</v>
      </c>
      <c r="H326" s="98" t="s">
        <v>1294</v>
      </c>
      <c r="I326" s="98" t="s">
        <v>1261</v>
      </c>
      <c r="J326" s="101" t="s">
        <v>1880</v>
      </c>
    </row>
    <row r="327" ht="40.5" spans="1:10">
      <c r="A327" s="98" t="s">
        <v>1881</v>
      </c>
      <c r="B327" s="104" t="s">
        <v>1882</v>
      </c>
      <c r="C327" s="102"/>
      <c r="D327" s="102"/>
      <c r="E327" s="102"/>
      <c r="F327" s="102"/>
      <c r="G327" s="102"/>
      <c r="H327" s="102"/>
      <c r="I327" s="102"/>
      <c r="J327" s="103"/>
    </row>
    <row r="328" ht="27.75" spans="1:10">
      <c r="A328" s="102"/>
      <c r="B328" s="103"/>
      <c r="C328" s="98" t="s">
        <v>1256</v>
      </c>
      <c r="D328" s="98" t="s">
        <v>1268</v>
      </c>
      <c r="E328" s="98" t="s">
        <v>1883</v>
      </c>
      <c r="F328" s="98" t="s">
        <v>1280</v>
      </c>
      <c r="G328" s="98" t="s">
        <v>1301</v>
      </c>
      <c r="H328" s="98" t="s">
        <v>1294</v>
      </c>
      <c r="I328" s="98" t="s">
        <v>1261</v>
      </c>
      <c r="J328" s="101" t="s">
        <v>1884</v>
      </c>
    </row>
    <row r="329" ht="14.25" spans="1:10">
      <c r="A329" s="102"/>
      <c r="B329" s="103"/>
      <c r="C329" s="98" t="s">
        <v>1256</v>
      </c>
      <c r="D329" s="98" t="s">
        <v>1377</v>
      </c>
      <c r="E329" s="98" t="s">
        <v>1885</v>
      </c>
      <c r="F329" s="98" t="s">
        <v>1280</v>
      </c>
      <c r="G329" s="98" t="s">
        <v>1301</v>
      </c>
      <c r="H329" s="98" t="s">
        <v>1294</v>
      </c>
      <c r="I329" s="98" t="s">
        <v>1261</v>
      </c>
      <c r="J329" s="101" t="s">
        <v>1886</v>
      </c>
    </row>
    <row r="330" ht="41.25" spans="1:10">
      <c r="A330" s="102"/>
      <c r="B330" s="103"/>
      <c r="C330" s="98" t="s">
        <v>1277</v>
      </c>
      <c r="D330" s="98" t="s">
        <v>1278</v>
      </c>
      <c r="E330" s="98" t="s">
        <v>1887</v>
      </c>
      <c r="F330" s="98" t="s">
        <v>1259</v>
      </c>
      <c r="G330" s="98" t="s">
        <v>1343</v>
      </c>
      <c r="H330" s="98" t="s">
        <v>1294</v>
      </c>
      <c r="I330" s="98" t="s">
        <v>1261</v>
      </c>
      <c r="J330" s="101" t="s">
        <v>1888</v>
      </c>
    </row>
    <row r="331" ht="27" spans="1:10">
      <c r="A331" s="102"/>
      <c r="B331" s="103"/>
      <c r="C331" s="98" t="s">
        <v>1282</v>
      </c>
      <c r="D331" s="98" t="s">
        <v>1283</v>
      </c>
      <c r="E331" s="98" t="s">
        <v>1889</v>
      </c>
      <c r="F331" s="98" t="s">
        <v>1259</v>
      </c>
      <c r="G331" s="98" t="s">
        <v>1407</v>
      </c>
      <c r="H331" s="98" t="s">
        <v>1294</v>
      </c>
      <c r="I331" s="98" t="s">
        <v>1261</v>
      </c>
      <c r="J331" s="101" t="s">
        <v>1890</v>
      </c>
    </row>
    <row r="332" ht="27" spans="1:10">
      <c r="A332" s="102"/>
      <c r="B332" s="103"/>
      <c r="C332" s="98" t="s">
        <v>1282</v>
      </c>
      <c r="D332" s="98" t="s">
        <v>1283</v>
      </c>
      <c r="E332" s="98" t="s">
        <v>1891</v>
      </c>
      <c r="F332" s="98" t="s">
        <v>1259</v>
      </c>
      <c r="G332" s="98" t="s">
        <v>1407</v>
      </c>
      <c r="H332" s="98" t="s">
        <v>1294</v>
      </c>
      <c r="I332" s="98" t="s">
        <v>1261</v>
      </c>
      <c r="J332" s="101" t="s">
        <v>1892</v>
      </c>
    </row>
    <row r="333" ht="70.5" spans="1:10">
      <c r="A333" s="98" t="s">
        <v>1893</v>
      </c>
      <c r="B333" s="101" t="s">
        <v>1894</v>
      </c>
      <c r="C333" s="102"/>
      <c r="D333" s="102"/>
      <c r="E333" s="102"/>
      <c r="F333" s="102"/>
      <c r="G333" s="102"/>
      <c r="H333" s="102"/>
      <c r="I333" s="102"/>
      <c r="J333" s="103"/>
    </row>
    <row r="334" ht="27" spans="1:10">
      <c r="A334" s="102"/>
      <c r="B334" s="103"/>
      <c r="C334" s="98" t="s">
        <v>1256</v>
      </c>
      <c r="D334" s="98" t="s">
        <v>1257</v>
      </c>
      <c r="E334" s="98" t="s">
        <v>1895</v>
      </c>
      <c r="F334" s="98" t="s">
        <v>1280</v>
      </c>
      <c r="G334" s="98" t="s">
        <v>1896</v>
      </c>
      <c r="H334" s="98" t="s">
        <v>1695</v>
      </c>
      <c r="I334" s="98" t="s">
        <v>1261</v>
      </c>
      <c r="J334" s="101" t="s">
        <v>1897</v>
      </c>
    </row>
    <row r="335" ht="54" spans="1:10">
      <c r="A335" s="102"/>
      <c r="B335" s="103"/>
      <c r="C335" s="98" t="s">
        <v>1256</v>
      </c>
      <c r="D335" s="98" t="s">
        <v>1268</v>
      </c>
      <c r="E335" s="98" t="s">
        <v>1898</v>
      </c>
      <c r="F335" s="98" t="s">
        <v>1280</v>
      </c>
      <c r="G335" s="98" t="s">
        <v>1301</v>
      </c>
      <c r="H335" s="98" t="s">
        <v>1294</v>
      </c>
      <c r="I335" s="98" t="s">
        <v>1261</v>
      </c>
      <c r="J335" s="101" t="s">
        <v>1899</v>
      </c>
    </row>
    <row r="336" ht="14.25" spans="1:10">
      <c r="A336" s="102"/>
      <c r="B336" s="103"/>
      <c r="C336" s="98" t="s">
        <v>1256</v>
      </c>
      <c r="D336" s="98" t="s">
        <v>1291</v>
      </c>
      <c r="E336" s="98" t="s">
        <v>1900</v>
      </c>
      <c r="F336" s="98" t="s">
        <v>1280</v>
      </c>
      <c r="G336" s="98" t="s">
        <v>1901</v>
      </c>
      <c r="H336" s="98" t="s">
        <v>99</v>
      </c>
      <c r="I336" s="98" t="s">
        <v>1261</v>
      </c>
      <c r="J336" s="101" t="s">
        <v>1902</v>
      </c>
    </row>
    <row r="337" ht="27" spans="1:10">
      <c r="A337" s="102"/>
      <c r="B337" s="103"/>
      <c r="C337" s="98" t="s">
        <v>1277</v>
      </c>
      <c r="D337" s="98" t="s">
        <v>1278</v>
      </c>
      <c r="E337" s="98" t="s">
        <v>1903</v>
      </c>
      <c r="F337" s="98" t="s">
        <v>1420</v>
      </c>
      <c r="G337" s="98" t="s">
        <v>1285</v>
      </c>
      <c r="H337" s="98" t="s">
        <v>1294</v>
      </c>
      <c r="I337" s="98" t="s">
        <v>1261</v>
      </c>
      <c r="J337" s="101" t="s">
        <v>1904</v>
      </c>
    </row>
    <row r="338" ht="27" spans="1:10">
      <c r="A338" s="102"/>
      <c r="B338" s="103"/>
      <c r="C338" s="98" t="s">
        <v>1282</v>
      </c>
      <c r="D338" s="98" t="s">
        <v>1283</v>
      </c>
      <c r="E338" s="98" t="s">
        <v>1854</v>
      </c>
      <c r="F338" s="98" t="s">
        <v>1420</v>
      </c>
      <c r="G338" s="98" t="s">
        <v>1407</v>
      </c>
      <c r="H338" s="98" t="s">
        <v>1294</v>
      </c>
      <c r="I338" s="98" t="s">
        <v>1261</v>
      </c>
      <c r="J338" s="101" t="s">
        <v>1905</v>
      </c>
    </row>
    <row r="339" ht="27" spans="1:10">
      <c r="A339" s="102"/>
      <c r="B339" s="103"/>
      <c r="C339" s="98" t="s">
        <v>1282</v>
      </c>
      <c r="D339" s="98" t="s">
        <v>1283</v>
      </c>
      <c r="E339" s="98" t="s">
        <v>1906</v>
      </c>
      <c r="F339" s="98" t="s">
        <v>1420</v>
      </c>
      <c r="G339" s="98" t="s">
        <v>1407</v>
      </c>
      <c r="H339" s="98" t="s">
        <v>99</v>
      </c>
      <c r="I339" s="98" t="s">
        <v>1261</v>
      </c>
      <c r="J339" s="101" t="s">
        <v>1905</v>
      </c>
    </row>
    <row r="340" ht="70.5" spans="1:10">
      <c r="A340" s="98" t="s">
        <v>1907</v>
      </c>
      <c r="B340" s="101" t="s">
        <v>1908</v>
      </c>
      <c r="C340" s="102"/>
      <c r="D340" s="102"/>
      <c r="E340" s="102"/>
      <c r="F340" s="102"/>
      <c r="G340" s="102"/>
      <c r="H340" s="102"/>
      <c r="I340" s="102"/>
      <c r="J340" s="103"/>
    </row>
    <row r="341" ht="27" spans="1:10">
      <c r="A341" s="102"/>
      <c r="B341" s="103"/>
      <c r="C341" s="98" t="s">
        <v>1256</v>
      </c>
      <c r="D341" s="98" t="s">
        <v>1257</v>
      </c>
      <c r="E341" s="98" t="s">
        <v>1909</v>
      </c>
      <c r="F341" s="98" t="s">
        <v>1280</v>
      </c>
      <c r="G341" s="98" t="s">
        <v>1285</v>
      </c>
      <c r="H341" s="98" t="s">
        <v>1311</v>
      </c>
      <c r="I341" s="98" t="s">
        <v>1261</v>
      </c>
      <c r="J341" s="101" t="s">
        <v>1822</v>
      </c>
    </row>
    <row r="342" ht="81" spans="1:10">
      <c r="A342" s="102"/>
      <c r="B342" s="103"/>
      <c r="C342" s="98" t="s">
        <v>1256</v>
      </c>
      <c r="D342" s="98" t="s">
        <v>1268</v>
      </c>
      <c r="E342" s="98" t="s">
        <v>1910</v>
      </c>
      <c r="F342" s="98" t="s">
        <v>1280</v>
      </c>
      <c r="G342" s="98" t="s">
        <v>1301</v>
      </c>
      <c r="H342" s="98" t="s">
        <v>1294</v>
      </c>
      <c r="I342" s="98" t="s">
        <v>1261</v>
      </c>
      <c r="J342" s="101" t="s">
        <v>1860</v>
      </c>
    </row>
    <row r="343" ht="27" spans="1:10">
      <c r="A343" s="102"/>
      <c r="B343" s="103"/>
      <c r="C343" s="98" t="s">
        <v>1256</v>
      </c>
      <c r="D343" s="98" t="s">
        <v>1377</v>
      </c>
      <c r="E343" s="98" t="s">
        <v>1911</v>
      </c>
      <c r="F343" s="98" t="s">
        <v>1280</v>
      </c>
      <c r="G343" s="98" t="s">
        <v>1301</v>
      </c>
      <c r="H343" s="98" t="s">
        <v>1294</v>
      </c>
      <c r="I343" s="98" t="s">
        <v>1261</v>
      </c>
      <c r="J343" s="101" t="s">
        <v>1826</v>
      </c>
    </row>
    <row r="344" ht="27" spans="1:10">
      <c r="A344" s="102"/>
      <c r="B344" s="103"/>
      <c r="C344" s="98" t="s">
        <v>1256</v>
      </c>
      <c r="D344" s="98" t="s">
        <v>1291</v>
      </c>
      <c r="E344" s="98" t="s">
        <v>1912</v>
      </c>
      <c r="F344" s="98" t="s">
        <v>1280</v>
      </c>
      <c r="G344" s="98" t="s">
        <v>1913</v>
      </c>
      <c r="H344" s="98" t="s">
        <v>99</v>
      </c>
      <c r="I344" s="98" t="s">
        <v>1261</v>
      </c>
      <c r="J344" s="101" t="s">
        <v>1912</v>
      </c>
    </row>
    <row r="345" ht="27" spans="1:10">
      <c r="A345" s="102"/>
      <c r="B345" s="103"/>
      <c r="C345" s="98" t="s">
        <v>1277</v>
      </c>
      <c r="D345" s="98" t="s">
        <v>1278</v>
      </c>
      <c r="E345" s="98" t="s">
        <v>1914</v>
      </c>
      <c r="F345" s="98" t="s">
        <v>1259</v>
      </c>
      <c r="G345" s="98" t="s">
        <v>1332</v>
      </c>
      <c r="H345" s="98" t="s">
        <v>1294</v>
      </c>
      <c r="I345" s="98" t="s">
        <v>1261</v>
      </c>
      <c r="J345" s="101" t="s">
        <v>1915</v>
      </c>
    </row>
    <row r="346" ht="27" spans="1:10">
      <c r="A346" s="102"/>
      <c r="B346" s="103"/>
      <c r="C346" s="98" t="s">
        <v>1282</v>
      </c>
      <c r="D346" s="98" t="s">
        <v>1283</v>
      </c>
      <c r="E346" s="98" t="s">
        <v>1317</v>
      </c>
      <c r="F346" s="98" t="s">
        <v>1259</v>
      </c>
      <c r="G346" s="98" t="s">
        <v>1285</v>
      </c>
      <c r="H346" s="98" t="s">
        <v>1294</v>
      </c>
      <c r="I346" s="98" t="s">
        <v>1261</v>
      </c>
      <c r="J346" s="101" t="s">
        <v>1832</v>
      </c>
    </row>
    <row r="347" ht="14.25" spans="1:10">
      <c r="A347" s="98" t="s">
        <v>1916</v>
      </c>
      <c r="B347" s="103"/>
      <c r="C347" s="102"/>
      <c r="D347" s="102"/>
      <c r="E347" s="102"/>
      <c r="F347" s="102"/>
      <c r="G347" s="102"/>
      <c r="H347" s="102"/>
      <c r="I347" s="102"/>
      <c r="J347" s="103"/>
    </row>
    <row r="348" ht="14.25" spans="1:10">
      <c r="A348" s="98" t="s">
        <v>1917</v>
      </c>
      <c r="B348" s="103"/>
      <c r="C348" s="102"/>
      <c r="D348" s="102"/>
      <c r="E348" s="102"/>
      <c r="F348" s="102"/>
      <c r="G348" s="102"/>
      <c r="H348" s="102"/>
      <c r="I348" s="102"/>
      <c r="J348" s="103"/>
    </row>
    <row r="349" ht="140.25" spans="1:10">
      <c r="A349" s="98" t="s">
        <v>1918</v>
      </c>
      <c r="B349" s="104" t="s">
        <v>1919</v>
      </c>
      <c r="C349" s="102"/>
      <c r="D349" s="102"/>
      <c r="E349" s="102"/>
      <c r="F349" s="102"/>
      <c r="G349" s="102"/>
      <c r="H349" s="102"/>
      <c r="I349" s="102"/>
      <c r="J349" s="103"/>
    </row>
    <row r="350" ht="14.25" spans="1:10">
      <c r="A350" s="102"/>
      <c r="B350" s="103"/>
      <c r="C350" s="98" t="s">
        <v>1256</v>
      </c>
      <c r="D350" s="98" t="s">
        <v>1257</v>
      </c>
      <c r="E350" s="98" t="s">
        <v>1920</v>
      </c>
      <c r="F350" s="98" t="s">
        <v>1280</v>
      </c>
      <c r="G350" s="98" t="s">
        <v>1343</v>
      </c>
      <c r="H350" s="98" t="s">
        <v>1311</v>
      </c>
      <c r="I350" s="98" t="s">
        <v>1261</v>
      </c>
      <c r="J350" s="101" t="s">
        <v>1921</v>
      </c>
    </row>
    <row r="351" ht="28.5" spans="1:10">
      <c r="A351" s="102"/>
      <c r="B351" s="103"/>
      <c r="C351" s="98" t="s">
        <v>1256</v>
      </c>
      <c r="D351" s="98" t="s">
        <v>1268</v>
      </c>
      <c r="E351" s="98" t="s">
        <v>1922</v>
      </c>
      <c r="F351" s="98" t="s">
        <v>1280</v>
      </c>
      <c r="G351" s="98" t="s">
        <v>1301</v>
      </c>
      <c r="H351" s="98" t="s">
        <v>1294</v>
      </c>
      <c r="I351" s="98" t="s">
        <v>1261</v>
      </c>
      <c r="J351" s="101" t="s">
        <v>1923</v>
      </c>
    </row>
    <row r="352" ht="27" spans="1:10">
      <c r="A352" s="102"/>
      <c r="B352" s="103"/>
      <c r="C352" s="98" t="s">
        <v>1277</v>
      </c>
      <c r="D352" s="98" t="s">
        <v>1278</v>
      </c>
      <c r="E352" s="98" t="s">
        <v>1924</v>
      </c>
      <c r="F352" s="98" t="s">
        <v>1259</v>
      </c>
      <c r="G352" s="98" t="s">
        <v>1553</v>
      </c>
      <c r="H352" s="98" t="s">
        <v>1294</v>
      </c>
      <c r="I352" s="98" t="s">
        <v>1261</v>
      </c>
      <c r="J352" s="101" t="s">
        <v>1925</v>
      </c>
    </row>
    <row r="353" ht="27" spans="1:10">
      <c r="A353" s="102"/>
      <c r="B353" s="103"/>
      <c r="C353" s="98" t="s">
        <v>1282</v>
      </c>
      <c r="D353" s="98" t="s">
        <v>1283</v>
      </c>
      <c r="E353" s="98" t="s">
        <v>1317</v>
      </c>
      <c r="F353" s="98" t="s">
        <v>1259</v>
      </c>
      <c r="G353" s="98" t="s">
        <v>1285</v>
      </c>
      <c r="H353" s="98" t="s">
        <v>1294</v>
      </c>
      <c r="I353" s="98" t="s">
        <v>1261</v>
      </c>
      <c r="J353" s="101" t="s">
        <v>1926</v>
      </c>
    </row>
    <row r="354" ht="68.25" spans="1:10">
      <c r="A354" s="98" t="s">
        <v>1927</v>
      </c>
      <c r="B354" s="101" t="s">
        <v>1928</v>
      </c>
      <c r="C354" s="102"/>
      <c r="D354" s="102"/>
      <c r="E354" s="102"/>
      <c r="F354" s="102"/>
      <c r="G354" s="102"/>
      <c r="H354" s="102"/>
      <c r="I354" s="102"/>
      <c r="J354" s="103"/>
    </row>
    <row r="355" ht="14.25" spans="1:10">
      <c r="A355" s="102"/>
      <c r="B355" s="103"/>
      <c r="C355" s="98" t="s">
        <v>1256</v>
      </c>
      <c r="D355" s="98" t="s">
        <v>1257</v>
      </c>
      <c r="E355" s="98" t="s">
        <v>1929</v>
      </c>
      <c r="F355" s="98" t="s">
        <v>1280</v>
      </c>
      <c r="G355" s="98" t="s">
        <v>1930</v>
      </c>
      <c r="H355" s="98" t="s">
        <v>1695</v>
      </c>
      <c r="I355" s="98" t="s">
        <v>1261</v>
      </c>
      <c r="J355" s="101" t="s">
        <v>1931</v>
      </c>
    </row>
    <row r="356" ht="27" spans="1:10">
      <c r="A356" s="102"/>
      <c r="B356" s="103"/>
      <c r="C356" s="98" t="s">
        <v>1256</v>
      </c>
      <c r="D356" s="98" t="s">
        <v>1377</v>
      </c>
      <c r="E356" s="98" t="s">
        <v>1932</v>
      </c>
      <c r="F356" s="98" t="s">
        <v>1280</v>
      </c>
      <c r="G356" s="98" t="s">
        <v>1301</v>
      </c>
      <c r="H356" s="98" t="s">
        <v>1294</v>
      </c>
      <c r="I356" s="98" t="s">
        <v>1261</v>
      </c>
      <c r="J356" s="101" t="s">
        <v>1933</v>
      </c>
    </row>
    <row r="357" ht="14.25" spans="1:10">
      <c r="A357" s="102"/>
      <c r="B357" s="103"/>
      <c r="C357" s="98" t="s">
        <v>1256</v>
      </c>
      <c r="D357" s="98" t="s">
        <v>1291</v>
      </c>
      <c r="E357" s="98" t="s">
        <v>1900</v>
      </c>
      <c r="F357" s="98" t="s">
        <v>1280</v>
      </c>
      <c r="G357" s="98" t="s">
        <v>1934</v>
      </c>
      <c r="H357" s="98" t="s">
        <v>1315</v>
      </c>
      <c r="I357" s="98" t="s">
        <v>1261</v>
      </c>
      <c r="J357" s="101" t="s">
        <v>1933</v>
      </c>
    </row>
    <row r="358" ht="27" spans="1:10">
      <c r="A358" s="102"/>
      <c r="B358" s="103"/>
      <c r="C358" s="98" t="s">
        <v>1277</v>
      </c>
      <c r="D358" s="98" t="s">
        <v>1278</v>
      </c>
      <c r="E358" s="98" t="s">
        <v>1863</v>
      </c>
      <c r="F358" s="98" t="s">
        <v>1259</v>
      </c>
      <c r="G358" s="98" t="s">
        <v>1285</v>
      </c>
      <c r="H358" s="98" t="s">
        <v>1294</v>
      </c>
      <c r="I358" s="98" t="s">
        <v>1261</v>
      </c>
      <c r="J358" s="101" t="s">
        <v>1935</v>
      </c>
    </row>
    <row r="359" ht="27" spans="1:10">
      <c r="A359" s="102"/>
      <c r="B359" s="103"/>
      <c r="C359" s="98" t="s">
        <v>1282</v>
      </c>
      <c r="D359" s="98" t="s">
        <v>1283</v>
      </c>
      <c r="E359" s="98" t="s">
        <v>1936</v>
      </c>
      <c r="F359" s="98" t="s">
        <v>1259</v>
      </c>
      <c r="G359" s="98" t="s">
        <v>1285</v>
      </c>
      <c r="H359" s="98" t="s">
        <v>1294</v>
      </c>
      <c r="I359" s="98" t="s">
        <v>1261</v>
      </c>
      <c r="J359" s="101" t="s">
        <v>1937</v>
      </c>
    </row>
    <row r="360" ht="27" spans="1:10">
      <c r="A360" s="102"/>
      <c r="B360" s="103"/>
      <c r="C360" s="98" t="s">
        <v>1282</v>
      </c>
      <c r="D360" s="98" t="s">
        <v>1283</v>
      </c>
      <c r="E360" s="98" t="s">
        <v>1854</v>
      </c>
      <c r="F360" s="98" t="s">
        <v>1259</v>
      </c>
      <c r="G360" s="98" t="s">
        <v>1285</v>
      </c>
      <c r="H360" s="98" t="s">
        <v>1294</v>
      </c>
      <c r="I360" s="98" t="s">
        <v>1261</v>
      </c>
      <c r="J360" s="101" t="s">
        <v>1938</v>
      </c>
    </row>
    <row r="361" ht="138" spans="1:10">
      <c r="A361" s="98" t="s">
        <v>1939</v>
      </c>
      <c r="B361" s="101" t="s">
        <v>1940</v>
      </c>
      <c r="C361" s="102"/>
      <c r="D361" s="102"/>
      <c r="E361" s="102"/>
      <c r="F361" s="102"/>
      <c r="G361" s="102"/>
      <c r="H361" s="102"/>
      <c r="I361" s="102"/>
      <c r="J361" s="103"/>
    </row>
    <row r="362" ht="27" spans="1:10">
      <c r="A362" s="102"/>
      <c r="B362" s="103"/>
      <c r="C362" s="98" t="s">
        <v>1256</v>
      </c>
      <c r="D362" s="98" t="s">
        <v>1257</v>
      </c>
      <c r="E362" s="98" t="s">
        <v>1941</v>
      </c>
      <c r="F362" s="98" t="s">
        <v>1280</v>
      </c>
      <c r="G362" s="98" t="s">
        <v>1942</v>
      </c>
      <c r="H362" s="98" t="s">
        <v>1943</v>
      </c>
      <c r="I362" s="98" t="s">
        <v>1261</v>
      </c>
      <c r="J362" s="101" t="s">
        <v>1944</v>
      </c>
    </row>
    <row r="363" ht="27" spans="1:10">
      <c r="A363" s="102"/>
      <c r="B363" s="103"/>
      <c r="C363" s="98" t="s">
        <v>1256</v>
      </c>
      <c r="D363" s="98" t="s">
        <v>1268</v>
      </c>
      <c r="E363" s="98" t="s">
        <v>1945</v>
      </c>
      <c r="F363" s="98" t="s">
        <v>1280</v>
      </c>
      <c r="G363" s="98" t="s">
        <v>1301</v>
      </c>
      <c r="H363" s="98" t="s">
        <v>1294</v>
      </c>
      <c r="I363" s="98" t="s">
        <v>1261</v>
      </c>
      <c r="J363" s="101" t="s">
        <v>1946</v>
      </c>
    </row>
    <row r="364" ht="27" spans="1:10">
      <c r="A364" s="102"/>
      <c r="B364" s="103"/>
      <c r="C364" s="98" t="s">
        <v>1256</v>
      </c>
      <c r="D364" s="98" t="s">
        <v>1291</v>
      </c>
      <c r="E364" s="98" t="s">
        <v>1947</v>
      </c>
      <c r="F364" s="98" t="s">
        <v>1280</v>
      </c>
      <c r="G364" s="98" t="s">
        <v>1948</v>
      </c>
      <c r="H364" s="98" t="s">
        <v>1949</v>
      </c>
      <c r="I364" s="98" t="s">
        <v>1261</v>
      </c>
      <c r="J364" s="101" t="s">
        <v>1950</v>
      </c>
    </row>
    <row r="365" ht="14.25" spans="1:10">
      <c r="A365" s="102"/>
      <c r="B365" s="103"/>
      <c r="C365" s="98" t="s">
        <v>1277</v>
      </c>
      <c r="D365" s="98" t="s">
        <v>1278</v>
      </c>
      <c r="E365" s="98" t="s">
        <v>1951</v>
      </c>
      <c r="F365" s="98" t="s">
        <v>1259</v>
      </c>
      <c r="G365" s="98" t="s">
        <v>1318</v>
      </c>
      <c r="H365" s="98" t="s">
        <v>99</v>
      </c>
      <c r="I365" s="98" t="s">
        <v>1261</v>
      </c>
      <c r="J365" s="101" t="s">
        <v>1952</v>
      </c>
    </row>
    <row r="366" ht="27" spans="1:10">
      <c r="A366" s="102"/>
      <c r="B366" s="103"/>
      <c r="C366" s="98" t="s">
        <v>1282</v>
      </c>
      <c r="D366" s="98" t="s">
        <v>1283</v>
      </c>
      <c r="E366" s="98" t="s">
        <v>1953</v>
      </c>
      <c r="F366" s="98" t="s">
        <v>1259</v>
      </c>
      <c r="G366" s="98" t="s">
        <v>1285</v>
      </c>
      <c r="H366" s="98" t="s">
        <v>1294</v>
      </c>
      <c r="I366" s="98" t="s">
        <v>1261</v>
      </c>
      <c r="J366" s="101" t="s">
        <v>1954</v>
      </c>
    </row>
    <row r="367" ht="27.75" spans="1:10">
      <c r="A367" s="98" t="s">
        <v>1955</v>
      </c>
      <c r="B367" s="101" t="s">
        <v>1956</v>
      </c>
      <c r="C367" s="102"/>
      <c r="D367" s="102"/>
      <c r="E367" s="102"/>
      <c r="F367" s="102"/>
      <c r="G367" s="102"/>
      <c r="H367" s="102"/>
      <c r="I367" s="102"/>
      <c r="J367" s="103"/>
    </row>
    <row r="368" ht="14.25" spans="1:10">
      <c r="A368" s="102"/>
      <c r="B368" s="103"/>
      <c r="C368" s="98" t="s">
        <v>1256</v>
      </c>
      <c r="D368" s="98" t="s">
        <v>1257</v>
      </c>
      <c r="E368" s="98" t="s">
        <v>1957</v>
      </c>
      <c r="F368" s="98" t="s">
        <v>1259</v>
      </c>
      <c r="G368" s="98" t="s">
        <v>1651</v>
      </c>
      <c r="H368" s="98" t="s">
        <v>99</v>
      </c>
      <c r="I368" s="98" t="s">
        <v>1261</v>
      </c>
      <c r="J368" s="101" t="s">
        <v>1958</v>
      </c>
    </row>
    <row r="369" ht="14.25" spans="1:10">
      <c r="A369" s="102"/>
      <c r="B369" s="103"/>
      <c r="C369" s="98" t="s">
        <v>1256</v>
      </c>
      <c r="D369" s="98" t="s">
        <v>1257</v>
      </c>
      <c r="E369" s="98" t="s">
        <v>1959</v>
      </c>
      <c r="F369" s="98" t="s">
        <v>1259</v>
      </c>
      <c r="G369" s="98" t="s">
        <v>1363</v>
      </c>
      <c r="H369" s="98" t="s">
        <v>99</v>
      </c>
      <c r="I369" s="98" t="s">
        <v>1261</v>
      </c>
      <c r="J369" s="101" t="s">
        <v>1960</v>
      </c>
    </row>
    <row r="370" ht="14.25" spans="1:10">
      <c r="A370" s="102"/>
      <c r="B370" s="103"/>
      <c r="C370" s="98" t="s">
        <v>1256</v>
      </c>
      <c r="D370" s="98" t="s">
        <v>1268</v>
      </c>
      <c r="E370" s="98" t="s">
        <v>1961</v>
      </c>
      <c r="F370" s="98" t="s">
        <v>1259</v>
      </c>
      <c r="G370" s="98" t="s">
        <v>1407</v>
      </c>
      <c r="H370" s="98" t="s">
        <v>99</v>
      </c>
      <c r="I370" s="98" t="s">
        <v>1261</v>
      </c>
      <c r="J370" s="101" t="s">
        <v>1962</v>
      </c>
    </row>
    <row r="371" ht="14.25" spans="1:10">
      <c r="A371" s="102"/>
      <c r="B371" s="103"/>
      <c r="C371" s="98" t="s">
        <v>1256</v>
      </c>
      <c r="D371" s="98" t="s">
        <v>1291</v>
      </c>
      <c r="E371" s="98" t="s">
        <v>1963</v>
      </c>
      <c r="F371" s="98" t="s">
        <v>1270</v>
      </c>
      <c r="G371" s="98" t="s">
        <v>1343</v>
      </c>
      <c r="H371" s="98" t="s">
        <v>99</v>
      </c>
      <c r="I371" s="98" t="s">
        <v>1261</v>
      </c>
      <c r="J371" s="101" t="s">
        <v>1964</v>
      </c>
    </row>
    <row r="372" ht="14.25" spans="1:10">
      <c r="A372" s="102"/>
      <c r="B372" s="103"/>
      <c r="C372" s="98" t="s">
        <v>1256</v>
      </c>
      <c r="D372" s="98" t="s">
        <v>1291</v>
      </c>
      <c r="E372" s="98" t="s">
        <v>1965</v>
      </c>
      <c r="F372" s="98" t="s">
        <v>1270</v>
      </c>
      <c r="G372" s="98" t="s">
        <v>1966</v>
      </c>
      <c r="H372" s="98" t="s">
        <v>99</v>
      </c>
      <c r="I372" s="98" t="s">
        <v>1261</v>
      </c>
      <c r="J372" s="101" t="s">
        <v>1964</v>
      </c>
    </row>
    <row r="373" ht="27" spans="1:10">
      <c r="A373" s="102"/>
      <c r="B373" s="103"/>
      <c r="C373" s="98" t="s">
        <v>1277</v>
      </c>
      <c r="D373" s="98" t="s">
        <v>1278</v>
      </c>
      <c r="E373" s="98" t="s">
        <v>1967</v>
      </c>
      <c r="F373" s="98" t="s">
        <v>1259</v>
      </c>
      <c r="G373" s="98" t="s">
        <v>1285</v>
      </c>
      <c r="H373" s="98" t="s">
        <v>99</v>
      </c>
      <c r="I373" s="98" t="s">
        <v>1261</v>
      </c>
      <c r="J373" s="101" t="s">
        <v>1968</v>
      </c>
    </row>
    <row r="374" ht="27" spans="1:10">
      <c r="A374" s="102"/>
      <c r="B374" s="103"/>
      <c r="C374" s="98" t="s">
        <v>1282</v>
      </c>
      <c r="D374" s="98" t="s">
        <v>1283</v>
      </c>
      <c r="E374" s="98" t="s">
        <v>1969</v>
      </c>
      <c r="F374" s="98" t="s">
        <v>1259</v>
      </c>
      <c r="G374" s="98" t="s">
        <v>1285</v>
      </c>
      <c r="H374" s="98" t="s">
        <v>99</v>
      </c>
      <c r="I374" s="98" t="s">
        <v>1261</v>
      </c>
      <c r="J374" s="101" t="s">
        <v>1970</v>
      </c>
    </row>
    <row r="375" ht="27.75" spans="1:10">
      <c r="A375" s="98" t="s">
        <v>1971</v>
      </c>
      <c r="B375" s="101" t="s">
        <v>1972</v>
      </c>
      <c r="C375" s="102"/>
      <c r="D375" s="102"/>
      <c r="E375" s="102"/>
      <c r="F375" s="102"/>
      <c r="G375" s="102"/>
      <c r="H375" s="102"/>
      <c r="I375" s="102"/>
      <c r="J375" s="103"/>
    </row>
    <row r="376" ht="14.25" spans="1:10">
      <c r="A376" s="102"/>
      <c r="B376" s="103"/>
      <c r="C376" s="98" t="s">
        <v>1256</v>
      </c>
      <c r="D376" s="98" t="s">
        <v>1257</v>
      </c>
      <c r="E376" s="98" t="s">
        <v>1973</v>
      </c>
      <c r="F376" s="98" t="s">
        <v>1280</v>
      </c>
      <c r="G376" s="98" t="s">
        <v>1651</v>
      </c>
      <c r="H376" s="98" t="s">
        <v>99</v>
      </c>
      <c r="I376" s="98" t="s">
        <v>1261</v>
      </c>
      <c r="J376" s="101" t="s">
        <v>1974</v>
      </c>
    </row>
    <row r="377" ht="14.25" spans="1:10">
      <c r="A377" s="102"/>
      <c r="B377" s="103"/>
      <c r="C377" s="98" t="s">
        <v>1256</v>
      </c>
      <c r="D377" s="98" t="s">
        <v>1268</v>
      </c>
      <c r="E377" s="98" t="s">
        <v>1975</v>
      </c>
      <c r="F377" s="98" t="s">
        <v>1280</v>
      </c>
      <c r="G377" s="98" t="s">
        <v>1353</v>
      </c>
      <c r="H377" s="98" t="s">
        <v>99</v>
      </c>
      <c r="I377" s="98" t="s">
        <v>1261</v>
      </c>
      <c r="J377" s="101" t="s">
        <v>1976</v>
      </c>
    </row>
    <row r="378" ht="27" spans="1:10">
      <c r="A378" s="102"/>
      <c r="B378" s="103"/>
      <c r="C378" s="98" t="s">
        <v>1277</v>
      </c>
      <c r="D378" s="98" t="s">
        <v>1278</v>
      </c>
      <c r="E378" s="98" t="s">
        <v>1977</v>
      </c>
      <c r="F378" s="98" t="s">
        <v>1259</v>
      </c>
      <c r="G378" s="98" t="s">
        <v>1398</v>
      </c>
      <c r="H378" s="98" t="s">
        <v>99</v>
      </c>
      <c r="I378" s="98" t="s">
        <v>1261</v>
      </c>
      <c r="J378" s="101" t="s">
        <v>1978</v>
      </c>
    </row>
    <row r="379" ht="27.75" spans="1:10">
      <c r="A379" s="102"/>
      <c r="B379" s="103"/>
      <c r="C379" s="98" t="s">
        <v>1282</v>
      </c>
      <c r="D379" s="98" t="s">
        <v>1283</v>
      </c>
      <c r="E379" s="98" t="s">
        <v>1979</v>
      </c>
      <c r="F379" s="98" t="s">
        <v>1259</v>
      </c>
      <c r="G379" s="98" t="s">
        <v>1285</v>
      </c>
      <c r="H379" s="98" t="s">
        <v>99</v>
      </c>
      <c r="I379" s="98" t="s">
        <v>1261</v>
      </c>
      <c r="J379" s="101" t="s">
        <v>1980</v>
      </c>
    </row>
    <row r="380" ht="162" spans="1:10">
      <c r="A380" s="98" t="s">
        <v>1981</v>
      </c>
      <c r="B380" s="101" t="s">
        <v>1982</v>
      </c>
      <c r="C380" s="102"/>
      <c r="D380" s="102"/>
      <c r="E380" s="102"/>
      <c r="F380" s="102"/>
      <c r="G380" s="102"/>
      <c r="H380" s="102"/>
      <c r="I380" s="102"/>
      <c r="J380" s="103"/>
    </row>
    <row r="381" ht="27.75" spans="1:10">
      <c r="A381" s="102"/>
      <c r="B381" s="103"/>
      <c r="C381" s="98" t="s">
        <v>1256</v>
      </c>
      <c r="D381" s="98" t="s">
        <v>1257</v>
      </c>
      <c r="E381" s="98" t="s">
        <v>1983</v>
      </c>
      <c r="F381" s="98" t="s">
        <v>1280</v>
      </c>
      <c r="G381" s="98" t="s">
        <v>1984</v>
      </c>
      <c r="H381" s="98" t="s">
        <v>1695</v>
      </c>
      <c r="I381" s="98" t="s">
        <v>1261</v>
      </c>
      <c r="J381" s="101" t="s">
        <v>1985</v>
      </c>
    </row>
    <row r="382" ht="27.75" spans="1:10">
      <c r="A382" s="102"/>
      <c r="B382" s="103"/>
      <c r="C382" s="98" t="s">
        <v>1256</v>
      </c>
      <c r="D382" s="98" t="s">
        <v>1268</v>
      </c>
      <c r="E382" s="98" t="s">
        <v>1986</v>
      </c>
      <c r="F382" s="98" t="s">
        <v>1280</v>
      </c>
      <c r="G382" s="98" t="s">
        <v>1301</v>
      </c>
      <c r="H382" s="98" t="s">
        <v>1294</v>
      </c>
      <c r="I382" s="98" t="s">
        <v>1261</v>
      </c>
      <c r="J382" s="101" t="s">
        <v>1987</v>
      </c>
    </row>
    <row r="383" ht="27.75" spans="1:10">
      <c r="A383" s="102"/>
      <c r="B383" s="103"/>
      <c r="C383" s="98" t="s">
        <v>1256</v>
      </c>
      <c r="D383" s="98" t="s">
        <v>1268</v>
      </c>
      <c r="E383" s="98" t="s">
        <v>1988</v>
      </c>
      <c r="F383" s="98" t="s">
        <v>1259</v>
      </c>
      <c r="G383" s="98" t="s">
        <v>1353</v>
      </c>
      <c r="H383" s="98" t="s">
        <v>1294</v>
      </c>
      <c r="I383" s="98" t="s">
        <v>1261</v>
      </c>
      <c r="J383" s="101" t="s">
        <v>1989</v>
      </c>
    </row>
    <row r="384" ht="27.75" spans="1:10">
      <c r="A384" s="102"/>
      <c r="B384" s="103"/>
      <c r="C384" s="98" t="s">
        <v>1256</v>
      </c>
      <c r="D384" s="98" t="s">
        <v>1377</v>
      </c>
      <c r="E384" s="98" t="s">
        <v>1990</v>
      </c>
      <c r="F384" s="98" t="s">
        <v>1280</v>
      </c>
      <c r="G384" s="98" t="s">
        <v>1301</v>
      </c>
      <c r="H384" s="98" t="s">
        <v>1294</v>
      </c>
      <c r="I384" s="98" t="s">
        <v>1261</v>
      </c>
      <c r="J384" s="101" t="s">
        <v>1991</v>
      </c>
    </row>
    <row r="385" ht="27.75" spans="1:10">
      <c r="A385" s="102"/>
      <c r="B385" s="103"/>
      <c r="C385" s="98" t="s">
        <v>1256</v>
      </c>
      <c r="D385" s="98" t="s">
        <v>1291</v>
      </c>
      <c r="E385" s="98" t="s">
        <v>1992</v>
      </c>
      <c r="F385" s="98" t="s">
        <v>1280</v>
      </c>
      <c r="G385" s="98" t="s">
        <v>1993</v>
      </c>
      <c r="H385" s="98" t="s">
        <v>1949</v>
      </c>
      <c r="I385" s="98" t="s">
        <v>1261</v>
      </c>
      <c r="J385" s="101" t="s">
        <v>1994</v>
      </c>
    </row>
    <row r="386" ht="27.75" spans="1:10">
      <c r="A386" s="102"/>
      <c r="B386" s="103"/>
      <c r="C386" s="98" t="s">
        <v>1277</v>
      </c>
      <c r="D386" s="98" t="s">
        <v>1278</v>
      </c>
      <c r="E386" s="98" t="s">
        <v>1995</v>
      </c>
      <c r="F386" s="98" t="s">
        <v>1259</v>
      </c>
      <c r="G386" s="98" t="s">
        <v>1996</v>
      </c>
      <c r="H386" s="98" t="s">
        <v>1294</v>
      </c>
      <c r="I386" s="98" t="s">
        <v>1261</v>
      </c>
      <c r="J386" s="101" t="s">
        <v>1914</v>
      </c>
    </row>
    <row r="387" ht="27.75" spans="1:10">
      <c r="A387" s="102"/>
      <c r="B387" s="103"/>
      <c r="C387" s="98" t="s">
        <v>1277</v>
      </c>
      <c r="D387" s="98" t="s">
        <v>1278</v>
      </c>
      <c r="E387" s="98" t="s">
        <v>1997</v>
      </c>
      <c r="F387" s="98" t="s">
        <v>1280</v>
      </c>
      <c r="G387" s="98" t="s">
        <v>1301</v>
      </c>
      <c r="H387" s="98" t="s">
        <v>1294</v>
      </c>
      <c r="I387" s="98" t="s">
        <v>1261</v>
      </c>
      <c r="J387" s="101" t="s">
        <v>1998</v>
      </c>
    </row>
    <row r="388" ht="27.75" spans="1:10">
      <c r="A388" s="102"/>
      <c r="B388" s="103"/>
      <c r="C388" s="98" t="s">
        <v>1277</v>
      </c>
      <c r="D388" s="98" t="s">
        <v>1299</v>
      </c>
      <c r="E388" s="98" t="s">
        <v>1999</v>
      </c>
      <c r="F388" s="98" t="s">
        <v>1280</v>
      </c>
      <c r="G388" s="98" t="s">
        <v>2000</v>
      </c>
      <c r="H388" s="98" t="s">
        <v>1302</v>
      </c>
      <c r="I388" s="98" t="s">
        <v>1261</v>
      </c>
      <c r="J388" s="101" t="s">
        <v>2001</v>
      </c>
    </row>
    <row r="389" ht="27" spans="1:10">
      <c r="A389" s="102"/>
      <c r="B389" s="103"/>
      <c r="C389" s="98" t="s">
        <v>1282</v>
      </c>
      <c r="D389" s="98" t="s">
        <v>1283</v>
      </c>
      <c r="E389" s="98" t="s">
        <v>1889</v>
      </c>
      <c r="F389" s="98" t="s">
        <v>1259</v>
      </c>
      <c r="G389" s="98" t="s">
        <v>1285</v>
      </c>
      <c r="H389" s="98" t="s">
        <v>1294</v>
      </c>
      <c r="I389" s="98" t="s">
        <v>1261</v>
      </c>
      <c r="J389" s="101" t="s">
        <v>1998</v>
      </c>
    </row>
    <row r="390" ht="27" spans="1:10">
      <c r="A390" s="102"/>
      <c r="B390" s="103"/>
      <c r="C390" s="98" t="s">
        <v>1282</v>
      </c>
      <c r="D390" s="98" t="s">
        <v>1283</v>
      </c>
      <c r="E390" s="98" t="s">
        <v>1891</v>
      </c>
      <c r="F390" s="98" t="s">
        <v>1259</v>
      </c>
      <c r="G390" s="98" t="s">
        <v>1285</v>
      </c>
      <c r="H390" s="98" t="s">
        <v>1294</v>
      </c>
      <c r="I390" s="98" t="s">
        <v>1261</v>
      </c>
      <c r="J390" s="101" t="s">
        <v>2002</v>
      </c>
    </row>
    <row r="391" ht="98.25" spans="1:10">
      <c r="A391" s="98" t="s">
        <v>2003</v>
      </c>
      <c r="B391" s="101" t="s">
        <v>2004</v>
      </c>
      <c r="C391" s="102"/>
      <c r="D391" s="102"/>
      <c r="E391" s="102"/>
      <c r="F391" s="102"/>
      <c r="G391" s="102"/>
      <c r="H391" s="102"/>
      <c r="I391" s="102"/>
      <c r="J391" s="103"/>
    </row>
    <row r="392" ht="14.25" spans="1:10">
      <c r="A392" s="102"/>
      <c r="B392" s="103"/>
      <c r="C392" s="98" t="s">
        <v>1256</v>
      </c>
      <c r="D392" s="98" t="s">
        <v>1257</v>
      </c>
      <c r="E392" s="98" t="s">
        <v>1929</v>
      </c>
      <c r="F392" s="98" t="s">
        <v>1280</v>
      </c>
      <c r="G392" s="98" t="s">
        <v>2005</v>
      </c>
      <c r="H392" s="98" t="s">
        <v>1695</v>
      </c>
      <c r="I392" s="98" t="s">
        <v>1261</v>
      </c>
      <c r="J392" s="101" t="s">
        <v>2006</v>
      </c>
    </row>
    <row r="393" ht="27" spans="1:10">
      <c r="A393" s="102"/>
      <c r="B393" s="103"/>
      <c r="C393" s="98" t="s">
        <v>1256</v>
      </c>
      <c r="D393" s="98" t="s">
        <v>1377</v>
      </c>
      <c r="E393" s="98" t="s">
        <v>1932</v>
      </c>
      <c r="F393" s="98" t="s">
        <v>1280</v>
      </c>
      <c r="G393" s="98" t="s">
        <v>1301</v>
      </c>
      <c r="H393" s="98" t="s">
        <v>1294</v>
      </c>
      <c r="I393" s="98" t="s">
        <v>1261</v>
      </c>
      <c r="J393" s="101" t="s">
        <v>2007</v>
      </c>
    </row>
    <row r="394" ht="14.25" spans="1:10">
      <c r="A394" s="102"/>
      <c r="B394" s="103"/>
      <c r="C394" s="98" t="s">
        <v>1256</v>
      </c>
      <c r="D394" s="98" t="s">
        <v>1291</v>
      </c>
      <c r="E394" s="98" t="s">
        <v>1900</v>
      </c>
      <c r="F394" s="98" t="s">
        <v>1280</v>
      </c>
      <c r="G394" s="98" t="s">
        <v>1934</v>
      </c>
      <c r="H394" s="98" t="s">
        <v>1315</v>
      </c>
      <c r="I394" s="98" t="s">
        <v>1261</v>
      </c>
      <c r="J394" s="101" t="s">
        <v>2007</v>
      </c>
    </row>
    <row r="395" ht="14.25" spans="1:10">
      <c r="A395" s="102"/>
      <c r="B395" s="103"/>
      <c r="C395" s="98" t="s">
        <v>1277</v>
      </c>
      <c r="D395" s="98" t="s">
        <v>1278</v>
      </c>
      <c r="E395" s="98" t="s">
        <v>2008</v>
      </c>
      <c r="F395" s="98" t="s">
        <v>1280</v>
      </c>
      <c r="G395" s="98" t="s">
        <v>1301</v>
      </c>
      <c r="H395" s="98" t="s">
        <v>1294</v>
      </c>
      <c r="I395" s="98" t="s">
        <v>1261</v>
      </c>
      <c r="J395" s="101" t="s">
        <v>2009</v>
      </c>
    </row>
    <row r="396" ht="27" spans="1:10">
      <c r="A396" s="102"/>
      <c r="B396" s="103"/>
      <c r="C396" s="98" t="s">
        <v>1282</v>
      </c>
      <c r="D396" s="98" t="s">
        <v>1283</v>
      </c>
      <c r="E396" s="98" t="s">
        <v>1936</v>
      </c>
      <c r="F396" s="98" t="s">
        <v>1259</v>
      </c>
      <c r="G396" s="98" t="s">
        <v>1285</v>
      </c>
      <c r="H396" s="98" t="s">
        <v>1294</v>
      </c>
      <c r="I396" s="98" t="s">
        <v>1261</v>
      </c>
      <c r="J396" s="101" t="s">
        <v>1937</v>
      </c>
    </row>
    <row r="397" ht="27" spans="1:10">
      <c r="A397" s="102"/>
      <c r="B397" s="103"/>
      <c r="C397" s="98" t="s">
        <v>1282</v>
      </c>
      <c r="D397" s="98" t="s">
        <v>1283</v>
      </c>
      <c r="E397" s="98" t="s">
        <v>1854</v>
      </c>
      <c r="F397" s="98" t="s">
        <v>1259</v>
      </c>
      <c r="G397" s="98" t="s">
        <v>1285</v>
      </c>
      <c r="H397" s="98" t="s">
        <v>1294</v>
      </c>
      <c r="I397" s="98" t="s">
        <v>1261</v>
      </c>
      <c r="J397" s="101" t="s">
        <v>1937</v>
      </c>
    </row>
    <row r="398" ht="112.5" spans="1:10">
      <c r="A398" s="98" t="s">
        <v>2010</v>
      </c>
      <c r="B398" s="101" t="s">
        <v>2011</v>
      </c>
      <c r="C398" s="102"/>
      <c r="D398" s="102"/>
      <c r="E398" s="102"/>
      <c r="F398" s="102"/>
      <c r="G398" s="102"/>
      <c r="H398" s="102"/>
      <c r="I398" s="102"/>
      <c r="J398" s="103"/>
    </row>
    <row r="399" ht="14.25" spans="1:10">
      <c r="A399" s="102"/>
      <c r="B399" s="103"/>
      <c r="C399" s="98" t="s">
        <v>1256</v>
      </c>
      <c r="D399" s="98" t="s">
        <v>1257</v>
      </c>
      <c r="E399" s="98" t="s">
        <v>2012</v>
      </c>
      <c r="F399" s="98" t="s">
        <v>1280</v>
      </c>
      <c r="G399" s="98" t="s">
        <v>2013</v>
      </c>
      <c r="H399" s="98" t="s">
        <v>1695</v>
      </c>
      <c r="I399" s="98" t="s">
        <v>1261</v>
      </c>
      <c r="J399" s="101" t="s">
        <v>2014</v>
      </c>
    </row>
    <row r="400" ht="14.25" spans="1:10">
      <c r="A400" s="102"/>
      <c r="B400" s="103"/>
      <c r="C400" s="98" t="s">
        <v>1256</v>
      </c>
      <c r="D400" s="98" t="s">
        <v>1268</v>
      </c>
      <c r="E400" s="98" t="s">
        <v>2015</v>
      </c>
      <c r="F400" s="98" t="s">
        <v>1280</v>
      </c>
      <c r="G400" s="98" t="s">
        <v>2016</v>
      </c>
      <c r="H400" s="98" t="s">
        <v>1315</v>
      </c>
      <c r="I400" s="98" t="s">
        <v>1261</v>
      </c>
      <c r="J400" s="101" t="s">
        <v>2017</v>
      </c>
    </row>
    <row r="401" ht="14.25" spans="1:10">
      <c r="A401" s="102"/>
      <c r="B401" s="103"/>
      <c r="C401" s="98" t="s">
        <v>1256</v>
      </c>
      <c r="D401" s="98" t="s">
        <v>1377</v>
      </c>
      <c r="E401" s="98" t="s">
        <v>2018</v>
      </c>
      <c r="F401" s="98" t="s">
        <v>1280</v>
      </c>
      <c r="G401" s="98" t="s">
        <v>1301</v>
      </c>
      <c r="H401" s="98" t="s">
        <v>1294</v>
      </c>
      <c r="I401" s="98" t="s">
        <v>1261</v>
      </c>
      <c r="J401" s="101" t="s">
        <v>1991</v>
      </c>
    </row>
    <row r="402" ht="27" spans="1:10">
      <c r="A402" s="102"/>
      <c r="B402" s="103"/>
      <c r="C402" s="98" t="s">
        <v>1277</v>
      </c>
      <c r="D402" s="98" t="s">
        <v>1278</v>
      </c>
      <c r="E402" s="98" t="s">
        <v>2019</v>
      </c>
      <c r="F402" s="98" t="s">
        <v>1280</v>
      </c>
      <c r="G402" s="98" t="s">
        <v>1281</v>
      </c>
      <c r="H402" s="98" t="s">
        <v>1294</v>
      </c>
      <c r="I402" s="98" t="s">
        <v>1261</v>
      </c>
      <c r="J402" s="101" t="s">
        <v>2020</v>
      </c>
    </row>
    <row r="403" ht="27" spans="1:10">
      <c r="A403" s="102"/>
      <c r="B403" s="103"/>
      <c r="C403" s="98" t="s">
        <v>1282</v>
      </c>
      <c r="D403" s="98" t="s">
        <v>1283</v>
      </c>
      <c r="E403" s="98" t="s">
        <v>2021</v>
      </c>
      <c r="F403" s="98" t="s">
        <v>1259</v>
      </c>
      <c r="G403" s="98" t="s">
        <v>1285</v>
      </c>
      <c r="H403" s="98" t="s">
        <v>1294</v>
      </c>
      <c r="I403" s="98" t="s">
        <v>1261</v>
      </c>
      <c r="J403" s="101" t="s">
        <v>2022</v>
      </c>
    </row>
    <row r="404" ht="111.75" spans="1:10">
      <c r="A404" s="98" t="s">
        <v>2023</v>
      </c>
      <c r="B404" s="101" t="s">
        <v>2024</v>
      </c>
      <c r="C404" s="102"/>
      <c r="D404" s="102"/>
      <c r="E404" s="102"/>
      <c r="F404" s="102"/>
      <c r="G404" s="102"/>
      <c r="H404" s="102"/>
      <c r="I404" s="102"/>
      <c r="J404" s="103"/>
    </row>
    <row r="405" ht="14.25" spans="1:10">
      <c r="A405" s="102"/>
      <c r="B405" s="103"/>
      <c r="C405" s="98" t="s">
        <v>1256</v>
      </c>
      <c r="D405" s="98" t="s">
        <v>1257</v>
      </c>
      <c r="E405" s="98" t="s">
        <v>1920</v>
      </c>
      <c r="F405" s="98" t="s">
        <v>1280</v>
      </c>
      <c r="G405" s="98" t="s">
        <v>2025</v>
      </c>
      <c r="H405" s="98" t="s">
        <v>1311</v>
      </c>
      <c r="I405" s="98" t="s">
        <v>1261</v>
      </c>
      <c r="J405" s="101" t="s">
        <v>1822</v>
      </c>
    </row>
    <row r="406" ht="14.25" spans="1:10">
      <c r="A406" s="102"/>
      <c r="B406" s="103"/>
      <c r="C406" s="98" t="s">
        <v>1256</v>
      </c>
      <c r="D406" s="98" t="s">
        <v>1268</v>
      </c>
      <c r="E406" s="98" t="s">
        <v>1922</v>
      </c>
      <c r="F406" s="98" t="s">
        <v>1280</v>
      </c>
      <c r="G406" s="98" t="s">
        <v>1301</v>
      </c>
      <c r="H406" s="98" t="s">
        <v>1294</v>
      </c>
      <c r="I406" s="98" t="s">
        <v>1261</v>
      </c>
      <c r="J406" s="101" t="s">
        <v>2026</v>
      </c>
    </row>
    <row r="407" ht="28.5" spans="1:10">
      <c r="A407" s="102"/>
      <c r="B407" s="103"/>
      <c r="C407" s="98" t="s">
        <v>1277</v>
      </c>
      <c r="D407" s="98" t="s">
        <v>1278</v>
      </c>
      <c r="E407" s="98" t="s">
        <v>2027</v>
      </c>
      <c r="F407" s="98" t="s">
        <v>1259</v>
      </c>
      <c r="G407" s="98" t="s">
        <v>1285</v>
      </c>
      <c r="H407" s="98" t="s">
        <v>1294</v>
      </c>
      <c r="I407" s="98" t="s">
        <v>1261</v>
      </c>
      <c r="J407" s="101" t="s">
        <v>1830</v>
      </c>
    </row>
    <row r="408" ht="14.25" spans="1:10">
      <c r="A408" s="102"/>
      <c r="B408" s="103"/>
      <c r="C408" s="98" t="s">
        <v>1277</v>
      </c>
      <c r="D408" s="98" t="s">
        <v>1278</v>
      </c>
      <c r="E408" s="98" t="s">
        <v>2028</v>
      </c>
      <c r="F408" s="98" t="s">
        <v>1259</v>
      </c>
      <c r="G408" s="98" t="s">
        <v>1285</v>
      </c>
      <c r="H408" s="98" t="s">
        <v>99</v>
      </c>
      <c r="I408" s="98" t="s">
        <v>1261</v>
      </c>
      <c r="J408" s="101" t="s">
        <v>2029</v>
      </c>
    </row>
    <row r="409" ht="27" spans="1:10">
      <c r="A409" s="102"/>
      <c r="B409" s="103"/>
      <c r="C409" s="98" t="s">
        <v>1282</v>
      </c>
      <c r="D409" s="98" t="s">
        <v>1283</v>
      </c>
      <c r="E409" s="98" t="s">
        <v>1317</v>
      </c>
      <c r="F409" s="98" t="s">
        <v>1259</v>
      </c>
      <c r="G409" s="98" t="s">
        <v>1285</v>
      </c>
      <c r="H409" s="98" t="s">
        <v>1294</v>
      </c>
      <c r="I409" s="98" t="s">
        <v>1261</v>
      </c>
      <c r="J409" s="101" t="s">
        <v>1832</v>
      </c>
    </row>
    <row r="410" ht="14.25" spans="1:10">
      <c r="A410" s="98" t="s">
        <v>2030</v>
      </c>
      <c r="B410" s="103"/>
      <c r="C410" s="102"/>
      <c r="D410" s="102"/>
      <c r="E410" s="102"/>
      <c r="F410" s="102"/>
      <c r="G410" s="102"/>
      <c r="H410" s="102"/>
      <c r="I410" s="102"/>
      <c r="J410" s="103"/>
    </row>
    <row r="411" ht="162" spans="1:10">
      <c r="A411" s="98" t="s">
        <v>2031</v>
      </c>
      <c r="B411" s="101" t="s">
        <v>2032</v>
      </c>
      <c r="C411" s="102"/>
      <c r="D411" s="102"/>
      <c r="E411" s="102"/>
      <c r="F411" s="102"/>
      <c r="G411" s="102"/>
      <c r="H411" s="102"/>
      <c r="I411" s="102"/>
      <c r="J411" s="103"/>
    </row>
    <row r="412" ht="14.25" spans="1:10">
      <c r="A412" s="102"/>
      <c r="B412" s="103"/>
      <c r="C412" s="98" t="s">
        <v>1256</v>
      </c>
      <c r="D412" s="98" t="s">
        <v>1257</v>
      </c>
      <c r="E412" s="98" t="s">
        <v>2033</v>
      </c>
      <c r="F412" s="98" t="s">
        <v>1280</v>
      </c>
      <c r="G412" s="98" t="s">
        <v>2034</v>
      </c>
      <c r="H412" s="98" t="s">
        <v>1695</v>
      </c>
      <c r="I412" s="98" t="s">
        <v>1261</v>
      </c>
      <c r="J412" s="101" t="s">
        <v>1985</v>
      </c>
    </row>
    <row r="413" ht="27.75" spans="1:10">
      <c r="A413" s="102"/>
      <c r="B413" s="103"/>
      <c r="C413" s="98" t="s">
        <v>1256</v>
      </c>
      <c r="D413" s="98" t="s">
        <v>1268</v>
      </c>
      <c r="E413" s="98" t="s">
        <v>1986</v>
      </c>
      <c r="F413" s="98" t="s">
        <v>1280</v>
      </c>
      <c r="G413" s="98" t="s">
        <v>1301</v>
      </c>
      <c r="H413" s="98" t="s">
        <v>1294</v>
      </c>
      <c r="I413" s="98" t="s">
        <v>1261</v>
      </c>
      <c r="J413" s="101" t="s">
        <v>1987</v>
      </c>
    </row>
    <row r="414" ht="27.75" spans="1:10">
      <c r="A414" s="102"/>
      <c r="B414" s="103"/>
      <c r="C414" s="98" t="s">
        <v>1256</v>
      </c>
      <c r="D414" s="98" t="s">
        <v>1268</v>
      </c>
      <c r="E414" s="98" t="s">
        <v>1988</v>
      </c>
      <c r="F414" s="98" t="s">
        <v>1259</v>
      </c>
      <c r="G414" s="98" t="s">
        <v>1353</v>
      </c>
      <c r="H414" s="98" t="s">
        <v>1294</v>
      </c>
      <c r="I414" s="98" t="s">
        <v>1261</v>
      </c>
      <c r="J414" s="101" t="s">
        <v>1989</v>
      </c>
    </row>
    <row r="415" ht="27.75" spans="1:10">
      <c r="A415" s="102"/>
      <c r="B415" s="103"/>
      <c r="C415" s="98" t="s">
        <v>1256</v>
      </c>
      <c r="D415" s="98" t="s">
        <v>1377</v>
      </c>
      <c r="E415" s="98" t="s">
        <v>1990</v>
      </c>
      <c r="F415" s="98" t="s">
        <v>1280</v>
      </c>
      <c r="G415" s="98" t="s">
        <v>1301</v>
      </c>
      <c r="H415" s="98" t="s">
        <v>1294</v>
      </c>
      <c r="I415" s="98" t="s">
        <v>1261</v>
      </c>
      <c r="J415" s="101" t="s">
        <v>1991</v>
      </c>
    </row>
    <row r="416" ht="14.25" spans="1:10">
      <c r="A416" s="102"/>
      <c r="B416" s="103"/>
      <c r="C416" s="98" t="s">
        <v>1256</v>
      </c>
      <c r="D416" s="98" t="s">
        <v>1291</v>
      </c>
      <c r="E416" s="98" t="s">
        <v>1900</v>
      </c>
      <c r="F416" s="98" t="s">
        <v>1280</v>
      </c>
      <c r="G416" s="98" t="s">
        <v>2035</v>
      </c>
      <c r="H416" s="98" t="s">
        <v>1949</v>
      </c>
      <c r="I416" s="98" t="s">
        <v>1261</v>
      </c>
      <c r="J416" s="101" t="s">
        <v>1994</v>
      </c>
    </row>
    <row r="417" ht="27.75" spans="1:10">
      <c r="A417" s="102"/>
      <c r="B417" s="103"/>
      <c r="C417" s="98" t="s">
        <v>1277</v>
      </c>
      <c r="D417" s="98" t="s">
        <v>1278</v>
      </c>
      <c r="E417" s="98" t="s">
        <v>1995</v>
      </c>
      <c r="F417" s="98" t="s">
        <v>1259</v>
      </c>
      <c r="G417" s="98" t="s">
        <v>1332</v>
      </c>
      <c r="H417" s="98" t="s">
        <v>1294</v>
      </c>
      <c r="I417" s="98" t="s">
        <v>1261</v>
      </c>
      <c r="J417" s="101" t="s">
        <v>1914</v>
      </c>
    </row>
    <row r="418" ht="27.75" spans="1:10">
      <c r="A418" s="102"/>
      <c r="B418" s="103"/>
      <c r="C418" s="98" t="s">
        <v>1277</v>
      </c>
      <c r="D418" s="98" t="s">
        <v>1299</v>
      </c>
      <c r="E418" s="98" t="s">
        <v>1999</v>
      </c>
      <c r="F418" s="98" t="s">
        <v>1280</v>
      </c>
      <c r="G418" s="98" t="s">
        <v>1363</v>
      </c>
      <c r="H418" s="98" t="s">
        <v>1302</v>
      </c>
      <c r="I418" s="98" t="s">
        <v>1261</v>
      </c>
      <c r="J418" s="101" t="s">
        <v>2001</v>
      </c>
    </row>
    <row r="419" ht="27" spans="1:10">
      <c r="A419" s="102"/>
      <c r="B419" s="103"/>
      <c r="C419" s="98" t="s">
        <v>1282</v>
      </c>
      <c r="D419" s="98" t="s">
        <v>1283</v>
      </c>
      <c r="E419" s="98" t="s">
        <v>1889</v>
      </c>
      <c r="F419" s="98" t="s">
        <v>1259</v>
      </c>
      <c r="G419" s="98" t="s">
        <v>1285</v>
      </c>
      <c r="H419" s="98" t="s">
        <v>1294</v>
      </c>
      <c r="I419" s="98" t="s">
        <v>1261</v>
      </c>
      <c r="J419" s="101" t="s">
        <v>1998</v>
      </c>
    </row>
    <row r="420" ht="27" spans="1:10">
      <c r="A420" s="102"/>
      <c r="B420" s="103"/>
      <c r="C420" s="98" t="s">
        <v>1282</v>
      </c>
      <c r="D420" s="98" t="s">
        <v>1283</v>
      </c>
      <c r="E420" s="98" t="s">
        <v>1891</v>
      </c>
      <c r="F420" s="98" t="s">
        <v>1259</v>
      </c>
      <c r="G420" s="98" t="s">
        <v>1285</v>
      </c>
      <c r="H420" s="98" t="s">
        <v>1294</v>
      </c>
      <c r="I420" s="98" t="s">
        <v>1261</v>
      </c>
      <c r="J420" s="101" t="s">
        <v>2002</v>
      </c>
    </row>
    <row r="421" ht="125.25" spans="1:10">
      <c r="A421" s="98" t="s">
        <v>2036</v>
      </c>
      <c r="B421" s="101" t="s">
        <v>2037</v>
      </c>
      <c r="C421" s="102"/>
      <c r="D421" s="102"/>
      <c r="E421" s="102"/>
      <c r="F421" s="102"/>
      <c r="G421" s="102"/>
      <c r="H421" s="102"/>
      <c r="I421" s="102"/>
      <c r="J421" s="103"/>
    </row>
    <row r="422" ht="14.25" spans="1:10">
      <c r="A422" s="102"/>
      <c r="B422" s="103"/>
      <c r="C422" s="98" t="s">
        <v>1256</v>
      </c>
      <c r="D422" s="98" t="s">
        <v>1257</v>
      </c>
      <c r="E422" s="98" t="s">
        <v>2038</v>
      </c>
      <c r="F422" s="98" t="s">
        <v>1280</v>
      </c>
      <c r="G422" s="98" t="s">
        <v>2039</v>
      </c>
      <c r="H422" s="98" t="s">
        <v>1315</v>
      </c>
      <c r="I422" s="98" t="s">
        <v>1261</v>
      </c>
      <c r="J422" s="101" t="s">
        <v>2040</v>
      </c>
    </row>
    <row r="423" ht="14.25" spans="1:10">
      <c r="A423" s="102"/>
      <c r="B423" s="103"/>
      <c r="C423" s="98" t="s">
        <v>1256</v>
      </c>
      <c r="D423" s="98" t="s">
        <v>1377</v>
      </c>
      <c r="E423" s="98" t="s">
        <v>2018</v>
      </c>
      <c r="F423" s="98" t="s">
        <v>1280</v>
      </c>
      <c r="G423" s="98" t="s">
        <v>1301</v>
      </c>
      <c r="H423" s="98" t="s">
        <v>1294</v>
      </c>
      <c r="I423" s="98" t="s">
        <v>1261</v>
      </c>
      <c r="J423" s="101" t="s">
        <v>2041</v>
      </c>
    </row>
    <row r="424" ht="14.25" spans="1:10">
      <c r="A424" s="102"/>
      <c r="B424" s="103"/>
      <c r="C424" s="98" t="s">
        <v>1256</v>
      </c>
      <c r="D424" s="98" t="s">
        <v>1291</v>
      </c>
      <c r="E424" s="98" t="s">
        <v>2042</v>
      </c>
      <c r="F424" s="98" t="s">
        <v>1280</v>
      </c>
      <c r="G424" s="98" t="s">
        <v>2043</v>
      </c>
      <c r="H424" s="98" t="s">
        <v>2044</v>
      </c>
      <c r="I424" s="98" t="s">
        <v>1261</v>
      </c>
      <c r="J424" s="101" t="s">
        <v>2045</v>
      </c>
    </row>
    <row r="425" ht="27" spans="1:10">
      <c r="A425" s="102"/>
      <c r="B425" s="103"/>
      <c r="C425" s="98" t="s">
        <v>1277</v>
      </c>
      <c r="D425" s="98" t="s">
        <v>1278</v>
      </c>
      <c r="E425" s="98" t="s">
        <v>2046</v>
      </c>
      <c r="F425" s="98" t="s">
        <v>1259</v>
      </c>
      <c r="G425" s="98" t="s">
        <v>1332</v>
      </c>
      <c r="H425" s="98" t="s">
        <v>1294</v>
      </c>
      <c r="I425" s="98" t="s">
        <v>1261</v>
      </c>
      <c r="J425" s="101" t="s">
        <v>2047</v>
      </c>
    </row>
    <row r="426" ht="27" spans="1:10">
      <c r="A426" s="102"/>
      <c r="B426" s="103"/>
      <c r="C426" s="98" t="s">
        <v>1282</v>
      </c>
      <c r="D426" s="98" t="s">
        <v>1283</v>
      </c>
      <c r="E426" s="98" t="s">
        <v>2048</v>
      </c>
      <c r="F426" s="98" t="s">
        <v>1259</v>
      </c>
      <c r="G426" s="98" t="s">
        <v>1285</v>
      </c>
      <c r="H426" s="98" t="s">
        <v>1294</v>
      </c>
      <c r="I426" s="98" t="s">
        <v>1261</v>
      </c>
      <c r="J426" s="101" t="s">
        <v>2049</v>
      </c>
    </row>
    <row r="427" ht="42.75" spans="1:10">
      <c r="A427" s="98" t="s">
        <v>1893</v>
      </c>
      <c r="B427" s="101" t="s">
        <v>2050</v>
      </c>
      <c r="C427" s="102"/>
      <c r="D427" s="102"/>
      <c r="E427" s="102"/>
      <c r="F427" s="102"/>
      <c r="G427" s="102"/>
      <c r="H427" s="102"/>
      <c r="I427" s="102"/>
      <c r="J427" s="103"/>
    </row>
    <row r="428" ht="27" spans="1:10">
      <c r="A428" s="102"/>
      <c r="B428" s="103"/>
      <c r="C428" s="98" t="s">
        <v>1256</v>
      </c>
      <c r="D428" s="98" t="s">
        <v>1257</v>
      </c>
      <c r="E428" s="98" t="s">
        <v>1895</v>
      </c>
      <c r="F428" s="98" t="s">
        <v>1280</v>
      </c>
      <c r="G428" s="98" t="s">
        <v>2051</v>
      </c>
      <c r="H428" s="98" t="s">
        <v>1695</v>
      </c>
      <c r="I428" s="98" t="s">
        <v>1261</v>
      </c>
      <c r="J428" s="101" t="s">
        <v>1897</v>
      </c>
    </row>
    <row r="429" ht="27" spans="1:10">
      <c r="A429" s="102"/>
      <c r="B429" s="103"/>
      <c r="C429" s="98" t="s">
        <v>1256</v>
      </c>
      <c r="D429" s="98" t="s">
        <v>1268</v>
      </c>
      <c r="E429" s="98" t="s">
        <v>1859</v>
      </c>
      <c r="F429" s="98" t="s">
        <v>1280</v>
      </c>
      <c r="G429" s="98" t="s">
        <v>1301</v>
      </c>
      <c r="H429" s="98" t="s">
        <v>1294</v>
      </c>
      <c r="I429" s="98" t="s">
        <v>1261</v>
      </c>
      <c r="J429" s="101" t="s">
        <v>1897</v>
      </c>
    </row>
    <row r="430" ht="14.25" spans="1:10">
      <c r="A430" s="102"/>
      <c r="B430" s="103"/>
      <c r="C430" s="98" t="s">
        <v>1256</v>
      </c>
      <c r="D430" s="98" t="s">
        <v>1291</v>
      </c>
      <c r="E430" s="98" t="s">
        <v>1900</v>
      </c>
      <c r="F430" s="98" t="s">
        <v>1280</v>
      </c>
      <c r="G430" s="98" t="s">
        <v>1901</v>
      </c>
      <c r="H430" s="98" t="s">
        <v>99</v>
      </c>
      <c r="I430" s="98" t="s">
        <v>1261</v>
      </c>
      <c r="J430" s="101" t="s">
        <v>1902</v>
      </c>
    </row>
    <row r="431" ht="27" spans="1:10">
      <c r="A431" s="102"/>
      <c r="B431" s="103"/>
      <c r="C431" s="98" t="s">
        <v>1277</v>
      </c>
      <c r="D431" s="98" t="s">
        <v>1278</v>
      </c>
      <c r="E431" s="98" t="s">
        <v>2052</v>
      </c>
      <c r="F431" s="98" t="s">
        <v>1259</v>
      </c>
      <c r="G431" s="98" t="s">
        <v>1332</v>
      </c>
      <c r="H431" s="98" t="s">
        <v>99</v>
      </c>
      <c r="I431" s="98" t="s">
        <v>1261</v>
      </c>
      <c r="J431" s="101" t="s">
        <v>2053</v>
      </c>
    </row>
    <row r="432" ht="27" spans="1:10">
      <c r="A432" s="102"/>
      <c r="B432" s="103"/>
      <c r="C432" s="98" t="s">
        <v>1282</v>
      </c>
      <c r="D432" s="98" t="s">
        <v>1283</v>
      </c>
      <c r="E432" s="98" t="s">
        <v>1854</v>
      </c>
      <c r="F432" s="98" t="s">
        <v>1420</v>
      </c>
      <c r="G432" s="98" t="s">
        <v>1285</v>
      </c>
      <c r="H432" s="98" t="s">
        <v>1294</v>
      </c>
      <c r="I432" s="98" t="s">
        <v>1261</v>
      </c>
      <c r="J432" s="101" t="s">
        <v>1905</v>
      </c>
    </row>
    <row r="433" ht="27" spans="1:10">
      <c r="A433" s="102"/>
      <c r="B433" s="103"/>
      <c r="C433" s="98" t="s">
        <v>1282</v>
      </c>
      <c r="D433" s="98" t="s">
        <v>1283</v>
      </c>
      <c r="E433" s="98" t="s">
        <v>1906</v>
      </c>
      <c r="F433" s="98" t="s">
        <v>1420</v>
      </c>
      <c r="G433" s="98" t="s">
        <v>1285</v>
      </c>
      <c r="H433" s="98" t="s">
        <v>99</v>
      </c>
      <c r="I433" s="98" t="s">
        <v>1261</v>
      </c>
      <c r="J433" s="101" t="s">
        <v>1905</v>
      </c>
    </row>
    <row r="434" ht="54" spans="1:10">
      <c r="A434" s="98" t="s">
        <v>1881</v>
      </c>
      <c r="B434" s="101" t="s">
        <v>2054</v>
      </c>
      <c r="C434" s="102"/>
      <c r="D434" s="102"/>
      <c r="E434" s="102"/>
      <c r="F434" s="102"/>
      <c r="G434" s="102"/>
      <c r="H434" s="102"/>
      <c r="I434" s="102"/>
      <c r="J434" s="103"/>
    </row>
    <row r="435" ht="27" spans="1:10">
      <c r="A435" s="102"/>
      <c r="B435" s="103"/>
      <c r="C435" s="98" t="s">
        <v>1256</v>
      </c>
      <c r="D435" s="98" t="s">
        <v>1257</v>
      </c>
      <c r="E435" s="98" t="s">
        <v>2055</v>
      </c>
      <c r="F435" s="98" t="s">
        <v>1280</v>
      </c>
      <c r="G435" s="98" t="s">
        <v>2056</v>
      </c>
      <c r="H435" s="98" t="s">
        <v>1695</v>
      </c>
      <c r="I435" s="98" t="s">
        <v>1261</v>
      </c>
      <c r="J435" s="101" t="s">
        <v>2057</v>
      </c>
    </row>
    <row r="436" ht="27" spans="1:10">
      <c r="A436" s="102"/>
      <c r="B436" s="103"/>
      <c r="C436" s="98" t="s">
        <v>1256</v>
      </c>
      <c r="D436" s="98" t="s">
        <v>1268</v>
      </c>
      <c r="E436" s="98" t="s">
        <v>2058</v>
      </c>
      <c r="F436" s="98" t="s">
        <v>1280</v>
      </c>
      <c r="G436" s="98" t="s">
        <v>1301</v>
      </c>
      <c r="H436" s="98" t="s">
        <v>1294</v>
      </c>
      <c r="I436" s="98" t="s">
        <v>1261</v>
      </c>
      <c r="J436" s="101" t="s">
        <v>2057</v>
      </c>
    </row>
    <row r="437" ht="27.75" spans="1:10">
      <c r="A437" s="102"/>
      <c r="B437" s="103"/>
      <c r="C437" s="98" t="s">
        <v>1256</v>
      </c>
      <c r="D437" s="98" t="s">
        <v>1268</v>
      </c>
      <c r="E437" s="98" t="s">
        <v>1988</v>
      </c>
      <c r="F437" s="98" t="s">
        <v>1259</v>
      </c>
      <c r="G437" s="98" t="s">
        <v>1353</v>
      </c>
      <c r="H437" s="98" t="s">
        <v>1294</v>
      </c>
      <c r="I437" s="98" t="s">
        <v>1261</v>
      </c>
      <c r="J437" s="101" t="s">
        <v>1989</v>
      </c>
    </row>
    <row r="438" ht="27.75" spans="1:10">
      <c r="A438" s="102"/>
      <c r="B438" s="103"/>
      <c r="C438" s="98" t="s">
        <v>1256</v>
      </c>
      <c r="D438" s="98" t="s">
        <v>1377</v>
      </c>
      <c r="E438" s="98" t="s">
        <v>1990</v>
      </c>
      <c r="F438" s="98" t="s">
        <v>1280</v>
      </c>
      <c r="G438" s="98" t="s">
        <v>1301</v>
      </c>
      <c r="H438" s="98" t="s">
        <v>1294</v>
      </c>
      <c r="I438" s="98" t="s">
        <v>1261</v>
      </c>
      <c r="J438" s="101" t="s">
        <v>1991</v>
      </c>
    </row>
    <row r="439" ht="14.25" spans="1:10">
      <c r="A439" s="102"/>
      <c r="B439" s="103"/>
      <c r="C439" s="98" t="s">
        <v>1256</v>
      </c>
      <c r="D439" s="98" t="s">
        <v>1291</v>
      </c>
      <c r="E439" s="98" t="s">
        <v>2059</v>
      </c>
      <c r="F439" s="98" t="s">
        <v>1280</v>
      </c>
      <c r="G439" s="98" t="s">
        <v>2060</v>
      </c>
      <c r="H439" s="98" t="s">
        <v>1949</v>
      </c>
      <c r="I439" s="98" t="s">
        <v>1261</v>
      </c>
      <c r="J439" s="101" t="s">
        <v>2061</v>
      </c>
    </row>
    <row r="440" ht="27.75" spans="1:10">
      <c r="A440" s="102"/>
      <c r="B440" s="103"/>
      <c r="C440" s="98" t="s">
        <v>1277</v>
      </c>
      <c r="D440" s="98" t="s">
        <v>1299</v>
      </c>
      <c r="E440" s="98" t="s">
        <v>1999</v>
      </c>
      <c r="F440" s="98" t="s">
        <v>1280</v>
      </c>
      <c r="G440" s="98" t="s">
        <v>1363</v>
      </c>
      <c r="H440" s="98" t="s">
        <v>1302</v>
      </c>
      <c r="I440" s="98" t="s">
        <v>1261</v>
      </c>
      <c r="J440" s="101" t="s">
        <v>2001</v>
      </c>
    </row>
    <row r="441" ht="27" spans="1:10">
      <c r="A441" s="102"/>
      <c r="B441" s="103"/>
      <c r="C441" s="98" t="s">
        <v>1282</v>
      </c>
      <c r="D441" s="98" t="s">
        <v>1283</v>
      </c>
      <c r="E441" s="98" t="s">
        <v>1889</v>
      </c>
      <c r="F441" s="98" t="s">
        <v>1259</v>
      </c>
      <c r="G441" s="98" t="s">
        <v>1285</v>
      </c>
      <c r="H441" s="98" t="s">
        <v>1294</v>
      </c>
      <c r="I441" s="98" t="s">
        <v>1261</v>
      </c>
      <c r="J441" s="101" t="s">
        <v>2062</v>
      </c>
    </row>
    <row r="442" ht="27" spans="1:10">
      <c r="A442" s="102"/>
      <c r="B442" s="103"/>
      <c r="C442" s="98" t="s">
        <v>1282</v>
      </c>
      <c r="D442" s="98" t="s">
        <v>1283</v>
      </c>
      <c r="E442" s="98" t="s">
        <v>1891</v>
      </c>
      <c r="F442" s="98" t="s">
        <v>1259</v>
      </c>
      <c r="G442" s="98" t="s">
        <v>1285</v>
      </c>
      <c r="H442" s="98" t="s">
        <v>1294</v>
      </c>
      <c r="I442" s="98" t="s">
        <v>1261</v>
      </c>
      <c r="J442" s="101" t="s">
        <v>2063</v>
      </c>
    </row>
    <row r="443" ht="27.75" spans="1:10">
      <c r="A443" s="98" t="s">
        <v>1833</v>
      </c>
      <c r="B443" s="101" t="s">
        <v>2064</v>
      </c>
      <c r="C443" s="102"/>
      <c r="D443" s="102"/>
      <c r="E443" s="102"/>
      <c r="F443" s="102"/>
      <c r="G443" s="102"/>
      <c r="H443" s="102"/>
      <c r="I443" s="102"/>
      <c r="J443" s="103"/>
    </row>
    <row r="444" ht="14.25" spans="1:10">
      <c r="A444" s="102"/>
      <c r="B444" s="103"/>
      <c r="C444" s="98" t="s">
        <v>1256</v>
      </c>
      <c r="D444" s="98" t="s">
        <v>1257</v>
      </c>
      <c r="E444" s="98" t="s">
        <v>2065</v>
      </c>
      <c r="F444" s="98" t="s">
        <v>1259</v>
      </c>
      <c r="G444" s="98" t="s">
        <v>2066</v>
      </c>
      <c r="H444" s="98" t="s">
        <v>99</v>
      </c>
      <c r="I444" s="98" t="s">
        <v>1261</v>
      </c>
      <c r="J444" s="101" t="s">
        <v>2067</v>
      </c>
    </row>
    <row r="445" ht="27" spans="1:10">
      <c r="A445" s="102"/>
      <c r="B445" s="103"/>
      <c r="C445" s="98" t="s">
        <v>1256</v>
      </c>
      <c r="D445" s="98" t="s">
        <v>1268</v>
      </c>
      <c r="E445" s="98" t="s">
        <v>2068</v>
      </c>
      <c r="F445" s="98" t="s">
        <v>1259</v>
      </c>
      <c r="G445" s="98" t="s">
        <v>1285</v>
      </c>
      <c r="H445" s="98" t="s">
        <v>99</v>
      </c>
      <c r="I445" s="98" t="s">
        <v>1261</v>
      </c>
      <c r="J445" s="101" t="s">
        <v>2069</v>
      </c>
    </row>
    <row r="446" ht="14.25" spans="1:10">
      <c r="A446" s="102"/>
      <c r="B446" s="103"/>
      <c r="C446" s="98" t="s">
        <v>1256</v>
      </c>
      <c r="D446" s="98" t="s">
        <v>1291</v>
      </c>
      <c r="E446" s="98" t="s">
        <v>2070</v>
      </c>
      <c r="F446" s="98" t="s">
        <v>1280</v>
      </c>
      <c r="G446" s="98" t="s">
        <v>2071</v>
      </c>
      <c r="H446" s="98" t="s">
        <v>99</v>
      </c>
      <c r="I446" s="98" t="s">
        <v>1261</v>
      </c>
      <c r="J446" s="101" t="s">
        <v>2072</v>
      </c>
    </row>
    <row r="447" ht="14.25" spans="1:10">
      <c r="A447" s="102"/>
      <c r="B447" s="103"/>
      <c r="C447" s="98" t="s">
        <v>1277</v>
      </c>
      <c r="D447" s="98" t="s">
        <v>1278</v>
      </c>
      <c r="E447" s="98" t="s">
        <v>2073</v>
      </c>
      <c r="F447" s="98" t="s">
        <v>1280</v>
      </c>
      <c r="G447" s="98" t="s">
        <v>1850</v>
      </c>
      <c r="H447" s="98" t="s">
        <v>99</v>
      </c>
      <c r="I447" s="98" t="s">
        <v>1261</v>
      </c>
      <c r="J447" s="101" t="s">
        <v>2074</v>
      </c>
    </row>
    <row r="448" ht="27" spans="1:10">
      <c r="A448" s="102"/>
      <c r="B448" s="103"/>
      <c r="C448" s="98" t="s">
        <v>1282</v>
      </c>
      <c r="D448" s="98" t="s">
        <v>1283</v>
      </c>
      <c r="E448" s="98" t="s">
        <v>2075</v>
      </c>
      <c r="F448" s="98" t="s">
        <v>1259</v>
      </c>
      <c r="G448" s="98" t="s">
        <v>1285</v>
      </c>
      <c r="H448" s="98" t="s">
        <v>99</v>
      </c>
      <c r="I448" s="98" t="s">
        <v>1261</v>
      </c>
      <c r="J448" s="101" t="s">
        <v>2076</v>
      </c>
    </row>
    <row r="449" ht="27.75" spans="1:10">
      <c r="A449" s="98" t="s">
        <v>1856</v>
      </c>
      <c r="B449" s="101" t="s">
        <v>2077</v>
      </c>
      <c r="C449" s="102"/>
      <c r="D449" s="102"/>
      <c r="E449" s="102"/>
      <c r="F449" s="102"/>
      <c r="G449" s="102"/>
      <c r="H449" s="102"/>
      <c r="I449" s="102"/>
      <c r="J449" s="103"/>
    </row>
    <row r="450" ht="14.25" spans="1:10">
      <c r="A450" s="102"/>
      <c r="B450" s="103"/>
      <c r="C450" s="98" t="s">
        <v>1256</v>
      </c>
      <c r="D450" s="98" t="s">
        <v>1257</v>
      </c>
      <c r="E450" s="98" t="s">
        <v>2078</v>
      </c>
      <c r="F450" s="98" t="s">
        <v>1280</v>
      </c>
      <c r="G450" s="98" t="s">
        <v>2079</v>
      </c>
      <c r="H450" s="98" t="s">
        <v>1294</v>
      </c>
      <c r="I450" s="98" t="s">
        <v>1261</v>
      </c>
      <c r="J450" s="101" t="s">
        <v>2080</v>
      </c>
    </row>
    <row r="451" ht="27" spans="1:10">
      <c r="A451" s="102"/>
      <c r="B451" s="103"/>
      <c r="C451" s="98" t="s">
        <v>1256</v>
      </c>
      <c r="D451" s="98" t="s">
        <v>1268</v>
      </c>
      <c r="E451" s="98" t="s">
        <v>2081</v>
      </c>
      <c r="F451" s="98" t="s">
        <v>1280</v>
      </c>
      <c r="G451" s="98" t="s">
        <v>1301</v>
      </c>
      <c r="H451" s="98" t="s">
        <v>1294</v>
      </c>
      <c r="I451" s="98" t="s">
        <v>1261</v>
      </c>
      <c r="J451" s="101" t="s">
        <v>2082</v>
      </c>
    </row>
    <row r="452" ht="14.25" spans="1:10">
      <c r="A452" s="102"/>
      <c r="B452" s="103"/>
      <c r="C452" s="98" t="s">
        <v>1256</v>
      </c>
      <c r="D452" s="98" t="s">
        <v>1377</v>
      </c>
      <c r="E452" s="98" t="s">
        <v>2083</v>
      </c>
      <c r="F452" s="98" t="s">
        <v>1280</v>
      </c>
      <c r="G452" s="98" t="s">
        <v>1301</v>
      </c>
      <c r="H452" s="98" t="s">
        <v>1294</v>
      </c>
      <c r="I452" s="98" t="s">
        <v>1261</v>
      </c>
      <c r="J452" s="101" t="s">
        <v>2084</v>
      </c>
    </row>
    <row r="453" ht="14.25" spans="1:10">
      <c r="A453" s="102"/>
      <c r="B453" s="103"/>
      <c r="C453" s="98" t="s">
        <v>1256</v>
      </c>
      <c r="D453" s="98" t="s">
        <v>1291</v>
      </c>
      <c r="E453" s="98" t="s">
        <v>2085</v>
      </c>
      <c r="F453" s="98" t="s">
        <v>1280</v>
      </c>
      <c r="G453" s="98" t="s">
        <v>1862</v>
      </c>
      <c r="H453" s="98" t="s">
        <v>1315</v>
      </c>
      <c r="I453" s="98" t="s">
        <v>1261</v>
      </c>
      <c r="J453" s="101" t="s">
        <v>1828</v>
      </c>
    </row>
    <row r="454" ht="14.25" spans="1:10">
      <c r="A454" s="102"/>
      <c r="B454" s="103"/>
      <c r="C454" s="98" t="s">
        <v>1277</v>
      </c>
      <c r="D454" s="98" t="s">
        <v>1278</v>
      </c>
      <c r="E454" s="98" t="s">
        <v>2086</v>
      </c>
      <c r="F454" s="98" t="s">
        <v>1280</v>
      </c>
      <c r="G454" s="98" t="s">
        <v>1285</v>
      </c>
      <c r="H454" s="98" t="s">
        <v>1294</v>
      </c>
      <c r="I454" s="98" t="s">
        <v>1261</v>
      </c>
      <c r="J454" s="101" t="s">
        <v>2087</v>
      </c>
    </row>
    <row r="455" ht="27" spans="1:10">
      <c r="A455" s="102"/>
      <c r="B455" s="103"/>
      <c r="C455" s="98" t="s">
        <v>1277</v>
      </c>
      <c r="D455" s="98" t="s">
        <v>1299</v>
      </c>
      <c r="E455" s="98" t="s">
        <v>2088</v>
      </c>
      <c r="F455" s="98" t="s">
        <v>1270</v>
      </c>
      <c r="G455" s="98" t="s">
        <v>1850</v>
      </c>
      <c r="H455" s="98" t="s">
        <v>1302</v>
      </c>
      <c r="I455" s="98" t="s">
        <v>1261</v>
      </c>
      <c r="J455" s="101" t="s">
        <v>2089</v>
      </c>
    </row>
    <row r="456" ht="27" spans="1:10">
      <c r="A456" s="102"/>
      <c r="B456" s="103"/>
      <c r="C456" s="98" t="s">
        <v>1282</v>
      </c>
      <c r="D456" s="98" t="s">
        <v>1283</v>
      </c>
      <c r="E456" s="98" t="s">
        <v>2090</v>
      </c>
      <c r="F456" s="98" t="s">
        <v>1259</v>
      </c>
      <c r="G456" s="98" t="s">
        <v>1285</v>
      </c>
      <c r="H456" s="98" t="s">
        <v>1294</v>
      </c>
      <c r="I456" s="98" t="s">
        <v>1261</v>
      </c>
      <c r="J456" s="101" t="s">
        <v>2091</v>
      </c>
    </row>
    <row r="457" ht="27" spans="1:10">
      <c r="A457" s="102"/>
      <c r="B457" s="103"/>
      <c r="C457" s="98" t="s">
        <v>1282</v>
      </c>
      <c r="D457" s="98" t="s">
        <v>1283</v>
      </c>
      <c r="E457" s="98" t="s">
        <v>1854</v>
      </c>
      <c r="F457" s="98" t="s">
        <v>1259</v>
      </c>
      <c r="G457" s="98" t="s">
        <v>1285</v>
      </c>
      <c r="H457" s="98" t="s">
        <v>1294</v>
      </c>
      <c r="I457" s="98" t="s">
        <v>1261</v>
      </c>
      <c r="J457" s="101" t="s">
        <v>2092</v>
      </c>
    </row>
    <row r="458" ht="54" spans="1:10">
      <c r="A458" s="98" t="s">
        <v>1907</v>
      </c>
      <c r="B458" s="101" t="s">
        <v>2093</v>
      </c>
      <c r="C458" s="102"/>
      <c r="D458" s="102"/>
      <c r="E458" s="102"/>
      <c r="F458" s="102"/>
      <c r="G458" s="102"/>
      <c r="H458" s="102"/>
      <c r="I458" s="102"/>
      <c r="J458" s="103"/>
    </row>
    <row r="459" ht="27" spans="1:10">
      <c r="A459" s="102"/>
      <c r="B459" s="103"/>
      <c r="C459" s="98" t="s">
        <v>1256</v>
      </c>
      <c r="D459" s="98" t="s">
        <v>1257</v>
      </c>
      <c r="E459" s="98" t="s">
        <v>2094</v>
      </c>
      <c r="F459" s="98" t="s">
        <v>1280</v>
      </c>
      <c r="G459" s="98" t="s">
        <v>2095</v>
      </c>
      <c r="H459" s="98" t="s">
        <v>1311</v>
      </c>
      <c r="I459" s="98" t="s">
        <v>1261</v>
      </c>
      <c r="J459" s="101" t="s">
        <v>1822</v>
      </c>
    </row>
    <row r="460" ht="27" spans="1:10">
      <c r="A460" s="102"/>
      <c r="B460" s="103"/>
      <c r="C460" s="98" t="s">
        <v>1256</v>
      </c>
      <c r="D460" s="98" t="s">
        <v>1268</v>
      </c>
      <c r="E460" s="98" t="s">
        <v>1859</v>
      </c>
      <c r="F460" s="98" t="s">
        <v>1280</v>
      </c>
      <c r="G460" s="98" t="s">
        <v>1301</v>
      </c>
      <c r="H460" s="98" t="s">
        <v>1294</v>
      </c>
      <c r="I460" s="98" t="s">
        <v>1261</v>
      </c>
      <c r="J460" s="101" t="s">
        <v>1860</v>
      </c>
    </row>
    <row r="461" ht="27" spans="1:10">
      <c r="A461" s="102"/>
      <c r="B461" s="103"/>
      <c r="C461" s="98" t="s">
        <v>1256</v>
      </c>
      <c r="D461" s="98" t="s">
        <v>1377</v>
      </c>
      <c r="E461" s="98" t="s">
        <v>1932</v>
      </c>
      <c r="F461" s="98" t="s">
        <v>1280</v>
      </c>
      <c r="G461" s="98" t="s">
        <v>1301</v>
      </c>
      <c r="H461" s="98" t="s">
        <v>1294</v>
      </c>
      <c r="I461" s="98" t="s">
        <v>1261</v>
      </c>
      <c r="J461" s="101" t="s">
        <v>1826</v>
      </c>
    </row>
    <row r="462" ht="27" spans="1:10">
      <c r="A462" s="102"/>
      <c r="B462" s="103"/>
      <c r="C462" s="98" t="s">
        <v>1256</v>
      </c>
      <c r="D462" s="98" t="s">
        <v>1291</v>
      </c>
      <c r="E462" s="98" t="s">
        <v>2096</v>
      </c>
      <c r="F462" s="98" t="s">
        <v>1280</v>
      </c>
      <c r="G462" s="98" t="s">
        <v>2097</v>
      </c>
      <c r="H462" s="98" t="s">
        <v>99</v>
      </c>
      <c r="I462" s="98" t="s">
        <v>1261</v>
      </c>
      <c r="J462" s="101" t="s">
        <v>1828</v>
      </c>
    </row>
    <row r="463" ht="27" spans="1:10">
      <c r="A463" s="102"/>
      <c r="B463" s="103"/>
      <c r="C463" s="98" t="s">
        <v>1256</v>
      </c>
      <c r="D463" s="98" t="s">
        <v>1291</v>
      </c>
      <c r="E463" s="98" t="s">
        <v>2098</v>
      </c>
      <c r="F463" s="98" t="s">
        <v>1280</v>
      </c>
      <c r="G463" s="98" t="s">
        <v>1913</v>
      </c>
      <c r="H463" s="98" t="s">
        <v>99</v>
      </c>
      <c r="I463" s="98" t="s">
        <v>1261</v>
      </c>
      <c r="J463" s="101" t="s">
        <v>1828</v>
      </c>
    </row>
    <row r="464" ht="14.25" spans="1:10">
      <c r="A464" s="102"/>
      <c r="B464" s="103"/>
      <c r="C464" s="98" t="s">
        <v>1277</v>
      </c>
      <c r="D464" s="98" t="s">
        <v>1278</v>
      </c>
      <c r="E464" s="98" t="s">
        <v>1951</v>
      </c>
      <c r="F464" s="98" t="s">
        <v>1259</v>
      </c>
      <c r="G464" s="98" t="s">
        <v>1332</v>
      </c>
      <c r="H464" s="98" t="s">
        <v>1294</v>
      </c>
      <c r="I464" s="98" t="s">
        <v>1261</v>
      </c>
      <c r="J464" s="101" t="s">
        <v>2099</v>
      </c>
    </row>
    <row r="465" ht="27" spans="1:10">
      <c r="A465" s="102"/>
      <c r="B465" s="103"/>
      <c r="C465" s="98" t="s">
        <v>1282</v>
      </c>
      <c r="D465" s="98" t="s">
        <v>1283</v>
      </c>
      <c r="E465" s="98" t="s">
        <v>1317</v>
      </c>
      <c r="F465" s="98" t="s">
        <v>1259</v>
      </c>
      <c r="G465" s="98" t="s">
        <v>1285</v>
      </c>
      <c r="H465" s="98" t="s">
        <v>1294</v>
      </c>
      <c r="I465" s="98" t="s">
        <v>1261</v>
      </c>
      <c r="J465" s="101" t="s">
        <v>1832</v>
      </c>
    </row>
    <row r="466" ht="162" spans="1:10">
      <c r="A466" s="98" t="s">
        <v>2100</v>
      </c>
      <c r="B466" s="101" t="s">
        <v>2032</v>
      </c>
      <c r="C466" s="102"/>
      <c r="D466" s="102"/>
      <c r="E466" s="102"/>
      <c r="F466" s="102"/>
      <c r="G466" s="102"/>
      <c r="H466" s="102"/>
      <c r="I466" s="102"/>
      <c r="J466" s="103"/>
    </row>
    <row r="467" ht="27.75" spans="1:10">
      <c r="A467" s="102"/>
      <c r="B467" s="103"/>
      <c r="C467" s="98" t="s">
        <v>1256</v>
      </c>
      <c r="D467" s="98" t="s">
        <v>1257</v>
      </c>
      <c r="E467" s="98" t="s">
        <v>2101</v>
      </c>
      <c r="F467" s="98" t="s">
        <v>1280</v>
      </c>
      <c r="G467" s="98" t="s">
        <v>2102</v>
      </c>
      <c r="H467" s="98" t="s">
        <v>1695</v>
      </c>
      <c r="I467" s="98" t="s">
        <v>1261</v>
      </c>
      <c r="J467" s="101" t="s">
        <v>1985</v>
      </c>
    </row>
    <row r="468" ht="27.75" spans="1:10">
      <c r="A468" s="102"/>
      <c r="B468" s="103"/>
      <c r="C468" s="98" t="s">
        <v>1256</v>
      </c>
      <c r="D468" s="98" t="s">
        <v>1268</v>
      </c>
      <c r="E468" s="98" t="s">
        <v>1986</v>
      </c>
      <c r="F468" s="98" t="s">
        <v>1280</v>
      </c>
      <c r="G468" s="98" t="s">
        <v>1301</v>
      </c>
      <c r="H468" s="98" t="s">
        <v>1294</v>
      </c>
      <c r="I468" s="98" t="s">
        <v>1261</v>
      </c>
      <c r="J468" s="101" t="s">
        <v>2103</v>
      </c>
    </row>
    <row r="469" ht="27.75" spans="1:10">
      <c r="A469" s="102"/>
      <c r="B469" s="103"/>
      <c r="C469" s="98" t="s">
        <v>1256</v>
      </c>
      <c r="D469" s="98" t="s">
        <v>1268</v>
      </c>
      <c r="E469" s="98" t="s">
        <v>1871</v>
      </c>
      <c r="F469" s="98" t="s">
        <v>1259</v>
      </c>
      <c r="G469" s="98" t="s">
        <v>1353</v>
      </c>
      <c r="H469" s="98" t="s">
        <v>1294</v>
      </c>
      <c r="I469" s="98" t="s">
        <v>1261</v>
      </c>
      <c r="J469" s="101" t="s">
        <v>1989</v>
      </c>
    </row>
    <row r="470" ht="27.75" spans="1:10">
      <c r="A470" s="102"/>
      <c r="B470" s="103"/>
      <c r="C470" s="98" t="s">
        <v>1256</v>
      </c>
      <c r="D470" s="98" t="s">
        <v>1377</v>
      </c>
      <c r="E470" s="98" t="s">
        <v>1990</v>
      </c>
      <c r="F470" s="98" t="s">
        <v>1280</v>
      </c>
      <c r="G470" s="98" t="s">
        <v>1301</v>
      </c>
      <c r="H470" s="98" t="s">
        <v>1294</v>
      </c>
      <c r="I470" s="98" t="s">
        <v>1261</v>
      </c>
      <c r="J470" s="101" t="s">
        <v>1991</v>
      </c>
    </row>
    <row r="471" ht="14.25" spans="1:10">
      <c r="A471" s="102"/>
      <c r="B471" s="103"/>
      <c r="C471" s="98" t="s">
        <v>1256</v>
      </c>
      <c r="D471" s="98" t="s">
        <v>1291</v>
      </c>
      <c r="E471" s="98" t="s">
        <v>2059</v>
      </c>
      <c r="F471" s="98" t="s">
        <v>1280</v>
      </c>
      <c r="G471" s="98" t="s">
        <v>2043</v>
      </c>
      <c r="H471" s="98" t="s">
        <v>1949</v>
      </c>
      <c r="I471" s="98" t="s">
        <v>1261</v>
      </c>
      <c r="J471" s="101" t="s">
        <v>2104</v>
      </c>
    </row>
    <row r="472" ht="27.75" spans="1:10">
      <c r="A472" s="102"/>
      <c r="B472" s="103"/>
      <c r="C472" s="98" t="s">
        <v>1277</v>
      </c>
      <c r="D472" s="98" t="s">
        <v>1278</v>
      </c>
      <c r="E472" s="98" t="s">
        <v>1995</v>
      </c>
      <c r="F472" s="98" t="s">
        <v>1259</v>
      </c>
      <c r="G472" s="98" t="s">
        <v>1332</v>
      </c>
      <c r="H472" s="98" t="s">
        <v>1294</v>
      </c>
      <c r="I472" s="98" t="s">
        <v>1261</v>
      </c>
      <c r="J472" s="101" t="s">
        <v>1914</v>
      </c>
    </row>
    <row r="473" ht="27.75" spans="1:10">
      <c r="A473" s="102"/>
      <c r="B473" s="103"/>
      <c r="C473" s="98" t="s">
        <v>1277</v>
      </c>
      <c r="D473" s="98" t="s">
        <v>1299</v>
      </c>
      <c r="E473" s="98" t="s">
        <v>1999</v>
      </c>
      <c r="F473" s="98" t="s">
        <v>1280</v>
      </c>
      <c r="G473" s="98" t="s">
        <v>1363</v>
      </c>
      <c r="H473" s="98" t="s">
        <v>1302</v>
      </c>
      <c r="I473" s="98" t="s">
        <v>1261</v>
      </c>
      <c r="J473" s="101" t="s">
        <v>2105</v>
      </c>
    </row>
    <row r="474" ht="27" spans="1:10">
      <c r="A474" s="102"/>
      <c r="B474" s="103"/>
      <c r="C474" s="98" t="s">
        <v>1282</v>
      </c>
      <c r="D474" s="98" t="s">
        <v>1283</v>
      </c>
      <c r="E474" s="98" t="s">
        <v>1889</v>
      </c>
      <c r="F474" s="98" t="s">
        <v>1259</v>
      </c>
      <c r="G474" s="98" t="s">
        <v>1285</v>
      </c>
      <c r="H474" s="98" t="s">
        <v>1294</v>
      </c>
      <c r="I474" s="98" t="s">
        <v>1261</v>
      </c>
      <c r="J474" s="101" t="s">
        <v>1998</v>
      </c>
    </row>
    <row r="475" ht="27" spans="1:10">
      <c r="A475" s="102"/>
      <c r="B475" s="103"/>
      <c r="C475" s="98" t="s">
        <v>1282</v>
      </c>
      <c r="D475" s="98" t="s">
        <v>1283</v>
      </c>
      <c r="E475" s="98" t="s">
        <v>1891</v>
      </c>
      <c r="F475" s="98" t="s">
        <v>1259</v>
      </c>
      <c r="G475" s="98" t="s">
        <v>1285</v>
      </c>
      <c r="H475" s="98" t="s">
        <v>1294</v>
      </c>
      <c r="I475" s="98" t="s">
        <v>1261</v>
      </c>
      <c r="J475" s="101" t="s">
        <v>2002</v>
      </c>
    </row>
    <row r="476" ht="27.75" spans="1:10">
      <c r="A476" s="98" t="s">
        <v>1819</v>
      </c>
      <c r="B476" s="101" t="s">
        <v>2077</v>
      </c>
      <c r="C476" s="102"/>
      <c r="D476" s="102"/>
      <c r="E476" s="102"/>
      <c r="F476" s="102"/>
      <c r="G476" s="102"/>
      <c r="H476" s="102"/>
      <c r="I476" s="102"/>
      <c r="J476" s="103"/>
    </row>
    <row r="477" ht="27" spans="1:10">
      <c r="A477" s="102"/>
      <c r="B477" s="103"/>
      <c r="C477" s="98" t="s">
        <v>1256</v>
      </c>
      <c r="D477" s="98" t="s">
        <v>1257</v>
      </c>
      <c r="E477" s="98" t="s">
        <v>2106</v>
      </c>
      <c r="F477" s="98" t="s">
        <v>1280</v>
      </c>
      <c r="G477" s="98" t="s">
        <v>2107</v>
      </c>
      <c r="H477" s="98" t="s">
        <v>1294</v>
      </c>
      <c r="I477" s="98" t="s">
        <v>1261</v>
      </c>
      <c r="J477" s="101" t="s">
        <v>2108</v>
      </c>
    </row>
    <row r="478" ht="27" spans="1:10">
      <c r="A478" s="102"/>
      <c r="B478" s="103"/>
      <c r="C478" s="98" t="s">
        <v>1256</v>
      </c>
      <c r="D478" s="98" t="s">
        <v>1268</v>
      </c>
      <c r="E478" s="98" t="s">
        <v>2081</v>
      </c>
      <c r="F478" s="98" t="s">
        <v>1280</v>
      </c>
      <c r="G478" s="98" t="s">
        <v>1301</v>
      </c>
      <c r="H478" s="98" t="s">
        <v>1294</v>
      </c>
      <c r="I478" s="98" t="s">
        <v>1261</v>
      </c>
      <c r="J478" s="101" t="s">
        <v>2082</v>
      </c>
    </row>
    <row r="479" ht="14.25" spans="1:10">
      <c r="A479" s="102"/>
      <c r="B479" s="103"/>
      <c r="C479" s="98" t="s">
        <v>1256</v>
      </c>
      <c r="D479" s="98" t="s">
        <v>1377</v>
      </c>
      <c r="E479" s="98" t="s">
        <v>2083</v>
      </c>
      <c r="F479" s="98" t="s">
        <v>1280</v>
      </c>
      <c r="G479" s="98" t="s">
        <v>1301</v>
      </c>
      <c r="H479" s="98" t="s">
        <v>1294</v>
      </c>
      <c r="I479" s="98" t="s">
        <v>1261</v>
      </c>
      <c r="J479" s="101" t="s">
        <v>2109</v>
      </c>
    </row>
    <row r="480" ht="14.25" spans="1:10">
      <c r="A480" s="102"/>
      <c r="B480" s="103"/>
      <c r="C480" s="98" t="s">
        <v>1256</v>
      </c>
      <c r="D480" s="98" t="s">
        <v>1291</v>
      </c>
      <c r="E480" s="98" t="s">
        <v>2085</v>
      </c>
      <c r="F480" s="98" t="s">
        <v>1280</v>
      </c>
      <c r="G480" s="98" t="s">
        <v>1260</v>
      </c>
      <c r="H480" s="98" t="s">
        <v>1315</v>
      </c>
      <c r="I480" s="98" t="s">
        <v>1261</v>
      </c>
      <c r="J480" s="101" t="s">
        <v>1828</v>
      </c>
    </row>
    <row r="481" ht="27" spans="1:10">
      <c r="A481" s="102"/>
      <c r="B481" s="103"/>
      <c r="C481" s="98" t="s">
        <v>1277</v>
      </c>
      <c r="D481" s="98" t="s">
        <v>1278</v>
      </c>
      <c r="E481" s="98" t="s">
        <v>1863</v>
      </c>
      <c r="F481" s="98" t="s">
        <v>1280</v>
      </c>
      <c r="G481" s="98" t="s">
        <v>1285</v>
      </c>
      <c r="H481" s="98" t="s">
        <v>1294</v>
      </c>
      <c r="I481" s="98" t="s">
        <v>1261</v>
      </c>
      <c r="J481" s="101" t="s">
        <v>2110</v>
      </c>
    </row>
    <row r="482" ht="27" spans="1:10">
      <c r="A482" s="102"/>
      <c r="B482" s="103"/>
      <c r="C482" s="98" t="s">
        <v>1277</v>
      </c>
      <c r="D482" s="98" t="s">
        <v>1299</v>
      </c>
      <c r="E482" s="98" t="s">
        <v>2088</v>
      </c>
      <c r="F482" s="98" t="s">
        <v>1270</v>
      </c>
      <c r="G482" s="98" t="s">
        <v>1850</v>
      </c>
      <c r="H482" s="98" t="s">
        <v>1302</v>
      </c>
      <c r="I482" s="98" t="s">
        <v>1261</v>
      </c>
      <c r="J482" s="101" t="s">
        <v>2111</v>
      </c>
    </row>
    <row r="483" ht="27" spans="1:10">
      <c r="A483" s="102"/>
      <c r="B483" s="103"/>
      <c r="C483" s="98" t="s">
        <v>1282</v>
      </c>
      <c r="D483" s="98" t="s">
        <v>1283</v>
      </c>
      <c r="E483" s="98" t="s">
        <v>2090</v>
      </c>
      <c r="F483" s="98" t="s">
        <v>1259</v>
      </c>
      <c r="G483" s="98" t="s">
        <v>1285</v>
      </c>
      <c r="H483" s="98" t="s">
        <v>1294</v>
      </c>
      <c r="I483" s="98" t="s">
        <v>1261</v>
      </c>
      <c r="J483" s="101" t="s">
        <v>2110</v>
      </c>
    </row>
    <row r="484" ht="27" spans="1:10">
      <c r="A484" s="102"/>
      <c r="B484" s="103"/>
      <c r="C484" s="98" t="s">
        <v>1282</v>
      </c>
      <c r="D484" s="98" t="s">
        <v>1283</v>
      </c>
      <c r="E484" s="98" t="s">
        <v>1854</v>
      </c>
      <c r="F484" s="98" t="s">
        <v>1259</v>
      </c>
      <c r="G484" s="98" t="s">
        <v>1285</v>
      </c>
      <c r="H484" s="98" t="s">
        <v>1294</v>
      </c>
      <c r="I484" s="98" t="s">
        <v>1261</v>
      </c>
      <c r="J484" s="101" t="s">
        <v>2112</v>
      </c>
    </row>
    <row r="485" ht="148.5" spans="1:10">
      <c r="A485" s="98" t="s">
        <v>1866</v>
      </c>
      <c r="B485" s="101" t="s">
        <v>2113</v>
      </c>
      <c r="C485" s="102"/>
      <c r="D485" s="102"/>
      <c r="E485" s="102"/>
      <c r="F485" s="102"/>
      <c r="G485" s="102"/>
      <c r="H485" s="102"/>
      <c r="I485" s="102"/>
      <c r="J485" s="103"/>
    </row>
    <row r="486" ht="27.75" spans="1:10">
      <c r="A486" s="102"/>
      <c r="B486" s="103"/>
      <c r="C486" s="98" t="s">
        <v>1256</v>
      </c>
      <c r="D486" s="98" t="s">
        <v>1257</v>
      </c>
      <c r="E486" s="98" t="s">
        <v>2101</v>
      </c>
      <c r="F486" s="98" t="s">
        <v>1280</v>
      </c>
      <c r="G486" s="98" t="s">
        <v>2114</v>
      </c>
      <c r="H486" s="98" t="s">
        <v>1695</v>
      </c>
      <c r="I486" s="98" t="s">
        <v>1261</v>
      </c>
      <c r="J486" s="101" t="s">
        <v>1985</v>
      </c>
    </row>
    <row r="487" ht="27.75" spans="1:10">
      <c r="A487" s="102"/>
      <c r="B487" s="103"/>
      <c r="C487" s="98" t="s">
        <v>1256</v>
      </c>
      <c r="D487" s="98" t="s">
        <v>1268</v>
      </c>
      <c r="E487" s="98" t="s">
        <v>1986</v>
      </c>
      <c r="F487" s="98" t="s">
        <v>1280</v>
      </c>
      <c r="G487" s="98" t="s">
        <v>1301</v>
      </c>
      <c r="H487" s="98" t="s">
        <v>1294</v>
      </c>
      <c r="I487" s="98" t="s">
        <v>1261</v>
      </c>
      <c r="J487" s="101" t="s">
        <v>1987</v>
      </c>
    </row>
    <row r="488" ht="27.75" spans="1:10">
      <c r="A488" s="102"/>
      <c r="B488" s="103"/>
      <c r="C488" s="98" t="s">
        <v>1256</v>
      </c>
      <c r="D488" s="98" t="s">
        <v>1268</v>
      </c>
      <c r="E488" s="98" t="s">
        <v>1988</v>
      </c>
      <c r="F488" s="98" t="s">
        <v>1259</v>
      </c>
      <c r="G488" s="98" t="s">
        <v>1353</v>
      </c>
      <c r="H488" s="98" t="s">
        <v>1294</v>
      </c>
      <c r="I488" s="98" t="s">
        <v>1261</v>
      </c>
      <c r="J488" s="101" t="s">
        <v>1989</v>
      </c>
    </row>
    <row r="489" ht="27.75" spans="1:10">
      <c r="A489" s="102"/>
      <c r="B489" s="103"/>
      <c r="C489" s="98" t="s">
        <v>1256</v>
      </c>
      <c r="D489" s="98" t="s">
        <v>1377</v>
      </c>
      <c r="E489" s="98" t="s">
        <v>1990</v>
      </c>
      <c r="F489" s="98" t="s">
        <v>1280</v>
      </c>
      <c r="G489" s="98" t="s">
        <v>1301</v>
      </c>
      <c r="H489" s="98" t="s">
        <v>1294</v>
      </c>
      <c r="I489" s="98" t="s">
        <v>1261</v>
      </c>
      <c r="J489" s="101" t="s">
        <v>1991</v>
      </c>
    </row>
    <row r="490" ht="27.75" spans="1:10">
      <c r="A490" s="102"/>
      <c r="B490" s="103"/>
      <c r="C490" s="98" t="s">
        <v>1256</v>
      </c>
      <c r="D490" s="98" t="s">
        <v>1291</v>
      </c>
      <c r="E490" s="98" t="s">
        <v>2115</v>
      </c>
      <c r="F490" s="98" t="s">
        <v>1280</v>
      </c>
      <c r="G490" s="98" t="s">
        <v>2035</v>
      </c>
      <c r="H490" s="98" t="s">
        <v>1949</v>
      </c>
      <c r="I490" s="98" t="s">
        <v>1261</v>
      </c>
      <c r="J490" s="101" t="s">
        <v>1994</v>
      </c>
    </row>
    <row r="491" ht="14.25" spans="1:10">
      <c r="A491" s="102"/>
      <c r="B491" s="103"/>
      <c r="C491" s="98" t="s">
        <v>1277</v>
      </c>
      <c r="D491" s="98" t="s">
        <v>1278</v>
      </c>
      <c r="E491" s="98" t="s">
        <v>2116</v>
      </c>
      <c r="F491" s="98" t="s">
        <v>1259</v>
      </c>
      <c r="G491" s="98" t="s">
        <v>1332</v>
      </c>
      <c r="H491" s="98" t="s">
        <v>1294</v>
      </c>
      <c r="I491" s="98" t="s">
        <v>1261</v>
      </c>
      <c r="J491" s="101" t="s">
        <v>1914</v>
      </c>
    </row>
    <row r="492" ht="27.75" spans="1:10">
      <c r="A492" s="102"/>
      <c r="B492" s="103"/>
      <c r="C492" s="98" t="s">
        <v>1277</v>
      </c>
      <c r="D492" s="98" t="s">
        <v>1278</v>
      </c>
      <c r="E492" s="98" t="s">
        <v>1997</v>
      </c>
      <c r="F492" s="98" t="s">
        <v>1280</v>
      </c>
      <c r="G492" s="98" t="s">
        <v>1301</v>
      </c>
      <c r="H492" s="98" t="s">
        <v>1294</v>
      </c>
      <c r="I492" s="98" t="s">
        <v>1261</v>
      </c>
      <c r="J492" s="101" t="s">
        <v>1998</v>
      </c>
    </row>
    <row r="493" ht="27.75" spans="1:10">
      <c r="A493" s="102"/>
      <c r="B493" s="103"/>
      <c r="C493" s="98" t="s">
        <v>1277</v>
      </c>
      <c r="D493" s="98" t="s">
        <v>1299</v>
      </c>
      <c r="E493" s="98" t="s">
        <v>1999</v>
      </c>
      <c r="F493" s="98" t="s">
        <v>1280</v>
      </c>
      <c r="G493" s="98" t="s">
        <v>1363</v>
      </c>
      <c r="H493" s="98" t="s">
        <v>1302</v>
      </c>
      <c r="I493" s="98" t="s">
        <v>1261</v>
      </c>
      <c r="J493" s="101" t="s">
        <v>2001</v>
      </c>
    </row>
    <row r="494" ht="27" spans="1:10">
      <c r="A494" s="102"/>
      <c r="B494" s="103"/>
      <c r="C494" s="98" t="s">
        <v>1282</v>
      </c>
      <c r="D494" s="98" t="s">
        <v>1283</v>
      </c>
      <c r="E494" s="98" t="s">
        <v>1889</v>
      </c>
      <c r="F494" s="98" t="s">
        <v>1259</v>
      </c>
      <c r="G494" s="98" t="s">
        <v>1285</v>
      </c>
      <c r="H494" s="98" t="s">
        <v>1294</v>
      </c>
      <c r="I494" s="98" t="s">
        <v>1261</v>
      </c>
      <c r="J494" s="101" t="s">
        <v>1998</v>
      </c>
    </row>
    <row r="495" ht="27" spans="1:10">
      <c r="A495" s="102"/>
      <c r="B495" s="103"/>
      <c r="C495" s="98" t="s">
        <v>1282</v>
      </c>
      <c r="D495" s="98" t="s">
        <v>1283</v>
      </c>
      <c r="E495" s="98" t="s">
        <v>1891</v>
      </c>
      <c r="F495" s="98" t="s">
        <v>1259</v>
      </c>
      <c r="G495" s="98" t="s">
        <v>1285</v>
      </c>
      <c r="H495" s="98" t="s">
        <v>1294</v>
      </c>
      <c r="I495" s="98" t="s">
        <v>1261</v>
      </c>
      <c r="J495" s="101" t="s">
        <v>2002</v>
      </c>
    </row>
    <row r="496" ht="14.25" spans="1:10">
      <c r="A496" s="98" t="s">
        <v>2117</v>
      </c>
      <c r="B496" s="103"/>
      <c r="C496" s="102"/>
      <c r="D496" s="102"/>
      <c r="E496" s="102"/>
      <c r="F496" s="102"/>
      <c r="G496" s="102"/>
      <c r="H496" s="102"/>
      <c r="I496" s="102"/>
      <c r="J496" s="103"/>
    </row>
    <row r="497" ht="113.25" spans="1:10">
      <c r="A497" s="98" t="s">
        <v>1893</v>
      </c>
      <c r="B497" s="101" t="s">
        <v>2118</v>
      </c>
      <c r="C497" s="102"/>
      <c r="D497" s="102"/>
      <c r="E497" s="102"/>
      <c r="F497" s="102"/>
      <c r="G497" s="102"/>
      <c r="H497" s="102"/>
      <c r="I497" s="102"/>
      <c r="J497" s="103"/>
    </row>
    <row r="498" ht="27" spans="1:10">
      <c r="A498" s="102"/>
      <c r="B498" s="103"/>
      <c r="C498" s="98" t="s">
        <v>1256</v>
      </c>
      <c r="D498" s="98" t="s">
        <v>1257</v>
      </c>
      <c r="E498" s="98" t="s">
        <v>1895</v>
      </c>
      <c r="F498" s="98" t="s">
        <v>1280</v>
      </c>
      <c r="G498" s="98" t="s">
        <v>2119</v>
      </c>
      <c r="H498" s="98" t="s">
        <v>1695</v>
      </c>
      <c r="I498" s="98" t="s">
        <v>1261</v>
      </c>
      <c r="J498" s="101" t="s">
        <v>2120</v>
      </c>
    </row>
    <row r="499" ht="27" spans="1:10">
      <c r="A499" s="102"/>
      <c r="B499" s="103"/>
      <c r="C499" s="98" t="s">
        <v>1256</v>
      </c>
      <c r="D499" s="98" t="s">
        <v>1268</v>
      </c>
      <c r="E499" s="98" t="s">
        <v>1859</v>
      </c>
      <c r="F499" s="98" t="s">
        <v>1280</v>
      </c>
      <c r="G499" s="98" t="s">
        <v>1301</v>
      </c>
      <c r="H499" s="98" t="s">
        <v>1294</v>
      </c>
      <c r="I499" s="98" t="s">
        <v>1261</v>
      </c>
      <c r="J499" s="101" t="s">
        <v>1897</v>
      </c>
    </row>
    <row r="500" ht="14.25" spans="1:10">
      <c r="A500" s="102"/>
      <c r="B500" s="103"/>
      <c r="C500" s="98" t="s">
        <v>1256</v>
      </c>
      <c r="D500" s="98" t="s">
        <v>1291</v>
      </c>
      <c r="E500" s="98" t="s">
        <v>1900</v>
      </c>
      <c r="F500" s="98" t="s">
        <v>1280</v>
      </c>
      <c r="G500" s="98" t="s">
        <v>1901</v>
      </c>
      <c r="H500" s="98" t="s">
        <v>99</v>
      </c>
      <c r="I500" s="98" t="s">
        <v>1261</v>
      </c>
      <c r="J500" s="101" t="s">
        <v>2121</v>
      </c>
    </row>
    <row r="501" ht="27" spans="1:10">
      <c r="A501" s="102"/>
      <c r="B501" s="103"/>
      <c r="C501" s="98" t="s">
        <v>1277</v>
      </c>
      <c r="D501" s="98" t="s">
        <v>1278</v>
      </c>
      <c r="E501" s="98" t="s">
        <v>1951</v>
      </c>
      <c r="F501" s="98" t="s">
        <v>1280</v>
      </c>
      <c r="G501" s="98" t="s">
        <v>1332</v>
      </c>
      <c r="H501" s="98" t="s">
        <v>1294</v>
      </c>
      <c r="I501" s="98" t="s">
        <v>1261</v>
      </c>
      <c r="J501" s="101" t="s">
        <v>2122</v>
      </c>
    </row>
    <row r="502" ht="27" spans="1:10">
      <c r="A502" s="102"/>
      <c r="B502" s="103"/>
      <c r="C502" s="98" t="s">
        <v>1282</v>
      </c>
      <c r="D502" s="98" t="s">
        <v>1283</v>
      </c>
      <c r="E502" s="98" t="s">
        <v>1854</v>
      </c>
      <c r="F502" s="98" t="s">
        <v>1420</v>
      </c>
      <c r="G502" s="98" t="s">
        <v>1285</v>
      </c>
      <c r="H502" s="98" t="s">
        <v>1294</v>
      </c>
      <c r="I502" s="98" t="s">
        <v>1261</v>
      </c>
      <c r="J502" s="101" t="s">
        <v>2122</v>
      </c>
    </row>
    <row r="503" ht="27" spans="1:10">
      <c r="A503" s="102"/>
      <c r="B503" s="103"/>
      <c r="C503" s="98" t="s">
        <v>1282</v>
      </c>
      <c r="D503" s="98" t="s">
        <v>1283</v>
      </c>
      <c r="E503" s="98" t="s">
        <v>1906</v>
      </c>
      <c r="F503" s="98" t="s">
        <v>1420</v>
      </c>
      <c r="G503" s="98" t="s">
        <v>1285</v>
      </c>
      <c r="H503" s="98" t="s">
        <v>99</v>
      </c>
      <c r="I503" s="98" t="s">
        <v>1261</v>
      </c>
      <c r="J503" s="101" t="s">
        <v>2122</v>
      </c>
    </row>
    <row r="504" ht="81" spans="1:10">
      <c r="A504" s="98" t="s">
        <v>1907</v>
      </c>
      <c r="B504" s="101" t="s">
        <v>2123</v>
      </c>
      <c r="C504" s="102"/>
      <c r="D504" s="102"/>
      <c r="E504" s="102"/>
      <c r="F504" s="102"/>
      <c r="G504" s="102"/>
      <c r="H504" s="102"/>
      <c r="I504" s="102"/>
      <c r="J504" s="103"/>
    </row>
    <row r="505" ht="27" spans="1:10">
      <c r="A505" s="102"/>
      <c r="B505" s="103"/>
      <c r="C505" s="98" t="s">
        <v>1256</v>
      </c>
      <c r="D505" s="98" t="s">
        <v>1257</v>
      </c>
      <c r="E505" s="98" t="s">
        <v>2124</v>
      </c>
      <c r="F505" s="98" t="s">
        <v>1280</v>
      </c>
      <c r="G505" s="98" t="s">
        <v>2125</v>
      </c>
      <c r="H505" s="98" t="s">
        <v>1311</v>
      </c>
      <c r="I505" s="98" t="s">
        <v>1261</v>
      </c>
      <c r="J505" s="101" t="s">
        <v>2126</v>
      </c>
    </row>
    <row r="506" ht="27" spans="1:10">
      <c r="A506" s="102"/>
      <c r="B506" s="103"/>
      <c r="C506" s="98" t="s">
        <v>1256</v>
      </c>
      <c r="D506" s="98" t="s">
        <v>1268</v>
      </c>
      <c r="E506" s="98" t="s">
        <v>1859</v>
      </c>
      <c r="F506" s="98" t="s">
        <v>1280</v>
      </c>
      <c r="G506" s="98" t="s">
        <v>1301</v>
      </c>
      <c r="H506" s="98" t="s">
        <v>1294</v>
      </c>
      <c r="I506" s="98" t="s">
        <v>1261</v>
      </c>
      <c r="J506" s="101" t="s">
        <v>1860</v>
      </c>
    </row>
    <row r="507" ht="27" spans="1:10">
      <c r="A507" s="102"/>
      <c r="B507" s="103"/>
      <c r="C507" s="98" t="s">
        <v>1256</v>
      </c>
      <c r="D507" s="98" t="s">
        <v>1377</v>
      </c>
      <c r="E507" s="98" t="s">
        <v>1932</v>
      </c>
      <c r="F507" s="98" t="s">
        <v>1280</v>
      </c>
      <c r="G507" s="98" t="s">
        <v>1301</v>
      </c>
      <c r="H507" s="98" t="s">
        <v>1294</v>
      </c>
      <c r="I507" s="98" t="s">
        <v>1261</v>
      </c>
      <c r="J507" s="101" t="s">
        <v>1826</v>
      </c>
    </row>
    <row r="508" ht="27" spans="1:10">
      <c r="A508" s="102"/>
      <c r="B508" s="103"/>
      <c r="C508" s="98" t="s">
        <v>1256</v>
      </c>
      <c r="D508" s="98" t="s">
        <v>1291</v>
      </c>
      <c r="E508" s="98" t="s">
        <v>2127</v>
      </c>
      <c r="F508" s="98" t="s">
        <v>1280</v>
      </c>
      <c r="G508" s="98" t="s">
        <v>2128</v>
      </c>
      <c r="H508" s="98" t="s">
        <v>99</v>
      </c>
      <c r="I508" s="98" t="s">
        <v>1261</v>
      </c>
      <c r="J508" s="101" t="s">
        <v>1828</v>
      </c>
    </row>
    <row r="509" ht="27" spans="1:10">
      <c r="A509" s="102"/>
      <c r="B509" s="103"/>
      <c r="C509" s="98" t="s">
        <v>1256</v>
      </c>
      <c r="D509" s="98" t="s">
        <v>1291</v>
      </c>
      <c r="E509" s="98" t="s">
        <v>2129</v>
      </c>
      <c r="F509" s="98" t="s">
        <v>1280</v>
      </c>
      <c r="G509" s="98" t="s">
        <v>2130</v>
      </c>
      <c r="H509" s="98" t="s">
        <v>99</v>
      </c>
      <c r="I509" s="98" t="s">
        <v>1261</v>
      </c>
      <c r="J509" s="101" t="s">
        <v>1828</v>
      </c>
    </row>
    <row r="510" ht="27" spans="1:10">
      <c r="A510" s="102"/>
      <c r="B510" s="103"/>
      <c r="C510" s="98" t="s">
        <v>1277</v>
      </c>
      <c r="D510" s="98" t="s">
        <v>1278</v>
      </c>
      <c r="E510" s="98" t="s">
        <v>2052</v>
      </c>
      <c r="F510" s="98" t="s">
        <v>1259</v>
      </c>
      <c r="G510" s="98" t="s">
        <v>1285</v>
      </c>
      <c r="H510" s="98" t="s">
        <v>1294</v>
      </c>
      <c r="I510" s="98" t="s">
        <v>1261</v>
      </c>
      <c r="J510" s="101" t="s">
        <v>2131</v>
      </c>
    </row>
    <row r="511" ht="28.5" spans="1:10">
      <c r="A511" s="102"/>
      <c r="B511" s="103"/>
      <c r="C511" s="98" t="s">
        <v>1277</v>
      </c>
      <c r="D511" s="98" t="s">
        <v>1278</v>
      </c>
      <c r="E511" s="98" t="s">
        <v>2132</v>
      </c>
      <c r="F511" s="98" t="s">
        <v>1280</v>
      </c>
      <c r="G511" s="98" t="s">
        <v>1301</v>
      </c>
      <c r="H511" s="98" t="s">
        <v>99</v>
      </c>
      <c r="I511" s="98" t="s">
        <v>1261</v>
      </c>
      <c r="J511" s="101" t="s">
        <v>2133</v>
      </c>
    </row>
    <row r="512" ht="27" spans="1:10">
      <c r="A512" s="102"/>
      <c r="B512" s="103"/>
      <c r="C512" s="98" t="s">
        <v>1282</v>
      </c>
      <c r="D512" s="98" t="s">
        <v>1283</v>
      </c>
      <c r="E512" s="98" t="s">
        <v>1317</v>
      </c>
      <c r="F512" s="98" t="s">
        <v>1259</v>
      </c>
      <c r="G512" s="98" t="s">
        <v>1285</v>
      </c>
      <c r="H512" s="98" t="s">
        <v>1294</v>
      </c>
      <c r="I512" s="98" t="s">
        <v>1261</v>
      </c>
      <c r="J512" s="101" t="s">
        <v>1832</v>
      </c>
    </row>
    <row r="513" ht="162" spans="1:10">
      <c r="A513" s="98" t="s">
        <v>1866</v>
      </c>
      <c r="B513" s="101" t="s">
        <v>1982</v>
      </c>
      <c r="C513" s="102"/>
      <c r="D513" s="102"/>
      <c r="E513" s="102"/>
      <c r="F513" s="102"/>
      <c r="G513" s="102"/>
      <c r="H513" s="102"/>
      <c r="I513" s="102"/>
      <c r="J513" s="103"/>
    </row>
    <row r="514" ht="27.75" spans="1:10">
      <c r="A514" s="102"/>
      <c r="B514" s="103"/>
      <c r="C514" s="98" t="s">
        <v>1256</v>
      </c>
      <c r="D514" s="98" t="s">
        <v>1257</v>
      </c>
      <c r="E514" s="98" t="s">
        <v>1983</v>
      </c>
      <c r="F514" s="98" t="s">
        <v>1280</v>
      </c>
      <c r="G514" s="98" t="s">
        <v>2134</v>
      </c>
      <c r="H514" s="98" t="s">
        <v>1695</v>
      </c>
      <c r="I514" s="98" t="s">
        <v>1261</v>
      </c>
      <c r="J514" s="101" t="s">
        <v>1985</v>
      </c>
    </row>
    <row r="515" ht="27.75" spans="1:10">
      <c r="A515" s="102"/>
      <c r="B515" s="103"/>
      <c r="C515" s="98" t="s">
        <v>1256</v>
      </c>
      <c r="D515" s="98" t="s">
        <v>1268</v>
      </c>
      <c r="E515" s="98" t="s">
        <v>1986</v>
      </c>
      <c r="F515" s="98" t="s">
        <v>1280</v>
      </c>
      <c r="G515" s="98" t="s">
        <v>1301</v>
      </c>
      <c r="H515" s="98" t="s">
        <v>1294</v>
      </c>
      <c r="I515" s="98" t="s">
        <v>1261</v>
      </c>
      <c r="J515" s="101" t="s">
        <v>1987</v>
      </c>
    </row>
    <row r="516" ht="41.25" spans="1:10">
      <c r="A516" s="102"/>
      <c r="B516" s="103"/>
      <c r="C516" s="98" t="s">
        <v>1256</v>
      </c>
      <c r="D516" s="98" t="s">
        <v>1268</v>
      </c>
      <c r="E516" s="98" t="s">
        <v>2135</v>
      </c>
      <c r="F516" s="98" t="s">
        <v>1259</v>
      </c>
      <c r="G516" s="98" t="s">
        <v>1353</v>
      </c>
      <c r="H516" s="98" t="s">
        <v>1294</v>
      </c>
      <c r="I516" s="98" t="s">
        <v>1261</v>
      </c>
      <c r="J516" s="101" t="s">
        <v>1989</v>
      </c>
    </row>
    <row r="517" ht="27.75" spans="1:10">
      <c r="A517" s="102"/>
      <c r="B517" s="103"/>
      <c r="C517" s="98" t="s">
        <v>1256</v>
      </c>
      <c r="D517" s="98" t="s">
        <v>1377</v>
      </c>
      <c r="E517" s="98" t="s">
        <v>1990</v>
      </c>
      <c r="F517" s="98" t="s">
        <v>1280</v>
      </c>
      <c r="G517" s="98" t="s">
        <v>1301</v>
      </c>
      <c r="H517" s="98" t="s">
        <v>1294</v>
      </c>
      <c r="I517" s="98" t="s">
        <v>1261</v>
      </c>
      <c r="J517" s="101" t="s">
        <v>1991</v>
      </c>
    </row>
    <row r="518" ht="27.75" spans="1:10">
      <c r="A518" s="102"/>
      <c r="B518" s="103"/>
      <c r="C518" s="98" t="s">
        <v>1256</v>
      </c>
      <c r="D518" s="98" t="s">
        <v>1291</v>
      </c>
      <c r="E518" s="98" t="s">
        <v>2136</v>
      </c>
      <c r="F518" s="98" t="s">
        <v>1280</v>
      </c>
      <c r="G518" s="98" t="s">
        <v>1993</v>
      </c>
      <c r="H518" s="98" t="s">
        <v>1949</v>
      </c>
      <c r="I518" s="98" t="s">
        <v>1261</v>
      </c>
      <c r="J518" s="101" t="s">
        <v>1994</v>
      </c>
    </row>
    <row r="519" ht="27.75" spans="1:10">
      <c r="A519" s="102"/>
      <c r="B519" s="103"/>
      <c r="C519" s="98" t="s">
        <v>1277</v>
      </c>
      <c r="D519" s="98" t="s">
        <v>1278</v>
      </c>
      <c r="E519" s="98" t="s">
        <v>1995</v>
      </c>
      <c r="F519" s="98" t="s">
        <v>1259</v>
      </c>
      <c r="G519" s="98" t="s">
        <v>1332</v>
      </c>
      <c r="H519" s="98" t="s">
        <v>1294</v>
      </c>
      <c r="I519" s="98" t="s">
        <v>1261</v>
      </c>
      <c r="J519" s="101" t="s">
        <v>1914</v>
      </c>
    </row>
    <row r="520" ht="27.75" spans="1:10">
      <c r="A520" s="102"/>
      <c r="B520" s="103"/>
      <c r="C520" s="98" t="s">
        <v>1277</v>
      </c>
      <c r="D520" s="98" t="s">
        <v>1299</v>
      </c>
      <c r="E520" s="98" t="s">
        <v>1999</v>
      </c>
      <c r="F520" s="98" t="s">
        <v>1280</v>
      </c>
      <c r="G520" s="98" t="s">
        <v>1850</v>
      </c>
      <c r="H520" s="98" t="s">
        <v>1302</v>
      </c>
      <c r="I520" s="98" t="s">
        <v>1261</v>
      </c>
      <c r="J520" s="101" t="s">
        <v>2001</v>
      </c>
    </row>
    <row r="521" ht="27" spans="1:10">
      <c r="A521" s="102"/>
      <c r="B521" s="103"/>
      <c r="C521" s="98" t="s">
        <v>1282</v>
      </c>
      <c r="D521" s="98" t="s">
        <v>1283</v>
      </c>
      <c r="E521" s="98" t="s">
        <v>1889</v>
      </c>
      <c r="F521" s="98" t="s">
        <v>1259</v>
      </c>
      <c r="G521" s="98" t="s">
        <v>1285</v>
      </c>
      <c r="H521" s="98" t="s">
        <v>1294</v>
      </c>
      <c r="I521" s="98" t="s">
        <v>1261</v>
      </c>
      <c r="J521" s="101" t="s">
        <v>1998</v>
      </c>
    </row>
    <row r="522" ht="27" spans="1:10">
      <c r="A522" s="102"/>
      <c r="B522" s="103"/>
      <c r="C522" s="98" t="s">
        <v>1282</v>
      </c>
      <c r="D522" s="98" t="s">
        <v>1283</v>
      </c>
      <c r="E522" s="98" t="s">
        <v>1891</v>
      </c>
      <c r="F522" s="98" t="s">
        <v>1259</v>
      </c>
      <c r="G522" s="98" t="s">
        <v>1285</v>
      </c>
      <c r="H522" s="98" t="s">
        <v>1294</v>
      </c>
      <c r="I522" s="98" t="s">
        <v>1261</v>
      </c>
      <c r="J522" s="101" t="s">
        <v>2002</v>
      </c>
    </row>
    <row r="523" ht="135" spans="1:10">
      <c r="A523" s="98" t="s">
        <v>2100</v>
      </c>
      <c r="B523" s="101" t="s">
        <v>2137</v>
      </c>
      <c r="C523" s="102"/>
      <c r="D523" s="102"/>
      <c r="E523" s="102"/>
      <c r="F523" s="102"/>
      <c r="G523" s="102"/>
      <c r="H523" s="102"/>
      <c r="I523" s="102"/>
      <c r="J523" s="103"/>
    </row>
    <row r="524" ht="27.75" spans="1:10">
      <c r="A524" s="102"/>
      <c r="B524" s="103"/>
      <c r="C524" s="98" t="s">
        <v>1256</v>
      </c>
      <c r="D524" s="98" t="s">
        <v>1257</v>
      </c>
      <c r="E524" s="98" t="s">
        <v>1983</v>
      </c>
      <c r="F524" s="98" t="s">
        <v>1280</v>
      </c>
      <c r="G524" s="98" t="s">
        <v>2138</v>
      </c>
      <c r="H524" s="98" t="s">
        <v>1695</v>
      </c>
      <c r="I524" s="98" t="s">
        <v>1261</v>
      </c>
      <c r="J524" s="101" t="s">
        <v>1985</v>
      </c>
    </row>
    <row r="525" ht="27.75" spans="1:10">
      <c r="A525" s="102"/>
      <c r="B525" s="103"/>
      <c r="C525" s="98" t="s">
        <v>1256</v>
      </c>
      <c r="D525" s="98" t="s">
        <v>1268</v>
      </c>
      <c r="E525" s="98" t="s">
        <v>1986</v>
      </c>
      <c r="F525" s="98" t="s">
        <v>1280</v>
      </c>
      <c r="G525" s="98" t="s">
        <v>1301</v>
      </c>
      <c r="H525" s="98" t="s">
        <v>1294</v>
      </c>
      <c r="I525" s="98" t="s">
        <v>1261</v>
      </c>
      <c r="J525" s="101" t="s">
        <v>2103</v>
      </c>
    </row>
    <row r="526" ht="27.75" spans="1:10">
      <c r="A526" s="102"/>
      <c r="B526" s="103"/>
      <c r="C526" s="98" t="s">
        <v>1256</v>
      </c>
      <c r="D526" s="98" t="s">
        <v>1268</v>
      </c>
      <c r="E526" s="98" t="s">
        <v>2139</v>
      </c>
      <c r="F526" s="98" t="s">
        <v>1259</v>
      </c>
      <c r="G526" s="98" t="s">
        <v>1553</v>
      </c>
      <c r="H526" s="98" t="s">
        <v>1294</v>
      </c>
      <c r="I526" s="98" t="s">
        <v>1261</v>
      </c>
      <c r="J526" s="101" t="s">
        <v>2140</v>
      </c>
    </row>
    <row r="527" ht="27.75" spans="1:10">
      <c r="A527" s="102"/>
      <c r="B527" s="103"/>
      <c r="C527" s="98" t="s">
        <v>1256</v>
      </c>
      <c r="D527" s="98" t="s">
        <v>1377</v>
      </c>
      <c r="E527" s="98" t="s">
        <v>1990</v>
      </c>
      <c r="F527" s="98" t="s">
        <v>1280</v>
      </c>
      <c r="G527" s="98" t="s">
        <v>1301</v>
      </c>
      <c r="H527" s="98" t="s">
        <v>1294</v>
      </c>
      <c r="I527" s="98" t="s">
        <v>1261</v>
      </c>
      <c r="J527" s="101" t="s">
        <v>1991</v>
      </c>
    </row>
    <row r="528" ht="14.25" spans="1:10">
      <c r="A528" s="102"/>
      <c r="B528" s="103"/>
      <c r="C528" s="98" t="s">
        <v>1256</v>
      </c>
      <c r="D528" s="98" t="s">
        <v>1291</v>
      </c>
      <c r="E528" s="98" t="s">
        <v>2059</v>
      </c>
      <c r="F528" s="98" t="s">
        <v>1280</v>
      </c>
      <c r="G528" s="98" t="s">
        <v>2043</v>
      </c>
      <c r="H528" s="98" t="s">
        <v>1949</v>
      </c>
      <c r="I528" s="98" t="s">
        <v>1261</v>
      </c>
      <c r="J528" s="101" t="s">
        <v>2104</v>
      </c>
    </row>
    <row r="529" ht="27.75" spans="1:10">
      <c r="A529" s="102"/>
      <c r="B529" s="103"/>
      <c r="C529" s="98" t="s">
        <v>1277</v>
      </c>
      <c r="D529" s="98" t="s">
        <v>1278</v>
      </c>
      <c r="E529" s="98" t="s">
        <v>2141</v>
      </c>
      <c r="F529" s="98" t="s">
        <v>1259</v>
      </c>
      <c r="G529" s="98" t="s">
        <v>1332</v>
      </c>
      <c r="H529" s="98" t="s">
        <v>1294</v>
      </c>
      <c r="I529" s="98" t="s">
        <v>1261</v>
      </c>
      <c r="J529" s="101" t="s">
        <v>1914</v>
      </c>
    </row>
    <row r="530" ht="27.75" spans="1:10">
      <c r="A530" s="102"/>
      <c r="B530" s="103"/>
      <c r="C530" s="98" t="s">
        <v>1277</v>
      </c>
      <c r="D530" s="98" t="s">
        <v>1299</v>
      </c>
      <c r="E530" s="98" t="s">
        <v>2142</v>
      </c>
      <c r="F530" s="98" t="s">
        <v>1280</v>
      </c>
      <c r="G530" s="98" t="s">
        <v>1850</v>
      </c>
      <c r="H530" s="98" t="s">
        <v>1302</v>
      </c>
      <c r="I530" s="98" t="s">
        <v>1261</v>
      </c>
      <c r="J530" s="101" t="s">
        <v>2105</v>
      </c>
    </row>
    <row r="531" ht="27" spans="1:10">
      <c r="A531" s="102"/>
      <c r="B531" s="103"/>
      <c r="C531" s="98" t="s">
        <v>1282</v>
      </c>
      <c r="D531" s="98" t="s">
        <v>1283</v>
      </c>
      <c r="E531" s="98" t="s">
        <v>1889</v>
      </c>
      <c r="F531" s="98" t="s">
        <v>1259</v>
      </c>
      <c r="G531" s="98" t="s">
        <v>1285</v>
      </c>
      <c r="H531" s="98" t="s">
        <v>1294</v>
      </c>
      <c r="I531" s="98" t="s">
        <v>1261</v>
      </c>
      <c r="J531" s="101" t="s">
        <v>1998</v>
      </c>
    </row>
    <row r="532" ht="27" spans="1:10">
      <c r="A532" s="102"/>
      <c r="B532" s="103"/>
      <c r="C532" s="98" t="s">
        <v>1282</v>
      </c>
      <c r="D532" s="98" t="s">
        <v>1283</v>
      </c>
      <c r="E532" s="98" t="s">
        <v>1891</v>
      </c>
      <c r="F532" s="98" t="s">
        <v>1259</v>
      </c>
      <c r="G532" s="98" t="s">
        <v>1285</v>
      </c>
      <c r="H532" s="98" t="s">
        <v>1294</v>
      </c>
      <c r="I532" s="98" t="s">
        <v>1261</v>
      </c>
      <c r="J532" s="101" t="s">
        <v>2002</v>
      </c>
    </row>
    <row r="533" ht="55.5" spans="1:10">
      <c r="A533" s="98" t="s">
        <v>1881</v>
      </c>
      <c r="B533" s="101" t="s">
        <v>2143</v>
      </c>
      <c r="C533" s="102"/>
      <c r="D533" s="102"/>
      <c r="E533" s="102"/>
      <c r="F533" s="102"/>
      <c r="G533" s="102"/>
      <c r="H533" s="102"/>
      <c r="I533" s="102"/>
      <c r="J533" s="103"/>
    </row>
    <row r="534" ht="27" spans="1:10">
      <c r="A534" s="102"/>
      <c r="B534" s="103"/>
      <c r="C534" s="98" t="s">
        <v>1256</v>
      </c>
      <c r="D534" s="98" t="s">
        <v>1257</v>
      </c>
      <c r="E534" s="98" t="s">
        <v>2055</v>
      </c>
      <c r="F534" s="98" t="s">
        <v>1280</v>
      </c>
      <c r="G534" s="98" t="s">
        <v>1353</v>
      </c>
      <c r="H534" s="98" t="s">
        <v>1695</v>
      </c>
      <c r="I534" s="98" t="s">
        <v>1261</v>
      </c>
      <c r="J534" s="101" t="s">
        <v>2144</v>
      </c>
    </row>
    <row r="535" ht="27.75" spans="1:10">
      <c r="A535" s="102"/>
      <c r="B535" s="103"/>
      <c r="C535" s="98" t="s">
        <v>1256</v>
      </c>
      <c r="D535" s="98" t="s">
        <v>1268</v>
      </c>
      <c r="E535" s="98" t="s">
        <v>1986</v>
      </c>
      <c r="F535" s="98" t="s">
        <v>1280</v>
      </c>
      <c r="G535" s="98" t="s">
        <v>1301</v>
      </c>
      <c r="H535" s="98" t="s">
        <v>1294</v>
      </c>
      <c r="I535" s="98" t="s">
        <v>1261</v>
      </c>
      <c r="J535" s="101" t="s">
        <v>2057</v>
      </c>
    </row>
    <row r="536" ht="27.75" spans="1:10">
      <c r="A536" s="102"/>
      <c r="B536" s="103"/>
      <c r="C536" s="98" t="s">
        <v>1256</v>
      </c>
      <c r="D536" s="98" t="s">
        <v>1377</v>
      </c>
      <c r="E536" s="98" t="s">
        <v>1990</v>
      </c>
      <c r="F536" s="98" t="s">
        <v>1280</v>
      </c>
      <c r="G536" s="98" t="s">
        <v>1301</v>
      </c>
      <c r="H536" s="98" t="s">
        <v>1294</v>
      </c>
      <c r="I536" s="98" t="s">
        <v>1261</v>
      </c>
      <c r="J536" s="101" t="s">
        <v>1991</v>
      </c>
    </row>
    <row r="537" ht="27.75" spans="1:10">
      <c r="A537" s="102"/>
      <c r="B537" s="103"/>
      <c r="C537" s="98" t="s">
        <v>1256</v>
      </c>
      <c r="D537" s="98" t="s">
        <v>1291</v>
      </c>
      <c r="E537" s="98" t="s">
        <v>2145</v>
      </c>
      <c r="F537" s="98" t="s">
        <v>1280</v>
      </c>
      <c r="G537" s="98" t="s">
        <v>2060</v>
      </c>
      <c r="H537" s="98" t="s">
        <v>1949</v>
      </c>
      <c r="I537" s="98" t="s">
        <v>1261</v>
      </c>
      <c r="J537" s="101" t="s">
        <v>2061</v>
      </c>
    </row>
    <row r="538" ht="27" spans="1:10">
      <c r="A538" s="102"/>
      <c r="B538" s="103"/>
      <c r="C538" s="98" t="s">
        <v>1277</v>
      </c>
      <c r="D538" s="98" t="s">
        <v>1278</v>
      </c>
      <c r="E538" s="98" t="s">
        <v>2146</v>
      </c>
      <c r="F538" s="98" t="s">
        <v>1259</v>
      </c>
      <c r="G538" s="98" t="s">
        <v>1305</v>
      </c>
      <c r="H538" s="98" t="s">
        <v>1294</v>
      </c>
      <c r="I538" s="98" t="s">
        <v>1261</v>
      </c>
      <c r="J538" s="101" t="s">
        <v>2062</v>
      </c>
    </row>
    <row r="539" ht="27" spans="1:10">
      <c r="A539" s="102"/>
      <c r="B539" s="103"/>
      <c r="C539" s="98" t="s">
        <v>1277</v>
      </c>
      <c r="D539" s="98" t="s">
        <v>1299</v>
      </c>
      <c r="E539" s="98" t="s">
        <v>2147</v>
      </c>
      <c r="F539" s="98" t="s">
        <v>1280</v>
      </c>
      <c r="G539" s="98" t="s">
        <v>1850</v>
      </c>
      <c r="H539" s="98" t="s">
        <v>1302</v>
      </c>
      <c r="I539" s="98" t="s">
        <v>1261</v>
      </c>
      <c r="J539" s="101" t="s">
        <v>2001</v>
      </c>
    </row>
    <row r="540" ht="27" spans="1:10">
      <c r="A540" s="102"/>
      <c r="B540" s="103"/>
      <c r="C540" s="98" t="s">
        <v>1277</v>
      </c>
      <c r="D540" s="98" t="s">
        <v>1299</v>
      </c>
      <c r="E540" s="98" t="s">
        <v>1863</v>
      </c>
      <c r="F540" s="98" t="s">
        <v>1280</v>
      </c>
      <c r="G540" s="98" t="s">
        <v>1301</v>
      </c>
      <c r="H540" s="98" t="s">
        <v>99</v>
      </c>
      <c r="I540" s="98" t="s">
        <v>1261</v>
      </c>
      <c r="J540" s="101" t="s">
        <v>2148</v>
      </c>
    </row>
    <row r="541" ht="27" spans="1:10">
      <c r="A541" s="102"/>
      <c r="B541" s="103"/>
      <c r="C541" s="98" t="s">
        <v>1282</v>
      </c>
      <c r="D541" s="98" t="s">
        <v>1283</v>
      </c>
      <c r="E541" s="98" t="s">
        <v>1889</v>
      </c>
      <c r="F541" s="98" t="s">
        <v>1259</v>
      </c>
      <c r="G541" s="98" t="s">
        <v>1285</v>
      </c>
      <c r="H541" s="98" t="s">
        <v>1294</v>
      </c>
      <c r="I541" s="98" t="s">
        <v>1261</v>
      </c>
      <c r="J541" s="101" t="s">
        <v>2062</v>
      </c>
    </row>
    <row r="542" ht="27" spans="1:10">
      <c r="A542" s="102"/>
      <c r="B542" s="103"/>
      <c r="C542" s="98" t="s">
        <v>1282</v>
      </c>
      <c r="D542" s="98" t="s">
        <v>1283</v>
      </c>
      <c r="E542" s="98" t="s">
        <v>1891</v>
      </c>
      <c r="F542" s="98" t="s">
        <v>1259</v>
      </c>
      <c r="G542" s="98" t="s">
        <v>1285</v>
      </c>
      <c r="H542" s="98" t="s">
        <v>1294</v>
      </c>
      <c r="I542" s="98" t="s">
        <v>1261</v>
      </c>
      <c r="J542" s="101" t="s">
        <v>2063</v>
      </c>
    </row>
    <row r="543" ht="14.25" spans="1:10">
      <c r="A543" s="98" t="s">
        <v>2149</v>
      </c>
      <c r="B543" s="103"/>
      <c r="C543" s="102"/>
      <c r="D543" s="102"/>
      <c r="E543" s="102"/>
      <c r="F543" s="102"/>
      <c r="G543" s="102"/>
      <c r="H543" s="102"/>
      <c r="I543" s="102"/>
      <c r="J543" s="103"/>
    </row>
    <row r="544" ht="162" spans="1:10">
      <c r="A544" s="98" t="s">
        <v>1866</v>
      </c>
      <c r="B544" s="101" t="s">
        <v>1982</v>
      </c>
      <c r="C544" s="102"/>
      <c r="D544" s="102"/>
      <c r="E544" s="102"/>
      <c r="F544" s="102"/>
      <c r="G544" s="102"/>
      <c r="H544" s="102"/>
      <c r="I544" s="102"/>
      <c r="J544" s="103"/>
    </row>
    <row r="545" ht="57" spans="1:10">
      <c r="A545" s="102"/>
      <c r="B545" s="103"/>
      <c r="C545" s="98" t="s">
        <v>1256</v>
      </c>
      <c r="D545" s="98" t="s">
        <v>1257</v>
      </c>
      <c r="E545" s="98" t="s">
        <v>2101</v>
      </c>
      <c r="F545" s="98" t="s">
        <v>1280</v>
      </c>
      <c r="G545" s="98" t="s">
        <v>2150</v>
      </c>
      <c r="H545" s="98" t="s">
        <v>1695</v>
      </c>
      <c r="I545" s="98" t="s">
        <v>1261</v>
      </c>
      <c r="J545" s="101" t="s">
        <v>2151</v>
      </c>
    </row>
    <row r="546" ht="57" spans="1:10">
      <c r="A546" s="102"/>
      <c r="B546" s="103"/>
      <c r="C546" s="98" t="s">
        <v>1256</v>
      </c>
      <c r="D546" s="98" t="s">
        <v>1268</v>
      </c>
      <c r="E546" s="98" t="s">
        <v>1986</v>
      </c>
      <c r="F546" s="98" t="s">
        <v>1280</v>
      </c>
      <c r="G546" s="98" t="s">
        <v>1301</v>
      </c>
      <c r="H546" s="98" t="s">
        <v>1294</v>
      </c>
      <c r="I546" s="98" t="s">
        <v>1261</v>
      </c>
      <c r="J546" s="101" t="s">
        <v>2151</v>
      </c>
    </row>
    <row r="547" ht="27.75" spans="1:10">
      <c r="A547" s="102"/>
      <c r="B547" s="103"/>
      <c r="C547" s="98" t="s">
        <v>1256</v>
      </c>
      <c r="D547" s="98" t="s">
        <v>1268</v>
      </c>
      <c r="E547" s="98" t="s">
        <v>1988</v>
      </c>
      <c r="F547" s="98" t="s">
        <v>1259</v>
      </c>
      <c r="G547" s="98" t="s">
        <v>1353</v>
      </c>
      <c r="H547" s="98" t="s">
        <v>1294</v>
      </c>
      <c r="I547" s="98" t="s">
        <v>1261</v>
      </c>
      <c r="J547" s="101" t="s">
        <v>1989</v>
      </c>
    </row>
    <row r="548" ht="27.75" spans="1:10">
      <c r="A548" s="102"/>
      <c r="B548" s="103"/>
      <c r="C548" s="98" t="s">
        <v>1256</v>
      </c>
      <c r="D548" s="98" t="s">
        <v>1377</v>
      </c>
      <c r="E548" s="98" t="s">
        <v>1990</v>
      </c>
      <c r="F548" s="98" t="s">
        <v>1280</v>
      </c>
      <c r="G548" s="98" t="s">
        <v>1301</v>
      </c>
      <c r="H548" s="98" t="s">
        <v>1294</v>
      </c>
      <c r="I548" s="98" t="s">
        <v>1261</v>
      </c>
      <c r="J548" s="101" t="s">
        <v>1991</v>
      </c>
    </row>
    <row r="549" ht="57" spans="1:10">
      <c r="A549" s="102"/>
      <c r="B549" s="103"/>
      <c r="C549" s="98" t="s">
        <v>1256</v>
      </c>
      <c r="D549" s="98" t="s">
        <v>1291</v>
      </c>
      <c r="E549" s="98" t="s">
        <v>2115</v>
      </c>
      <c r="F549" s="98" t="s">
        <v>1280</v>
      </c>
      <c r="G549" s="98" t="s">
        <v>2035</v>
      </c>
      <c r="H549" s="98" t="s">
        <v>1949</v>
      </c>
      <c r="I549" s="98" t="s">
        <v>1261</v>
      </c>
      <c r="J549" s="101" t="s">
        <v>2151</v>
      </c>
    </row>
    <row r="550" ht="27.75" spans="1:10">
      <c r="A550" s="102"/>
      <c r="B550" s="103"/>
      <c r="C550" s="98" t="s">
        <v>1277</v>
      </c>
      <c r="D550" s="98" t="s">
        <v>1278</v>
      </c>
      <c r="E550" s="98" t="s">
        <v>1995</v>
      </c>
      <c r="F550" s="98" t="s">
        <v>1259</v>
      </c>
      <c r="G550" s="98" t="s">
        <v>1996</v>
      </c>
      <c r="H550" s="98" t="s">
        <v>1294</v>
      </c>
      <c r="I550" s="98" t="s">
        <v>1261</v>
      </c>
      <c r="J550" s="101" t="s">
        <v>1914</v>
      </c>
    </row>
    <row r="551" ht="27.75" spans="1:10">
      <c r="A551" s="102"/>
      <c r="B551" s="103"/>
      <c r="C551" s="98" t="s">
        <v>1277</v>
      </c>
      <c r="D551" s="98" t="s">
        <v>1278</v>
      </c>
      <c r="E551" s="98" t="s">
        <v>1997</v>
      </c>
      <c r="F551" s="98" t="s">
        <v>1280</v>
      </c>
      <c r="G551" s="98" t="s">
        <v>1301</v>
      </c>
      <c r="H551" s="98" t="s">
        <v>1294</v>
      </c>
      <c r="I551" s="98" t="s">
        <v>1261</v>
      </c>
      <c r="J551" s="101" t="s">
        <v>1998</v>
      </c>
    </row>
    <row r="552" ht="57" spans="1:10">
      <c r="A552" s="102"/>
      <c r="B552" s="103"/>
      <c r="C552" s="98" t="s">
        <v>1277</v>
      </c>
      <c r="D552" s="98" t="s">
        <v>1299</v>
      </c>
      <c r="E552" s="98" t="s">
        <v>1999</v>
      </c>
      <c r="F552" s="98" t="s">
        <v>1280</v>
      </c>
      <c r="G552" s="98" t="s">
        <v>1363</v>
      </c>
      <c r="H552" s="98" t="s">
        <v>1302</v>
      </c>
      <c r="I552" s="98" t="s">
        <v>1261</v>
      </c>
      <c r="J552" s="101" t="s">
        <v>2151</v>
      </c>
    </row>
    <row r="553" ht="27" spans="1:10">
      <c r="A553" s="102"/>
      <c r="B553" s="103"/>
      <c r="C553" s="98" t="s">
        <v>1282</v>
      </c>
      <c r="D553" s="98" t="s">
        <v>1283</v>
      </c>
      <c r="E553" s="98" t="s">
        <v>1889</v>
      </c>
      <c r="F553" s="98" t="s">
        <v>1259</v>
      </c>
      <c r="G553" s="98" t="s">
        <v>1285</v>
      </c>
      <c r="H553" s="98" t="s">
        <v>1294</v>
      </c>
      <c r="I553" s="98" t="s">
        <v>1261</v>
      </c>
      <c r="J553" s="101" t="s">
        <v>1998</v>
      </c>
    </row>
    <row r="554" ht="27" spans="1:10">
      <c r="A554" s="102"/>
      <c r="B554" s="103"/>
      <c r="C554" s="98" t="s">
        <v>1282</v>
      </c>
      <c r="D554" s="98" t="s">
        <v>1283</v>
      </c>
      <c r="E554" s="98" t="s">
        <v>1891</v>
      </c>
      <c r="F554" s="98" t="s">
        <v>1259</v>
      </c>
      <c r="G554" s="98" t="s">
        <v>1285</v>
      </c>
      <c r="H554" s="98" t="s">
        <v>1294</v>
      </c>
      <c r="I554" s="98" t="s">
        <v>1261</v>
      </c>
      <c r="J554" s="101" t="s">
        <v>2002</v>
      </c>
    </row>
    <row r="555" ht="54" spans="1:10">
      <c r="A555" s="98" t="s">
        <v>1907</v>
      </c>
      <c r="B555" s="101" t="s">
        <v>2093</v>
      </c>
      <c r="C555" s="102"/>
      <c r="D555" s="102"/>
      <c r="E555" s="102"/>
      <c r="F555" s="102"/>
      <c r="G555" s="102"/>
      <c r="H555" s="102"/>
      <c r="I555" s="102"/>
      <c r="J555" s="103"/>
    </row>
    <row r="556" ht="98.25" spans="1:10">
      <c r="A556" s="102"/>
      <c r="B556" s="103"/>
      <c r="C556" s="98" t="s">
        <v>1256</v>
      </c>
      <c r="D556" s="98" t="s">
        <v>1257</v>
      </c>
      <c r="E556" s="98" t="s">
        <v>2152</v>
      </c>
      <c r="F556" s="98" t="s">
        <v>1280</v>
      </c>
      <c r="G556" s="98" t="s">
        <v>2153</v>
      </c>
      <c r="H556" s="98" t="s">
        <v>1311</v>
      </c>
      <c r="I556" s="98" t="s">
        <v>1261</v>
      </c>
      <c r="J556" s="101" t="s">
        <v>2154</v>
      </c>
    </row>
    <row r="557" ht="42.75" spans="1:10">
      <c r="A557" s="102"/>
      <c r="B557" s="103"/>
      <c r="C557" s="98" t="s">
        <v>1256</v>
      </c>
      <c r="D557" s="98" t="s">
        <v>1257</v>
      </c>
      <c r="E557" s="98" t="s">
        <v>2155</v>
      </c>
      <c r="F557" s="98" t="s">
        <v>1280</v>
      </c>
      <c r="G557" s="98" t="s">
        <v>2156</v>
      </c>
      <c r="H557" s="98" t="s">
        <v>99</v>
      </c>
      <c r="I557" s="98" t="s">
        <v>1261</v>
      </c>
      <c r="J557" s="101" t="s">
        <v>2157</v>
      </c>
    </row>
    <row r="558" ht="57" spans="1:10">
      <c r="A558" s="102"/>
      <c r="B558" s="103"/>
      <c r="C558" s="98" t="s">
        <v>1256</v>
      </c>
      <c r="D558" s="98" t="s">
        <v>1268</v>
      </c>
      <c r="E558" s="98" t="s">
        <v>1859</v>
      </c>
      <c r="F558" s="98" t="s">
        <v>1280</v>
      </c>
      <c r="G558" s="98" t="s">
        <v>1301</v>
      </c>
      <c r="H558" s="98" t="s">
        <v>1294</v>
      </c>
      <c r="I558" s="98" t="s">
        <v>1261</v>
      </c>
      <c r="J558" s="101" t="s">
        <v>2158</v>
      </c>
    </row>
    <row r="559" ht="99" spans="1:10">
      <c r="A559" s="102"/>
      <c r="B559" s="103"/>
      <c r="C559" s="98" t="s">
        <v>1256</v>
      </c>
      <c r="D559" s="98" t="s">
        <v>1377</v>
      </c>
      <c r="E559" s="98" t="s">
        <v>1932</v>
      </c>
      <c r="F559" s="98" t="s">
        <v>1280</v>
      </c>
      <c r="G559" s="98" t="s">
        <v>1301</v>
      </c>
      <c r="H559" s="98" t="s">
        <v>1294</v>
      </c>
      <c r="I559" s="98" t="s">
        <v>1261</v>
      </c>
      <c r="J559" s="101" t="s">
        <v>2159</v>
      </c>
    </row>
    <row r="560" ht="111.75" spans="1:10">
      <c r="A560" s="102"/>
      <c r="B560" s="103"/>
      <c r="C560" s="98" t="s">
        <v>1256</v>
      </c>
      <c r="D560" s="98" t="s">
        <v>1291</v>
      </c>
      <c r="E560" s="98" t="s">
        <v>2096</v>
      </c>
      <c r="F560" s="98" t="s">
        <v>1280</v>
      </c>
      <c r="G560" s="98" t="s">
        <v>2097</v>
      </c>
      <c r="H560" s="98" t="s">
        <v>99</v>
      </c>
      <c r="I560" s="98" t="s">
        <v>1261</v>
      </c>
      <c r="J560" s="101" t="s">
        <v>2160</v>
      </c>
    </row>
    <row r="561" ht="112.5" spans="1:10">
      <c r="A561" s="102"/>
      <c r="B561" s="103"/>
      <c r="C561" s="98" t="s">
        <v>1256</v>
      </c>
      <c r="D561" s="98" t="s">
        <v>1291</v>
      </c>
      <c r="E561" s="98" t="s">
        <v>2098</v>
      </c>
      <c r="F561" s="98" t="s">
        <v>1280</v>
      </c>
      <c r="G561" s="98" t="s">
        <v>1913</v>
      </c>
      <c r="H561" s="98" t="s">
        <v>99</v>
      </c>
      <c r="I561" s="98" t="s">
        <v>1261</v>
      </c>
      <c r="J561" s="101" t="s">
        <v>2161</v>
      </c>
    </row>
    <row r="562" ht="169.5" spans="1:10">
      <c r="A562" s="102"/>
      <c r="B562" s="103"/>
      <c r="C562" s="98" t="s">
        <v>1277</v>
      </c>
      <c r="D562" s="98" t="s">
        <v>1278</v>
      </c>
      <c r="E562" s="98" t="s">
        <v>2162</v>
      </c>
      <c r="F562" s="98" t="s">
        <v>1259</v>
      </c>
      <c r="G562" s="98" t="s">
        <v>1318</v>
      </c>
      <c r="H562" s="98" t="s">
        <v>1294</v>
      </c>
      <c r="I562" s="98" t="s">
        <v>1261</v>
      </c>
      <c r="J562" s="101" t="s">
        <v>2163</v>
      </c>
    </row>
    <row r="563" ht="27" spans="1:10">
      <c r="A563" s="102"/>
      <c r="B563" s="103"/>
      <c r="C563" s="98" t="s">
        <v>1282</v>
      </c>
      <c r="D563" s="98" t="s">
        <v>1283</v>
      </c>
      <c r="E563" s="98" t="s">
        <v>1317</v>
      </c>
      <c r="F563" s="98" t="s">
        <v>1259</v>
      </c>
      <c r="G563" s="98" t="s">
        <v>1285</v>
      </c>
      <c r="H563" s="98" t="s">
        <v>1294</v>
      </c>
      <c r="I563" s="98" t="s">
        <v>1261</v>
      </c>
      <c r="J563" s="101" t="s">
        <v>2164</v>
      </c>
    </row>
    <row r="564" ht="162" spans="1:10">
      <c r="A564" s="98" t="s">
        <v>2100</v>
      </c>
      <c r="B564" s="101" t="s">
        <v>1982</v>
      </c>
      <c r="C564" s="102"/>
      <c r="D564" s="102"/>
      <c r="E564" s="102"/>
      <c r="F564" s="102"/>
      <c r="G564" s="102"/>
      <c r="H564" s="102"/>
      <c r="I564" s="102"/>
      <c r="J564" s="103"/>
    </row>
    <row r="565" ht="14.25" spans="1:10">
      <c r="A565" s="102"/>
      <c r="B565" s="103"/>
      <c r="C565" s="98" t="s">
        <v>1256</v>
      </c>
      <c r="D565" s="98" t="s">
        <v>1257</v>
      </c>
      <c r="E565" s="98" t="s">
        <v>2165</v>
      </c>
      <c r="F565" s="98" t="s">
        <v>1280</v>
      </c>
      <c r="G565" s="98" t="s">
        <v>2166</v>
      </c>
      <c r="H565" s="98" t="s">
        <v>1695</v>
      </c>
      <c r="I565" s="98" t="s">
        <v>1261</v>
      </c>
      <c r="J565" s="101" t="s">
        <v>1985</v>
      </c>
    </row>
    <row r="566" ht="27.75" spans="1:10">
      <c r="A566" s="102"/>
      <c r="B566" s="103"/>
      <c r="C566" s="98" t="s">
        <v>1256</v>
      </c>
      <c r="D566" s="98" t="s">
        <v>1268</v>
      </c>
      <c r="E566" s="98" t="s">
        <v>2167</v>
      </c>
      <c r="F566" s="98" t="s">
        <v>1280</v>
      </c>
      <c r="G566" s="98" t="s">
        <v>1301</v>
      </c>
      <c r="H566" s="98" t="s">
        <v>1294</v>
      </c>
      <c r="I566" s="98" t="s">
        <v>1261</v>
      </c>
      <c r="J566" s="101" t="s">
        <v>2103</v>
      </c>
    </row>
    <row r="567" ht="27.75" spans="1:10">
      <c r="A567" s="102"/>
      <c r="B567" s="103"/>
      <c r="C567" s="98" t="s">
        <v>1256</v>
      </c>
      <c r="D567" s="98" t="s">
        <v>1377</v>
      </c>
      <c r="E567" s="98" t="s">
        <v>1990</v>
      </c>
      <c r="F567" s="98" t="s">
        <v>1280</v>
      </c>
      <c r="G567" s="98" t="s">
        <v>1301</v>
      </c>
      <c r="H567" s="98" t="s">
        <v>1294</v>
      </c>
      <c r="I567" s="98" t="s">
        <v>1261</v>
      </c>
      <c r="J567" s="101" t="s">
        <v>1991</v>
      </c>
    </row>
    <row r="568" ht="27.75" spans="1:10">
      <c r="A568" s="102"/>
      <c r="B568" s="103"/>
      <c r="C568" s="98" t="s">
        <v>1256</v>
      </c>
      <c r="D568" s="98" t="s">
        <v>1291</v>
      </c>
      <c r="E568" s="98" t="s">
        <v>2115</v>
      </c>
      <c r="F568" s="98" t="s">
        <v>1280</v>
      </c>
      <c r="G568" s="98" t="s">
        <v>2043</v>
      </c>
      <c r="H568" s="98" t="s">
        <v>1949</v>
      </c>
      <c r="I568" s="98" t="s">
        <v>1261</v>
      </c>
      <c r="J568" s="101" t="s">
        <v>2104</v>
      </c>
    </row>
    <row r="569" ht="27.75" spans="1:10">
      <c r="A569" s="102"/>
      <c r="B569" s="103"/>
      <c r="C569" s="98" t="s">
        <v>1277</v>
      </c>
      <c r="D569" s="98" t="s">
        <v>1278</v>
      </c>
      <c r="E569" s="98" t="s">
        <v>1995</v>
      </c>
      <c r="F569" s="98" t="s">
        <v>1259</v>
      </c>
      <c r="G569" s="98" t="s">
        <v>1996</v>
      </c>
      <c r="H569" s="98" t="s">
        <v>1294</v>
      </c>
      <c r="I569" s="98" t="s">
        <v>1261</v>
      </c>
      <c r="J569" s="101" t="s">
        <v>1914</v>
      </c>
    </row>
    <row r="570" ht="27.75" spans="1:10">
      <c r="A570" s="102"/>
      <c r="B570" s="103"/>
      <c r="C570" s="98" t="s">
        <v>1277</v>
      </c>
      <c r="D570" s="98" t="s">
        <v>1299</v>
      </c>
      <c r="E570" s="98" t="s">
        <v>1999</v>
      </c>
      <c r="F570" s="98" t="s">
        <v>1280</v>
      </c>
      <c r="G570" s="98" t="s">
        <v>1363</v>
      </c>
      <c r="H570" s="98" t="s">
        <v>1302</v>
      </c>
      <c r="I570" s="98" t="s">
        <v>1261</v>
      </c>
      <c r="J570" s="101" t="s">
        <v>2105</v>
      </c>
    </row>
    <row r="571" ht="27" spans="1:10">
      <c r="A571" s="102"/>
      <c r="B571" s="103"/>
      <c r="C571" s="98" t="s">
        <v>1282</v>
      </c>
      <c r="D571" s="98" t="s">
        <v>1283</v>
      </c>
      <c r="E571" s="98" t="s">
        <v>1889</v>
      </c>
      <c r="F571" s="98" t="s">
        <v>1259</v>
      </c>
      <c r="G571" s="98" t="s">
        <v>1285</v>
      </c>
      <c r="H571" s="98" t="s">
        <v>1294</v>
      </c>
      <c r="I571" s="98" t="s">
        <v>1261</v>
      </c>
      <c r="J571" s="101" t="s">
        <v>1998</v>
      </c>
    </row>
    <row r="572" ht="27" spans="1:10">
      <c r="A572" s="102"/>
      <c r="B572" s="103"/>
      <c r="C572" s="98" t="s">
        <v>1282</v>
      </c>
      <c r="D572" s="98" t="s">
        <v>1283</v>
      </c>
      <c r="E572" s="98" t="s">
        <v>1891</v>
      </c>
      <c r="F572" s="98" t="s">
        <v>1259</v>
      </c>
      <c r="G572" s="98" t="s">
        <v>1285</v>
      </c>
      <c r="H572" s="98" t="s">
        <v>1294</v>
      </c>
      <c r="I572" s="98" t="s">
        <v>1261</v>
      </c>
      <c r="J572" s="101" t="s">
        <v>2002</v>
      </c>
    </row>
    <row r="573" ht="162" spans="1:10">
      <c r="A573" s="98" t="s">
        <v>2031</v>
      </c>
      <c r="B573" s="101" t="s">
        <v>1982</v>
      </c>
      <c r="C573" s="102"/>
      <c r="D573" s="102"/>
      <c r="E573" s="102"/>
      <c r="F573" s="102"/>
      <c r="G573" s="102"/>
      <c r="H573" s="102"/>
      <c r="I573" s="102"/>
      <c r="J573" s="103"/>
    </row>
    <row r="574" ht="14.25" spans="1:10">
      <c r="A574" s="102"/>
      <c r="B574" s="103"/>
      <c r="C574" s="98" t="s">
        <v>1256</v>
      </c>
      <c r="D574" s="98" t="s">
        <v>1257</v>
      </c>
      <c r="E574" s="98" t="s">
        <v>2033</v>
      </c>
      <c r="F574" s="98" t="s">
        <v>1280</v>
      </c>
      <c r="G574" s="98" t="s">
        <v>2168</v>
      </c>
      <c r="H574" s="98" t="s">
        <v>1695</v>
      </c>
      <c r="I574" s="98" t="s">
        <v>1261</v>
      </c>
      <c r="J574" s="101" t="s">
        <v>2169</v>
      </c>
    </row>
    <row r="575" ht="28.5" spans="1:10">
      <c r="A575" s="102"/>
      <c r="B575" s="103"/>
      <c r="C575" s="98" t="s">
        <v>1256</v>
      </c>
      <c r="D575" s="98" t="s">
        <v>1268</v>
      </c>
      <c r="E575" s="98" t="s">
        <v>2170</v>
      </c>
      <c r="F575" s="98" t="s">
        <v>1280</v>
      </c>
      <c r="G575" s="98" t="s">
        <v>1301</v>
      </c>
      <c r="H575" s="98" t="s">
        <v>1294</v>
      </c>
      <c r="I575" s="98" t="s">
        <v>1261</v>
      </c>
      <c r="J575" s="101" t="s">
        <v>2171</v>
      </c>
    </row>
    <row r="576" ht="27.75" spans="1:10">
      <c r="A576" s="102"/>
      <c r="B576" s="103"/>
      <c r="C576" s="98" t="s">
        <v>1256</v>
      </c>
      <c r="D576" s="98" t="s">
        <v>1268</v>
      </c>
      <c r="E576" s="98" t="s">
        <v>1988</v>
      </c>
      <c r="F576" s="98" t="s">
        <v>1259</v>
      </c>
      <c r="G576" s="98" t="s">
        <v>1353</v>
      </c>
      <c r="H576" s="98" t="s">
        <v>1294</v>
      </c>
      <c r="I576" s="98" t="s">
        <v>1261</v>
      </c>
      <c r="J576" s="101" t="s">
        <v>1989</v>
      </c>
    </row>
    <row r="577" ht="27.75" spans="1:10">
      <c r="A577" s="102"/>
      <c r="B577" s="103"/>
      <c r="C577" s="98" t="s">
        <v>1256</v>
      </c>
      <c r="D577" s="98" t="s">
        <v>1377</v>
      </c>
      <c r="E577" s="98" t="s">
        <v>1990</v>
      </c>
      <c r="F577" s="98" t="s">
        <v>1280</v>
      </c>
      <c r="G577" s="98" t="s">
        <v>1301</v>
      </c>
      <c r="H577" s="98" t="s">
        <v>1294</v>
      </c>
      <c r="I577" s="98" t="s">
        <v>1261</v>
      </c>
      <c r="J577" s="101" t="s">
        <v>1991</v>
      </c>
    </row>
    <row r="578" ht="14.25" spans="1:10">
      <c r="A578" s="102"/>
      <c r="B578" s="103"/>
      <c r="C578" s="98" t="s">
        <v>1256</v>
      </c>
      <c r="D578" s="98" t="s">
        <v>1291</v>
      </c>
      <c r="E578" s="98" t="s">
        <v>1900</v>
      </c>
      <c r="F578" s="98" t="s">
        <v>1280</v>
      </c>
      <c r="G578" s="98" t="s">
        <v>2035</v>
      </c>
      <c r="H578" s="98" t="s">
        <v>1949</v>
      </c>
      <c r="I578" s="98" t="s">
        <v>1261</v>
      </c>
      <c r="J578" s="101" t="s">
        <v>2172</v>
      </c>
    </row>
    <row r="579" ht="27.75" spans="1:10">
      <c r="A579" s="102"/>
      <c r="B579" s="103"/>
      <c r="C579" s="98" t="s">
        <v>1277</v>
      </c>
      <c r="D579" s="98" t="s">
        <v>1278</v>
      </c>
      <c r="E579" s="98" t="s">
        <v>1995</v>
      </c>
      <c r="F579" s="98" t="s">
        <v>1259</v>
      </c>
      <c r="G579" s="98" t="s">
        <v>1332</v>
      </c>
      <c r="H579" s="98" t="s">
        <v>1294</v>
      </c>
      <c r="I579" s="98" t="s">
        <v>1261</v>
      </c>
      <c r="J579" s="101" t="s">
        <v>2173</v>
      </c>
    </row>
    <row r="580" ht="27.75" spans="1:10">
      <c r="A580" s="102"/>
      <c r="B580" s="103"/>
      <c r="C580" s="98" t="s">
        <v>1277</v>
      </c>
      <c r="D580" s="98" t="s">
        <v>1278</v>
      </c>
      <c r="E580" s="98" t="s">
        <v>1997</v>
      </c>
      <c r="F580" s="98" t="s">
        <v>1280</v>
      </c>
      <c r="G580" s="98" t="s">
        <v>1301</v>
      </c>
      <c r="H580" s="98" t="s">
        <v>1294</v>
      </c>
      <c r="I580" s="98" t="s">
        <v>1261</v>
      </c>
      <c r="J580" s="101" t="s">
        <v>2174</v>
      </c>
    </row>
    <row r="581" ht="27.75" spans="1:10">
      <c r="A581" s="102"/>
      <c r="B581" s="103"/>
      <c r="C581" s="98" t="s">
        <v>1277</v>
      </c>
      <c r="D581" s="98" t="s">
        <v>1299</v>
      </c>
      <c r="E581" s="98" t="s">
        <v>1999</v>
      </c>
      <c r="F581" s="98" t="s">
        <v>1280</v>
      </c>
      <c r="G581" s="98" t="s">
        <v>1363</v>
      </c>
      <c r="H581" s="98" t="s">
        <v>1302</v>
      </c>
      <c r="I581" s="98" t="s">
        <v>1261</v>
      </c>
      <c r="J581" s="101" t="s">
        <v>2175</v>
      </c>
    </row>
    <row r="582" ht="27" spans="1:10">
      <c r="A582" s="102"/>
      <c r="B582" s="103"/>
      <c r="C582" s="98" t="s">
        <v>1282</v>
      </c>
      <c r="D582" s="98" t="s">
        <v>1283</v>
      </c>
      <c r="E582" s="98" t="s">
        <v>1889</v>
      </c>
      <c r="F582" s="98" t="s">
        <v>1259</v>
      </c>
      <c r="G582" s="98" t="s">
        <v>1285</v>
      </c>
      <c r="H582" s="98" t="s">
        <v>1294</v>
      </c>
      <c r="I582" s="98" t="s">
        <v>1261</v>
      </c>
      <c r="J582" s="101" t="s">
        <v>2174</v>
      </c>
    </row>
    <row r="583" ht="27" spans="1:10">
      <c r="A583" s="102"/>
      <c r="B583" s="103"/>
      <c r="C583" s="98" t="s">
        <v>1282</v>
      </c>
      <c r="D583" s="98" t="s">
        <v>1283</v>
      </c>
      <c r="E583" s="98" t="s">
        <v>1891</v>
      </c>
      <c r="F583" s="98" t="s">
        <v>1259</v>
      </c>
      <c r="G583" s="98" t="s">
        <v>1285</v>
      </c>
      <c r="H583" s="98" t="s">
        <v>1294</v>
      </c>
      <c r="I583" s="98" t="s">
        <v>1261</v>
      </c>
      <c r="J583" s="101" t="s">
        <v>2176</v>
      </c>
    </row>
    <row r="584" ht="54" spans="1:10">
      <c r="A584" s="98" t="s">
        <v>2177</v>
      </c>
      <c r="B584" s="101" t="s">
        <v>2178</v>
      </c>
      <c r="C584" s="102"/>
      <c r="D584" s="102"/>
      <c r="E584" s="102"/>
      <c r="F584" s="102"/>
      <c r="G584" s="102"/>
      <c r="H584" s="102"/>
      <c r="I584" s="102"/>
      <c r="J584" s="103"/>
    </row>
    <row r="585" ht="27" spans="1:10">
      <c r="A585" s="102"/>
      <c r="B585" s="103"/>
      <c r="C585" s="98" t="s">
        <v>1256</v>
      </c>
      <c r="D585" s="98" t="s">
        <v>1257</v>
      </c>
      <c r="E585" s="98" t="s">
        <v>2055</v>
      </c>
      <c r="F585" s="98" t="s">
        <v>1280</v>
      </c>
      <c r="G585" s="98" t="s">
        <v>1274</v>
      </c>
      <c r="H585" s="98" t="s">
        <v>1695</v>
      </c>
      <c r="I585" s="98" t="s">
        <v>1261</v>
      </c>
      <c r="J585" s="101" t="s">
        <v>2179</v>
      </c>
    </row>
    <row r="586" ht="27" spans="1:10">
      <c r="A586" s="102"/>
      <c r="B586" s="103"/>
      <c r="C586" s="98" t="s">
        <v>1256</v>
      </c>
      <c r="D586" s="98" t="s">
        <v>1268</v>
      </c>
      <c r="E586" s="98" t="s">
        <v>2180</v>
      </c>
      <c r="F586" s="98" t="s">
        <v>1280</v>
      </c>
      <c r="G586" s="98" t="s">
        <v>1301</v>
      </c>
      <c r="H586" s="98" t="s">
        <v>1294</v>
      </c>
      <c r="I586" s="98" t="s">
        <v>1261</v>
      </c>
      <c r="J586" s="101" t="s">
        <v>2179</v>
      </c>
    </row>
    <row r="587" ht="27.75" spans="1:10">
      <c r="A587" s="102"/>
      <c r="B587" s="103"/>
      <c r="C587" s="98" t="s">
        <v>1256</v>
      </c>
      <c r="D587" s="98" t="s">
        <v>1377</v>
      </c>
      <c r="E587" s="98" t="s">
        <v>1990</v>
      </c>
      <c r="F587" s="98" t="s">
        <v>1280</v>
      </c>
      <c r="G587" s="98" t="s">
        <v>1301</v>
      </c>
      <c r="H587" s="98" t="s">
        <v>1294</v>
      </c>
      <c r="I587" s="98" t="s">
        <v>1261</v>
      </c>
      <c r="J587" s="101" t="s">
        <v>1991</v>
      </c>
    </row>
    <row r="588" ht="82.5" spans="1:10">
      <c r="A588" s="102"/>
      <c r="B588" s="103"/>
      <c r="C588" s="98" t="s">
        <v>1256</v>
      </c>
      <c r="D588" s="98" t="s">
        <v>1291</v>
      </c>
      <c r="E588" s="98" t="s">
        <v>2181</v>
      </c>
      <c r="F588" s="98" t="s">
        <v>1280</v>
      </c>
      <c r="G588" s="98" t="s">
        <v>2060</v>
      </c>
      <c r="H588" s="98" t="s">
        <v>1949</v>
      </c>
      <c r="I588" s="98" t="s">
        <v>1261</v>
      </c>
      <c r="J588" s="101" t="s">
        <v>2182</v>
      </c>
    </row>
    <row r="589" ht="27.75" spans="1:10">
      <c r="A589" s="102"/>
      <c r="B589" s="103"/>
      <c r="C589" s="98" t="s">
        <v>1277</v>
      </c>
      <c r="D589" s="98" t="s">
        <v>1299</v>
      </c>
      <c r="E589" s="98" t="s">
        <v>1999</v>
      </c>
      <c r="F589" s="98" t="s">
        <v>1280</v>
      </c>
      <c r="G589" s="98" t="s">
        <v>1363</v>
      </c>
      <c r="H589" s="98" t="s">
        <v>1302</v>
      </c>
      <c r="I589" s="98" t="s">
        <v>1261</v>
      </c>
      <c r="J589" s="101" t="s">
        <v>2001</v>
      </c>
    </row>
    <row r="590" ht="27" spans="1:10">
      <c r="A590" s="102"/>
      <c r="B590" s="103"/>
      <c r="C590" s="98" t="s">
        <v>1282</v>
      </c>
      <c r="D590" s="98" t="s">
        <v>1283</v>
      </c>
      <c r="E590" s="98" t="s">
        <v>1889</v>
      </c>
      <c r="F590" s="98" t="s">
        <v>1259</v>
      </c>
      <c r="G590" s="98" t="s">
        <v>1285</v>
      </c>
      <c r="H590" s="98" t="s">
        <v>1294</v>
      </c>
      <c r="I590" s="98" t="s">
        <v>1261</v>
      </c>
      <c r="J590" s="101" t="s">
        <v>2183</v>
      </c>
    </row>
    <row r="591" ht="27" spans="1:10">
      <c r="A591" s="102"/>
      <c r="B591" s="103"/>
      <c r="C591" s="98" t="s">
        <v>1282</v>
      </c>
      <c r="D591" s="98" t="s">
        <v>1283</v>
      </c>
      <c r="E591" s="98" t="s">
        <v>1891</v>
      </c>
      <c r="F591" s="98" t="s">
        <v>1259</v>
      </c>
      <c r="G591" s="98" t="s">
        <v>1285</v>
      </c>
      <c r="H591" s="98" t="s">
        <v>1294</v>
      </c>
      <c r="I591" s="98" t="s">
        <v>1261</v>
      </c>
      <c r="J591" s="101" t="s">
        <v>2184</v>
      </c>
    </row>
    <row r="592" ht="125.25" spans="1:10">
      <c r="A592" s="98" t="s">
        <v>2036</v>
      </c>
      <c r="B592" s="101" t="s">
        <v>2185</v>
      </c>
      <c r="C592" s="102"/>
      <c r="D592" s="102"/>
      <c r="E592" s="102"/>
      <c r="F592" s="102"/>
      <c r="G592" s="102"/>
      <c r="H592" s="102"/>
      <c r="I592" s="102"/>
      <c r="J592" s="103"/>
    </row>
    <row r="593" ht="14.25" spans="1:10">
      <c r="A593" s="102"/>
      <c r="B593" s="103"/>
      <c r="C593" s="98" t="s">
        <v>1256</v>
      </c>
      <c r="D593" s="98" t="s">
        <v>1257</v>
      </c>
      <c r="E593" s="98" t="s">
        <v>2038</v>
      </c>
      <c r="F593" s="98" t="s">
        <v>1280</v>
      </c>
      <c r="G593" s="98" t="s">
        <v>2186</v>
      </c>
      <c r="H593" s="98" t="s">
        <v>1315</v>
      </c>
      <c r="I593" s="98" t="s">
        <v>1261</v>
      </c>
      <c r="J593" s="101" t="s">
        <v>2187</v>
      </c>
    </row>
    <row r="594" ht="14.25" spans="1:10">
      <c r="A594" s="102"/>
      <c r="B594" s="103"/>
      <c r="C594" s="98" t="s">
        <v>1256</v>
      </c>
      <c r="D594" s="98" t="s">
        <v>1377</v>
      </c>
      <c r="E594" s="98" t="s">
        <v>2018</v>
      </c>
      <c r="F594" s="98" t="s">
        <v>1280</v>
      </c>
      <c r="G594" s="98" t="s">
        <v>1301</v>
      </c>
      <c r="H594" s="98" t="s">
        <v>1294</v>
      </c>
      <c r="I594" s="98" t="s">
        <v>1261</v>
      </c>
      <c r="J594" s="101" t="s">
        <v>2041</v>
      </c>
    </row>
    <row r="595" ht="14.25" spans="1:10">
      <c r="A595" s="102"/>
      <c r="B595" s="103"/>
      <c r="C595" s="98" t="s">
        <v>1256</v>
      </c>
      <c r="D595" s="98" t="s">
        <v>1291</v>
      </c>
      <c r="E595" s="98" t="s">
        <v>2042</v>
      </c>
      <c r="F595" s="98" t="s">
        <v>1280</v>
      </c>
      <c r="G595" s="98" t="s">
        <v>2043</v>
      </c>
      <c r="H595" s="98" t="s">
        <v>2044</v>
      </c>
      <c r="I595" s="98" t="s">
        <v>1261</v>
      </c>
      <c r="J595" s="101" t="s">
        <v>2045</v>
      </c>
    </row>
    <row r="596" ht="27" spans="1:10">
      <c r="A596" s="102"/>
      <c r="B596" s="103"/>
      <c r="C596" s="98" t="s">
        <v>1277</v>
      </c>
      <c r="D596" s="98" t="s">
        <v>1278</v>
      </c>
      <c r="E596" s="98" t="s">
        <v>2046</v>
      </c>
      <c r="F596" s="98" t="s">
        <v>1259</v>
      </c>
      <c r="G596" s="98" t="s">
        <v>1285</v>
      </c>
      <c r="H596" s="98" t="s">
        <v>1294</v>
      </c>
      <c r="I596" s="98" t="s">
        <v>1261</v>
      </c>
      <c r="J596" s="101" t="s">
        <v>2188</v>
      </c>
    </row>
    <row r="597" ht="27" spans="1:10">
      <c r="A597" s="102"/>
      <c r="B597" s="103"/>
      <c r="C597" s="98" t="s">
        <v>1282</v>
      </c>
      <c r="D597" s="98" t="s">
        <v>1283</v>
      </c>
      <c r="E597" s="98" t="s">
        <v>2048</v>
      </c>
      <c r="F597" s="98" t="s">
        <v>1259</v>
      </c>
      <c r="G597" s="98" t="s">
        <v>1285</v>
      </c>
      <c r="H597" s="98" t="s">
        <v>1294</v>
      </c>
      <c r="I597" s="98" t="s">
        <v>1261</v>
      </c>
      <c r="J597" s="101" t="s">
        <v>2189</v>
      </c>
    </row>
    <row r="598" ht="42.75" spans="1:10">
      <c r="A598" s="98" t="s">
        <v>1893</v>
      </c>
      <c r="B598" s="101" t="s">
        <v>2190</v>
      </c>
      <c r="C598" s="102"/>
      <c r="D598" s="102"/>
      <c r="E598" s="102"/>
      <c r="F598" s="102"/>
      <c r="G598" s="102"/>
      <c r="H598" s="102"/>
      <c r="I598" s="102"/>
      <c r="J598" s="103"/>
    </row>
    <row r="599" ht="27" spans="1:10">
      <c r="A599" s="102"/>
      <c r="B599" s="103"/>
      <c r="C599" s="98" t="s">
        <v>1256</v>
      </c>
      <c r="D599" s="98" t="s">
        <v>1257</v>
      </c>
      <c r="E599" s="98" t="s">
        <v>1895</v>
      </c>
      <c r="F599" s="98" t="s">
        <v>1280</v>
      </c>
      <c r="G599" s="98" t="s">
        <v>2191</v>
      </c>
      <c r="H599" s="98" t="s">
        <v>1695</v>
      </c>
      <c r="I599" s="98" t="s">
        <v>1261</v>
      </c>
      <c r="J599" s="101" t="s">
        <v>2192</v>
      </c>
    </row>
    <row r="600" ht="27.75" spans="1:10">
      <c r="A600" s="102"/>
      <c r="B600" s="103"/>
      <c r="C600" s="98" t="s">
        <v>1256</v>
      </c>
      <c r="D600" s="98" t="s">
        <v>1268</v>
      </c>
      <c r="E600" s="98" t="s">
        <v>2193</v>
      </c>
      <c r="F600" s="98" t="s">
        <v>1280</v>
      </c>
      <c r="G600" s="98" t="s">
        <v>1301</v>
      </c>
      <c r="H600" s="98" t="s">
        <v>1294</v>
      </c>
      <c r="I600" s="98" t="s">
        <v>1261</v>
      </c>
      <c r="J600" s="101" t="s">
        <v>2194</v>
      </c>
    </row>
    <row r="601" ht="14.25" spans="1:10">
      <c r="A601" s="102"/>
      <c r="B601" s="103"/>
      <c r="C601" s="98" t="s">
        <v>1256</v>
      </c>
      <c r="D601" s="98" t="s">
        <v>1291</v>
      </c>
      <c r="E601" s="98" t="s">
        <v>1900</v>
      </c>
      <c r="F601" s="98" t="s">
        <v>1280</v>
      </c>
      <c r="G601" s="98" t="s">
        <v>1901</v>
      </c>
      <c r="H601" s="98" t="s">
        <v>99</v>
      </c>
      <c r="I601" s="98" t="s">
        <v>1261</v>
      </c>
      <c r="J601" s="101" t="s">
        <v>2195</v>
      </c>
    </row>
    <row r="602" ht="41.25" spans="1:10">
      <c r="A602" s="102"/>
      <c r="B602" s="103"/>
      <c r="C602" s="98" t="s">
        <v>1277</v>
      </c>
      <c r="D602" s="98" t="s">
        <v>1278</v>
      </c>
      <c r="E602" s="98" t="s">
        <v>2052</v>
      </c>
      <c r="F602" s="98" t="s">
        <v>1259</v>
      </c>
      <c r="G602" s="98" t="s">
        <v>1332</v>
      </c>
      <c r="H602" s="98" t="s">
        <v>1294</v>
      </c>
      <c r="I602" s="98" t="s">
        <v>1261</v>
      </c>
      <c r="J602" s="101" t="s">
        <v>2196</v>
      </c>
    </row>
    <row r="603" ht="27" spans="1:10">
      <c r="A603" s="102"/>
      <c r="B603" s="103"/>
      <c r="C603" s="98" t="s">
        <v>1282</v>
      </c>
      <c r="D603" s="98" t="s">
        <v>1283</v>
      </c>
      <c r="E603" s="98" t="s">
        <v>1854</v>
      </c>
      <c r="F603" s="98" t="s">
        <v>1420</v>
      </c>
      <c r="G603" s="98" t="s">
        <v>1285</v>
      </c>
      <c r="H603" s="98" t="s">
        <v>1294</v>
      </c>
      <c r="I603" s="98" t="s">
        <v>1261</v>
      </c>
      <c r="J603" s="101" t="s">
        <v>1905</v>
      </c>
    </row>
    <row r="604" ht="27" spans="1:10">
      <c r="A604" s="102"/>
      <c r="B604" s="103"/>
      <c r="C604" s="98" t="s">
        <v>1282</v>
      </c>
      <c r="D604" s="98" t="s">
        <v>1283</v>
      </c>
      <c r="E604" s="98" t="s">
        <v>1906</v>
      </c>
      <c r="F604" s="98" t="s">
        <v>1420</v>
      </c>
      <c r="G604" s="98" t="s">
        <v>1285</v>
      </c>
      <c r="H604" s="98" t="s">
        <v>99</v>
      </c>
      <c r="I604" s="98" t="s">
        <v>1261</v>
      </c>
      <c r="J604" s="101" t="s">
        <v>1905</v>
      </c>
    </row>
    <row r="605" ht="27.75" spans="1:10">
      <c r="A605" s="98" t="s">
        <v>1819</v>
      </c>
      <c r="B605" s="101" t="s">
        <v>2077</v>
      </c>
      <c r="C605" s="102"/>
      <c r="D605" s="102"/>
      <c r="E605" s="102"/>
      <c r="F605" s="102"/>
      <c r="G605" s="102"/>
      <c r="H605" s="102"/>
      <c r="I605" s="102"/>
      <c r="J605" s="103"/>
    </row>
    <row r="606" ht="98.25" spans="1:10">
      <c r="A606" s="102"/>
      <c r="B606" s="103"/>
      <c r="C606" s="98" t="s">
        <v>1256</v>
      </c>
      <c r="D606" s="98" t="s">
        <v>1257</v>
      </c>
      <c r="E606" s="98" t="s">
        <v>2106</v>
      </c>
      <c r="F606" s="98" t="s">
        <v>1280</v>
      </c>
      <c r="G606" s="98" t="s">
        <v>964</v>
      </c>
      <c r="H606" s="98" t="s">
        <v>1294</v>
      </c>
      <c r="I606" s="98" t="s">
        <v>1261</v>
      </c>
      <c r="J606" s="101" t="s">
        <v>2197</v>
      </c>
    </row>
    <row r="607" ht="99" spans="1:10">
      <c r="A607" s="102"/>
      <c r="B607" s="103"/>
      <c r="C607" s="98" t="s">
        <v>1256</v>
      </c>
      <c r="D607" s="98" t="s">
        <v>1268</v>
      </c>
      <c r="E607" s="98" t="s">
        <v>2081</v>
      </c>
      <c r="F607" s="98" t="s">
        <v>1280</v>
      </c>
      <c r="G607" s="98" t="s">
        <v>1301</v>
      </c>
      <c r="H607" s="98" t="s">
        <v>1294</v>
      </c>
      <c r="I607" s="98" t="s">
        <v>1261</v>
      </c>
      <c r="J607" s="101" t="s">
        <v>2198</v>
      </c>
    </row>
    <row r="608" ht="111.75" spans="1:10">
      <c r="A608" s="102"/>
      <c r="B608" s="103"/>
      <c r="C608" s="98" t="s">
        <v>1256</v>
      </c>
      <c r="D608" s="98" t="s">
        <v>1377</v>
      </c>
      <c r="E608" s="98" t="s">
        <v>2083</v>
      </c>
      <c r="F608" s="98" t="s">
        <v>1280</v>
      </c>
      <c r="G608" s="98" t="s">
        <v>1301</v>
      </c>
      <c r="H608" s="98" t="s">
        <v>1294</v>
      </c>
      <c r="I608" s="98" t="s">
        <v>1261</v>
      </c>
      <c r="J608" s="101" t="s">
        <v>2199</v>
      </c>
    </row>
    <row r="609" ht="14.25" spans="1:10">
      <c r="A609" s="102"/>
      <c r="B609" s="103"/>
      <c r="C609" s="98" t="s">
        <v>1256</v>
      </c>
      <c r="D609" s="98" t="s">
        <v>1291</v>
      </c>
      <c r="E609" s="98" t="s">
        <v>2085</v>
      </c>
      <c r="F609" s="98" t="s">
        <v>1280</v>
      </c>
      <c r="G609" s="98" t="s">
        <v>1260</v>
      </c>
      <c r="H609" s="98" t="s">
        <v>1315</v>
      </c>
      <c r="I609" s="98" t="s">
        <v>1261</v>
      </c>
      <c r="J609" s="101" t="s">
        <v>1828</v>
      </c>
    </row>
    <row r="610" ht="14.25" spans="1:10">
      <c r="A610" s="102"/>
      <c r="B610" s="103"/>
      <c r="C610" s="98" t="s">
        <v>1277</v>
      </c>
      <c r="D610" s="98" t="s">
        <v>1278</v>
      </c>
      <c r="E610" s="98" t="s">
        <v>2200</v>
      </c>
      <c r="F610" s="98" t="s">
        <v>1280</v>
      </c>
      <c r="G610" s="98" t="s">
        <v>1285</v>
      </c>
      <c r="H610" s="98" t="s">
        <v>1294</v>
      </c>
      <c r="I610" s="98" t="s">
        <v>1261</v>
      </c>
      <c r="J610" s="101" t="s">
        <v>2110</v>
      </c>
    </row>
    <row r="611" ht="27" spans="1:10">
      <c r="A611" s="102"/>
      <c r="B611" s="103"/>
      <c r="C611" s="98" t="s">
        <v>1277</v>
      </c>
      <c r="D611" s="98" t="s">
        <v>1299</v>
      </c>
      <c r="E611" s="98" t="s">
        <v>2088</v>
      </c>
      <c r="F611" s="98" t="s">
        <v>1270</v>
      </c>
      <c r="G611" s="98" t="s">
        <v>1850</v>
      </c>
      <c r="H611" s="98" t="s">
        <v>1302</v>
      </c>
      <c r="I611" s="98" t="s">
        <v>1261</v>
      </c>
      <c r="J611" s="101" t="s">
        <v>2201</v>
      </c>
    </row>
    <row r="612" ht="27" spans="1:10">
      <c r="A612" s="102"/>
      <c r="B612" s="103"/>
      <c r="C612" s="98" t="s">
        <v>1282</v>
      </c>
      <c r="D612" s="98" t="s">
        <v>1283</v>
      </c>
      <c r="E612" s="98" t="s">
        <v>2090</v>
      </c>
      <c r="F612" s="98" t="s">
        <v>1259</v>
      </c>
      <c r="G612" s="98" t="s">
        <v>1285</v>
      </c>
      <c r="H612" s="98" t="s">
        <v>1294</v>
      </c>
      <c r="I612" s="98" t="s">
        <v>1261</v>
      </c>
      <c r="J612" s="101" t="s">
        <v>2110</v>
      </c>
    </row>
    <row r="613" ht="27" spans="1:10">
      <c r="A613" s="102"/>
      <c r="B613" s="103"/>
      <c r="C613" s="98" t="s">
        <v>1282</v>
      </c>
      <c r="D613" s="98" t="s">
        <v>1283</v>
      </c>
      <c r="E613" s="98" t="s">
        <v>1854</v>
      </c>
      <c r="F613" s="98" t="s">
        <v>1259</v>
      </c>
      <c r="G613" s="98" t="s">
        <v>1285</v>
      </c>
      <c r="H613" s="98" t="s">
        <v>1294</v>
      </c>
      <c r="I613" s="98" t="s">
        <v>1261</v>
      </c>
      <c r="J613" s="101" t="s">
        <v>2112</v>
      </c>
    </row>
    <row r="614" ht="27.75" spans="1:10">
      <c r="A614" s="98" t="s">
        <v>1833</v>
      </c>
      <c r="B614" s="101" t="s">
        <v>2202</v>
      </c>
      <c r="C614" s="102"/>
      <c r="D614" s="102"/>
      <c r="E614" s="102"/>
      <c r="F614" s="102"/>
      <c r="G614" s="102"/>
      <c r="H614" s="102"/>
      <c r="I614" s="102"/>
      <c r="J614" s="103"/>
    </row>
    <row r="615" ht="14.25" spans="1:10">
      <c r="A615" s="102"/>
      <c r="B615" s="103"/>
      <c r="C615" s="98" t="s">
        <v>1256</v>
      </c>
      <c r="D615" s="98" t="s">
        <v>1257</v>
      </c>
      <c r="E615" s="98" t="s">
        <v>2065</v>
      </c>
      <c r="F615" s="98" t="s">
        <v>1280</v>
      </c>
      <c r="G615" s="98" t="s">
        <v>2203</v>
      </c>
      <c r="H615" s="98" t="s">
        <v>99</v>
      </c>
      <c r="I615" s="98" t="s">
        <v>1261</v>
      </c>
      <c r="J615" s="101" t="s">
        <v>2072</v>
      </c>
    </row>
    <row r="616" ht="27" spans="1:10">
      <c r="A616" s="102"/>
      <c r="B616" s="103"/>
      <c r="C616" s="98" t="s">
        <v>1256</v>
      </c>
      <c r="D616" s="98" t="s">
        <v>1268</v>
      </c>
      <c r="E616" s="98" t="s">
        <v>2068</v>
      </c>
      <c r="F616" s="98" t="s">
        <v>1259</v>
      </c>
      <c r="G616" s="98" t="s">
        <v>1285</v>
      </c>
      <c r="H616" s="98" t="s">
        <v>99</v>
      </c>
      <c r="I616" s="98" t="s">
        <v>1261</v>
      </c>
      <c r="J616" s="101" t="s">
        <v>2069</v>
      </c>
    </row>
    <row r="617" ht="109.5" spans="1:10">
      <c r="A617" s="102"/>
      <c r="B617" s="103"/>
      <c r="C617" s="98" t="s">
        <v>1256</v>
      </c>
      <c r="D617" s="98" t="s">
        <v>1291</v>
      </c>
      <c r="E617" s="98" t="s">
        <v>2070</v>
      </c>
      <c r="F617" s="98" t="s">
        <v>1280</v>
      </c>
      <c r="G617" s="98" t="s">
        <v>2204</v>
      </c>
      <c r="H617" s="98" t="s">
        <v>99</v>
      </c>
      <c r="I617" s="98" t="s">
        <v>1384</v>
      </c>
      <c r="J617" s="101" t="s">
        <v>2072</v>
      </c>
    </row>
    <row r="618" ht="14.25" spans="1:10">
      <c r="A618" s="102"/>
      <c r="B618" s="103"/>
      <c r="C618" s="98" t="s">
        <v>1277</v>
      </c>
      <c r="D618" s="98" t="s">
        <v>1278</v>
      </c>
      <c r="E618" s="98" t="s">
        <v>2073</v>
      </c>
      <c r="F618" s="98" t="s">
        <v>1280</v>
      </c>
      <c r="G618" s="98" t="s">
        <v>1850</v>
      </c>
      <c r="H618" s="98" t="s">
        <v>99</v>
      </c>
      <c r="I618" s="98" t="s">
        <v>1261</v>
      </c>
      <c r="J618" s="101" t="s">
        <v>2074</v>
      </c>
    </row>
    <row r="619" ht="27" spans="1:10">
      <c r="A619" s="102"/>
      <c r="B619" s="103"/>
      <c r="C619" s="98" t="s">
        <v>1277</v>
      </c>
      <c r="D619" s="98" t="s">
        <v>1299</v>
      </c>
      <c r="E619" s="98" t="s">
        <v>2205</v>
      </c>
      <c r="F619" s="98" t="s">
        <v>1259</v>
      </c>
      <c r="G619" s="98" t="s">
        <v>2206</v>
      </c>
      <c r="H619" s="98" t="s">
        <v>99</v>
      </c>
      <c r="I619" s="98" t="s">
        <v>1261</v>
      </c>
      <c r="J619" s="101" t="s">
        <v>2207</v>
      </c>
    </row>
    <row r="620" ht="27" spans="1:10">
      <c r="A620" s="102"/>
      <c r="B620" s="103"/>
      <c r="C620" s="98" t="s">
        <v>1282</v>
      </c>
      <c r="D620" s="98" t="s">
        <v>1283</v>
      </c>
      <c r="E620" s="98" t="s">
        <v>2075</v>
      </c>
      <c r="F620" s="98" t="s">
        <v>1259</v>
      </c>
      <c r="G620" s="98" t="s">
        <v>1285</v>
      </c>
      <c r="H620" s="98" t="s">
        <v>99</v>
      </c>
      <c r="I620" s="98" t="s">
        <v>1261</v>
      </c>
      <c r="J620" s="101" t="s">
        <v>2072</v>
      </c>
    </row>
    <row r="621" ht="27" spans="1:10">
      <c r="A621" s="102"/>
      <c r="B621" s="103"/>
      <c r="C621" s="98" t="s">
        <v>1282</v>
      </c>
      <c r="D621" s="98" t="s">
        <v>1283</v>
      </c>
      <c r="E621" s="98" t="s">
        <v>1854</v>
      </c>
      <c r="F621" s="98" t="s">
        <v>1259</v>
      </c>
      <c r="G621" s="98" t="s">
        <v>1285</v>
      </c>
      <c r="H621" s="98" t="s">
        <v>99</v>
      </c>
      <c r="I621" s="98" t="s">
        <v>1261</v>
      </c>
      <c r="J621" s="101" t="s">
        <v>2208</v>
      </c>
    </row>
    <row r="622" ht="54" spans="1:10">
      <c r="A622" s="98" t="s">
        <v>1881</v>
      </c>
      <c r="B622" s="101" t="s">
        <v>2054</v>
      </c>
      <c r="C622" s="102"/>
      <c r="D622" s="102"/>
      <c r="E622" s="102"/>
      <c r="F622" s="102"/>
      <c r="G622" s="102"/>
      <c r="H622" s="102"/>
      <c r="I622" s="102"/>
      <c r="J622" s="103"/>
    </row>
    <row r="623" ht="27" spans="1:10">
      <c r="A623" s="102"/>
      <c r="B623" s="103"/>
      <c r="C623" s="98" t="s">
        <v>1256</v>
      </c>
      <c r="D623" s="98" t="s">
        <v>1257</v>
      </c>
      <c r="E623" s="98" t="s">
        <v>2055</v>
      </c>
      <c r="F623" s="98" t="s">
        <v>1280</v>
      </c>
      <c r="G623" s="98" t="s">
        <v>2209</v>
      </c>
      <c r="H623" s="98" t="s">
        <v>1695</v>
      </c>
      <c r="I623" s="98" t="s">
        <v>1261</v>
      </c>
      <c r="J623" s="101" t="s">
        <v>2057</v>
      </c>
    </row>
    <row r="624" ht="27.75" spans="1:10">
      <c r="A624" s="102"/>
      <c r="B624" s="103"/>
      <c r="C624" s="98" t="s">
        <v>1256</v>
      </c>
      <c r="D624" s="98" t="s">
        <v>1268</v>
      </c>
      <c r="E624" s="98" t="s">
        <v>2210</v>
      </c>
      <c r="F624" s="98" t="s">
        <v>1280</v>
      </c>
      <c r="G624" s="98" t="s">
        <v>1301</v>
      </c>
      <c r="H624" s="98" t="s">
        <v>1294</v>
      </c>
      <c r="I624" s="98" t="s">
        <v>1261</v>
      </c>
      <c r="J624" s="101" t="s">
        <v>2057</v>
      </c>
    </row>
    <row r="625" ht="27.75" spans="1:10">
      <c r="A625" s="102"/>
      <c r="B625" s="103"/>
      <c r="C625" s="98" t="s">
        <v>1256</v>
      </c>
      <c r="D625" s="98" t="s">
        <v>1377</v>
      </c>
      <c r="E625" s="98" t="s">
        <v>1990</v>
      </c>
      <c r="F625" s="98" t="s">
        <v>1280</v>
      </c>
      <c r="G625" s="98" t="s">
        <v>1301</v>
      </c>
      <c r="H625" s="98" t="s">
        <v>1294</v>
      </c>
      <c r="I625" s="98" t="s">
        <v>1261</v>
      </c>
      <c r="J625" s="101" t="s">
        <v>1991</v>
      </c>
    </row>
    <row r="626" ht="27.75" spans="1:10">
      <c r="A626" s="102"/>
      <c r="B626" s="103"/>
      <c r="C626" s="98" t="s">
        <v>1256</v>
      </c>
      <c r="D626" s="98" t="s">
        <v>1291</v>
      </c>
      <c r="E626" s="98" t="s">
        <v>2115</v>
      </c>
      <c r="F626" s="98" t="s">
        <v>1280</v>
      </c>
      <c r="G626" s="98" t="s">
        <v>2060</v>
      </c>
      <c r="H626" s="98" t="s">
        <v>1949</v>
      </c>
      <c r="I626" s="98" t="s">
        <v>1261</v>
      </c>
      <c r="J626" s="101" t="s">
        <v>2061</v>
      </c>
    </row>
    <row r="627" ht="27.75" spans="1:10">
      <c r="A627" s="102"/>
      <c r="B627" s="103"/>
      <c r="C627" s="98" t="s">
        <v>1277</v>
      </c>
      <c r="D627" s="98" t="s">
        <v>1278</v>
      </c>
      <c r="E627" s="98" t="s">
        <v>1995</v>
      </c>
      <c r="F627" s="98" t="s">
        <v>1259</v>
      </c>
      <c r="G627" s="98" t="s">
        <v>1301</v>
      </c>
      <c r="H627" s="98" t="s">
        <v>1294</v>
      </c>
      <c r="I627" s="98" t="s">
        <v>1261</v>
      </c>
      <c r="J627" s="101" t="s">
        <v>1914</v>
      </c>
    </row>
    <row r="628" ht="27.75" spans="1:10">
      <c r="A628" s="102"/>
      <c r="B628" s="103"/>
      <c r="C628" s="98" t="s">
        <v>1277</v>
      </c>
      <c r="D628" s="98" t="s">
        <v>1299</v>
      </c>
      <c r="E628" s="98" t="s">
        <v>1999</v>
      </c>
      <c r="F628" s="98" t="s">
        <v>1280</v>
      </c>
      <c r="G628" s="98" t="s">
        <v>1363</v>
      </c>
      <c r="H628" s="98" t="s">
        <v>1302</v>
      </c>
      <c r="I628" s="98" t="s">
        <v>1261</v>
      </c>
      <c r="J628" s="101" t="s">
        <v>2211</v>
      </c>
    </row>
    <row r="629" ht="27" spans="1:10">
      <c r="A629" s="102"/>
      <c r="B629" s="103"/>
      <c r="C629" s="98" t="s">
        <v>1282</v>
      </c>
      <c r="D629" s="98" t="s">
        <v>1283</v>
      </c>
      <c r="E629" s="98" t="s">
        <v>1889</v>
      </c>
      <c r="F629" s="98" t="s">
        <v>1259</v>
      </c>
      <c r="G629" s="98" t="s">
        <v>1285</v>
      </c>
      <c r="H629" s="98" t="s">
        <v>1294</v>
      </c>
      <c r="I629" s="98" t="s">
        <v>1261</v>
      </c>
      <c r="J629" s="101" t="s">
        <v>2062</v>
      </c>
    </row>
    <row r="630" ht="27" spans="1:10">
      <c r="A630" s="102"/>
      <c r="B630" s="103"/>
      <c r="C630" s="98" t="s">
        <v>1282</v>
      </c>
      <c r="D630" s="98" t="s">
        <v>1283</v>
      </c>
      <c r="E630" s="98" t="s">
        <v>1891</v>
      </c>
      <c r="F630" s="98" t="s">
        <v>1259</v>
      </c>
      <c r="G630" s="98" t="s">
        <v>1285</v>
      </c>
      <c r="H630" s="98" t="s">
        <v>1294</v>
      </c>
      <c r="I630" s="98" t="s">
        <v>1261</v>
      </c>
      <c r="J630" s="101" t="s">
        <v>2063</v>
      </c>
    </row>
    <row r="631" ht="27.75" spans="1:10">
      <c r="A631" s="98" t="s">
        <v>1856</v>
      </c>
      <c r="B631" s="101" t="s">
        <v>2077</v>
      </c>
      <c r="C631" s="102"/>
      <c r="D631" s="102"/>
      <c r="E631" s="102"/>
      <c r="F631" s="102"/>
      <c r="G631" s="102"/>
      <c r="H631" s="102"/>
      <c r="I631" s="102"/>
      <c r="J631" s="103"/>
    </row>
    <row r="632" ht="14.25" spans="1:10">
      <c r="A632" s="102"/>
      <c r="B632" s="103"/>
      <c r="C632" s="98" t="s">
        <v>1256</v>
      </c>
      <c r="D632" s="98" t="s">
        <v>1257</v>
      </c>
      <c r="E632" s="98" t="s">
        <v>2078</v>
      </c>
      <c r="F632" s="98" t="s">
        <v>1280</v>
      </c>
      <c r="G632" s="98" t="s">
        <v>2212</v>
      </c>
      <c r="H632" s="98" t="s">
        <v>1294</v>
      </c>
      <c r="I632" s="98" t="s">
        <v>1261</v>
      </c>
      <c r="J632" s="101" t="s">
        <v>2213</v>
      </c>
    </row>
    <row r="633" ht="27" spans="1:10">
      <c r="A633" s="102"/>
      <c r="B633" s="103"/>
      <c r="C633" s="98" t="s">
        <v>1256</v>
      </c>
      <c r="D633" s="98" t="s">
        <v>1268</v>
      </c>
      <c r="E633" s="98" t="s">
        <v>2081</v>
      </c>
      <c r="F633" s="98" t="s">
        <v>1280</v>
      </c>
      <c r="G633" s="98" t="s">
        <v>1301</v>
      </c>
      <c r="H633" s="98" t="s">
        <v>1294</v>
      </c>
      <c r="I633" s="98" t="s">
        <v>1261</v>
      </c>
      <c r="J633" s="101" t="s">
        <v>2082</v>
      </c>
    </row>
    <row r="634" ht="14.25" spans="1:10">
      <c r="A634" s="102"/>
      <c r="B634" s="103"/>
      <c r="C634" s="98" t="s">
        <v>1256</v>
      </c>
      <c r="D634" s="98" t="s">
        <v>1377</v>
      </c>
      <c r="E634" s="98" t="s">
        <v>2083</v>
      </c>
      <c r="F634" s="98" t="s">
        <v>1280</v>
      </c>
      <c r="G634" s="98" t="s">
        <v>1301</v>
      </c>
      <c r="H634" s="98" t="s">
        <v>1294</v>
      </c>
      <c r="I634" s="98" t="s">
        <v>1261</v>
      </c>
      <c r="J634" s="101" t="s">
        <v>2214</v>
      </c>
    </row>
    <row r="635" ht="14.25" spans="1:10">
      <c r="A635" s="102"/>
      <c r="B635" s="103"/>
      <c r="C635" s="98" t="s">
        <v>1256</v>
      </c>
      <c r="D635" s="98" t="s">
        <v>1291</v>
      </c>
      <c r="E635" s="98" t="s">
        <v>2085</v>
      </c>
      <c r="F635" s="98" t="s">
        <v>1280</v>
      </c>
      <c r="G635" s="98" t="s">
        <v>1862</v>
      </c>
      <c r="H635" s="98" t="s">
        <v>1315</v>
      </c>
      <c r="I635" s="98" t="s">
        <v>1261</v>
      </c>
      <c r="J635" s="101" t="s">
        <v>1828</v>
      </c>
    </row>
    <row r="636" ht="27" spans="1:10">
      <c r="A636" s="102"/>
      <c r="B636" s="103"/>
      <c r="C636" s="98" t="s">
        <v>1277</v>
      </c>
      <c r="D636" s="98" t="s">
        <v>1278</v>
      </c>
      <c r="E636" s="98" t="s">
        <v>1863</v>
      </c>
      <c r="F636" s="98" t="s">
        <v>1280</v>
      </c>
      <c r="G636" s="98" t="s">
        <v>1285</v>
      </c>
      <c r="H636" s="98" t="s">
        <v>1294</v>
      </c>
      <c r="I636" s="98" t="s">
        <v>1261</v>
      </c>
      <c r="J636" s="101" t="s">
        <v>2091</v>
      </c>
    </row>
    <row r="637" ht="27" spans="1:10">
      <c r="A637" s="102"/>
      <c r="B637" s="103"/>
      <c r="C637" s="98" t="s">
        <v>1277</v>
      </c>
      <c r="D637" s="98" t="s">
        <v>1299</v>
      </c>
      <c r="E637" s="98" t="s">
        <v>2088</v>
      </c>
      <c r="F637" s="98" t="s">
        <v>1270</v>
      </c>
      <c r="G637" s="98" t="s">
        <v>1850</v>
      </c>
      <c r="H637" s="98" t="s">
        <v>1302</v>
      </c>
      <c r="I637" s="98" t="s">
        <v>1261</v>
      </c>
      <c r="J637" s="101" t="s">
        <v>2089</v>
      </c>
    </row>
    <row r="638" ht="27" spans="1:10">
      <c r="A638" s="102"/>
      <c r="B638" s="103"/>
      <c r="C638" s="98" t="s">
        <v>1282</v>
      </c>
      <c r="D638" s="98" t="s">
        <v>1283</v>
      </c>
      <c r="E638" s="98" t="s">
        <v>2090</v>
      </c>
      <c r="F638" s="98" t="s">
        <v>1259</v>
      </c>
      <c r="G638" s="98" t="s">
        <v>1285</v>
      </c>
      <c r="H638" s="98" t="s">
        <v>1294</v>
      </c>
      <c r="I638" s="98" t="s">
        <v>1261</v>
      </c>
      <c r="J638" s="101" t="s">
        <v>2091</v>
      </c>
    </row>
    <row r="639" ht="27" spans="1:10">
      <c r="A639" s="102"/>
      <c r="B639" s="103"/>
      <c r="C639" s="98" t="s">
        <v>1282</v>
      </c>
      <c r="D639" s="98" t="s">
        <v>1283</v>
      </c>
      <c r="E639" s="98" t="s">
        <v>1854</v>
      </c>
      <c r="F639" s="98" t="s">
        <v>1259</v>
      </c>
      <c r="G639" s="98" t="s">
        <v>1285</v>
      </c>
      <c r="H639" s="98" t="s">
        <v>1294</v>
      </c>
      <c r="I639" s="98" t="s">
        <v>1261</v>
      </c>
      <c r="J639" s="101" t="s">
        <v>2092</v>
      </c>
    </row>
    <row r="640" ht="14.25" spans="1:10">
      <c r="A640" s="98" t="s">
        <v>2215</v>
      </c>
      <c r="B640" s="103"/>
      <c r="C640" s="102"/>
      <c r="D640" s="102"/>
      <c r="E640" s="102"/>
      <c r="F640" s="102"/>
      <c r="G640" s="102"/>
      <c r="H640" s="102"/>
      <c r="I640" s="102"/>
      <c r="J640" s="103"/>
    </row>
    <row r="641" ht="162" spans="1:10">
      <c r="A641" s="98" t="s">
        <v>2100</v>
      </c>
      <c r="B641" s="101" t="s">
        <v>2216</v>
      </c>
      <c r="C641" s="102"/>
      <c r="D641" s="102"/>
      <c r="E641" s="102"/>
      <c r="F641" s="102"/>
      <c r="G641" s="102"/>
      <c r="H641" s="102"/>
      <c r="I641" s="102"/>
      <c r="J641" s="103"/>
    </row>
    <row r="642" ht="27.75" spans="1:10">
      <c r="A642" s="102"/>
      <c r="B642" s="103"/>
      <c r="C642" s="98" t="s">
        <v>1256</v>
      </c>
      <c r="D642" s="98" t="s">
        <v>1257</v>
      </c>
      <c r="E642" s="98" t="s">
        <v>1983</v>
      </c>
      <c r="F642" s="98" t="s">
        <v>1280</v>
      </c>
      <c r="G642" s="98" t="s">
        <v>2217</v>
      </c>
      <c r="H642" s="98" t="s">
        <v>1695</v>
      </c>
      <c r="I642" s="98" t="s">
        <v>1261</v>
      </c>
      <c r="J642" s="101" t="s">
        <v>2218</v>
      </c>
    </row>
    <row r="643" ht="27.75" spans="1:10">
      <c r="A643" s="102"/>
      <c r="B643" s="103"/>
      <c r="C643" s="98" t="s">
        <v>1256</v>
      </c>
      <c r="D643" s="98" t="s">
        <v>1268</v>
      </c>
      <c r="E643" s="98" t="s">
        <v>1986</v>
      </c>
      <c r="F643" s="98" t="s">
        <v>1280</v>
      </c>
      <c r="G643" s="98" t="s">
        <v>1301</v>
      </c>
      <c r="H643" s="98" t="s">
        <v>1294</v>
      </c>
      <c r="I643" s="98" t="s">
        <v>1261</v>
      </c>
      <c r="J643" s="101" t="s">
        <v>2219</v>
      </c>
    </row>
    <row r="644" ht="27.75" spans="1:10">
      <c r="A644" s="102"/>
      <c r="B644" s="103"/>
      <c r="C644" s="98" t="s">
        <v>1256</v>
      </c>
      <c r="D644" s="98" t="s">
        <v>1268</v>
      </c>
      <c r="E644" s="98" t="s">
        <v>1988</v>
      </c>
      <c r="F644" s="98" t="s">
        <v>1259</v>
      </c>
      <c r="G644" s="98" t="s">
        <v>1353</v>
      </c>
      <c r="H644" s="98" t="s">
        <v>1294</v>
      </c>
      <c r="I644" s="98" t="s">
        <v>1261</v>
      </c>
      <c r="J644" s="101" t="s">
        <v>2220</v>
      </c>
    </row>
    <row r="645" ht="27.75" spans="1:10">
      <c r="A645" s="102"/>
      <c r="B645" s="103"/>
      <c r="C645" s="98" t="s">
        <v>1256</v>
      </c>
      <c r="D645" s="98" t="s">
        <v>1377</v>
      </c>
      <c r="E645" s="98" t="s">
        <v>1990</v>
      </c>
      <c r="F645" s="98" t="s">
        <v>1280</v>
      </c>
      <c r="G645" s="98" t="s">
        <v>1301</v>
      </c>
      <c r="H645" s="98" t="s">
        <v>1294</v>
      </c>
      <c r="I645" s="98" t="s">
        <v>1261</v>
      </c>
      <c r="J645" s="101" t="s">
        <v>1991</v>
      </c>
    </row>
    <row r="646" ht="27.75" spans="1:10">
      <c r="A646" s="102"/>
      <c r="B646" s="103"/>
      <c r="C646" s="98" t="s">
        <v>1256</v>
      </c>
      <c r="D646" s="98" t="s">
        <v>1291</v>
      </c>
      <c r="E646" s="98" t="s">
        <v>1992</v>
      </c>
      <c r="F646" s="98" t="s">
        <v>1280</v>
      </c>
      <c r="G646" s="98" t="s">
        <v>2043</v>
      </c>
      <c r="H646" s="98" t="s">
        <v>1949</v>
      </c>
      <c r="I646" s="98" t="s">
        <v>1261</v>
      </c>
      <c r="J646" s="101" t="s">
        <v>2221</v>
      </c>
    </row>
    <row r="647" ht="27.75" spans="1:10">
      <c r="A647" s="102"/>
      <c r="B647" s="103"/>
      <c r="C647" s="98" t="s">
        <v>1277</v>
      </c>
      <c r="D647" s="98" t="s">
        <v>1278</v>
      </c>
      <c r="E647" s="98" t="s">
        <v>1995</v>
      </c>
      <c r="F647" s="98" t="s">
        <v>1259</v>
      </c>
      <c r="G647" s="98" t="s">
        <v>1996</v>
      </c>
      <c r="H647" s="98" t="s">
        <v>1294</v>
      </c>
      <c r="I647" s="98" t="s">
        <v>1261</v>
      </c>
      <c r="J647" s="101" t="s">
        <v>2222</v>
      </c>
    </row>
    <row r="648" ht="27.75" spans="1:10">
      <c r="A648" s="102"/>
      <c r="B648" s="103"/>
      <c r="C648" s="98" t="s">
        <v>1277</v>
      </c>
      <c r="D648" s="98" t="s">
        <v>1278</v>
      </c>
      <c r="E648" s="98" t="s">
        <v>1997</v>
      </c>
      <c r="F648" s="98" t="s">
        <v>1280</v>
      </c>
      <c r="G648" s="98" t="s">
        <v>1301</v>
      </c>
      <c r="H648" s="98" t="s">
        <v>1294</v>
      </c>
      <c r="I648" s="98" t="s">
        <v>1261</v>
      </c>
      <c r="J648" s="101" t="s">
        <v>1998</v>
      </c>
    </row>
    <row r="649" ht="27.75" spans="1:10">
      <c r="A649" s="102"/>
      <c r="B649" s="103"/>
      <c r="C649" s="98" t="s">
        <v>1277</v>
      </c>
      <c r="D649" s="98" t="s">
        <v>1299</v>
      </c>
      <c r="E649" s="98" t="s">
        <v>1999</v>
      </c>
      <c r="F649" s="98" t="s">
        <v>1280</v>
      </c>
      <c r="G649" s="98" t="s">
        <v>1850</v>
      </c>
      <c r="H649" s="98" t="s">
        <v>1302</v>
      </c>
      <c r="I649" s="98" t="s">
        <v>1261</v>
      </c>
      <c r="J649" s="101" t="s">
        <v>2105</v>
      </c>
    </row>
    <row r="650" ht="27" spans="1:10">
      <c r="A650" s="102"/>
      <c r="B650" s="103"/>
      <c r="C650" s="98" t="s">
        <v>1282</v>
      </c>
      <c r="D650" s="98" t="s">
        <v>1283</v>
      </c>
      <c r="E650" s="98" t="s">
        <v>1889</v>
      </c>
      <c r="F650" s="98" t="s">
        <v>1259</v>
      </c>
      <c r="G650" s="98" t="s">
        <v>1285</v>
      </c>
      <c r="H650" s="98" t="s">
        <v>1294</v>
      </c>
      <c r="I650" s="98" t="s">
        <v>1261</v>
      </c>
      <c r="J650" s="101" t="s">
        <v>1998</v>
      </c>
    </row>
    <row r="651" ht="27" spans="1:10">
      <c r="A651" s="102"/>
      <c r="B651" s="103"/>
      <c r="C651" s="98" t="s">
        <v>1282</v>
      </c>
      <c r="D651" s="98" t="s">
        <v>1283</v>
      </c>
      <c r="E651" s="98" t="s">
        <v>1891</v>
      </c>
      <c r="F651" s="98" t="s">
        <v>1259</v>
      </c>
      <c r="G651" s="98" t="s">
        <v>1285</v>
      </c>
      <c r="H651" s="98" t="s">
        <v>1294</v>
      </c>
      <c r="I651" s="98" t="s">
        <v>1261</v>
      </c>
      <c r="J651" s="101" t="s">
        <v>2002</v>
      </c>
    </row>
    <row r="652" ht="57" spans="1:10">
      <c r="A652" s="98" t="s">
        <v>1893</v>
      </c>
      <c r="B652" s="101" t="s">
        <v>2223</v>
      </c>
      <c r="C652" s="102"/>
      <c r="D652" s="102"/>
      <c r="E652" s="102"/>
      <c r="F652" s="102"/>
      <c r="G652" s="102"/>
      <c r="H652" s="102"/>
      <c r="I652" s="102"/>
      <c r="J652" s="103"/>
    </row>
    <row r="653" ht="27" spans="1:10">
      <c r="A653" s="102"/>
      <c r="B653" s="103"/>
      <c r="C653" s="98" t="s">
        <v>1256</v>
      </c>
      <c r="D653" s="98" t="s">
        <v>1257</v>
      </c>
      <c r="E653" s="98" t="s">
        <v>1895</v>
      </c>
      <c r="F653" s="98" t="s">
        <v>1280</v>
      </c>
      <c r="G653" s="98" t="s">
        <v>2224</v>
      </c>
      <c r="H653" s="98" t="s">
        <v>1695</v>
      </c>
      <c r="I653" s="98" t="s">
        <v>1261</v>
      </c>
      <c r="J653" s="101" t="s">
        <v>1897</v>
      </c>
    </row>
    <row r="654" ht="27" spans="1:10">
      <c r="A654" s="102"/>
      <c r="B654" s="103"/>
      <c r="C654" s="98" t="s">
        <v>1256</v>
      </c>
      <c r="D654" s="98" t="s">
        <v>1268</v>
      </c>
      <c r="E654" s="98" t="s">
        <v>1859</v>
      </c>
      <c r="F654" s="98" t="s">
        <v>1280</v>
      </c>
      <c r="G654" s="98" t="s">
        <v>1301</v>
      </c>
      <c r="H654" s="98" t="s">
        <v>1294</v>
      </c>
      <c r="I654" s="98" t="s">
        <v>1261</v>
      </c>
      <c r="J654" s="101" t="s">
        <v>1897</v>
      </c>
    </row>
    <row r="655" ht="14.25" spans="1:10">
      <c r="A655" s="102"/>
      <c r="B655" s="103"/>
      <c r="C655" s="98" t="s">
        <v>1256</v>
      </c>
      <c r="D655" s="98" t="s">
        <v>1291</v>
      </c>
      <c r="E655" s="98" t="s">
        <v>1900</v>
      </c>
      <c r="F655" s="98" t="s">
        <v>1280</v>
      </c>
      <c r="G655" s="98" t="s">
        <v>1901</v>
      </c>
      <c r="H655" s="98" t="s">
        <v>99</v>
      </c>
      <c r="I655" s="98" t="s">
        <v>1261</v>
      </c>
      <c r="J655" s="101" t="s">
        <v>1902</v>
      </c>
    </row>
    <row r="656" ht="14.25" spans="1:10">
      <c r="A656" s="102"/>
      <c r="B656" s="103"/>
      <c r="C656" s="98" t="s">
        <v>1277</v>
      </c>
      <c r="D656" s="98" t="s">
        <v>1278</v>
      </c>
      <c r="E656" s="98" t="s">
        <v>2225</v>
      </c>
      <c r="F656" s="98" t="s">
        <v>1259</v>
      </c>
      <c r="G656" s="98" t="s">
        <v>1332</v>
      </c>
      <c r="H656" s="98" t="s">
        <v>1294</v>
      </c>
      <c r="I656" s="98" t="s">
        <v>1261</v>
      </c>
      <c r="J656" s="101" t="s">
        <v>2226</v>
      </c>
    </row>
    <row r="657" ht="27" spans="1:10">
      <c r="A657" s="102"/>
      <c r="B657" s="103"/>
      <c r="C657" s="98" t="s">
        <v>1282</v>
      </c>
      <c r="D657" s="98" t="s">
        <v>1283</v>
      </c>
      <c r="E657" s="98" t="s">
        <v>1854</v>
      </c>
      <c r="F657" s="98" t="s">
        <v>1420</v>
      </c>
      <c r="G657" s="98" t="s">
        <v>1285</v>
      </c>
      <c r="H657" s="98" t="s">
        <v>1294</v>
      </c>
      <c r="I657" s="98" t="s">
        <v>1261</v>
      </c>
      <c r="J657" s="101" t="s">
        <v>1905</v>
      </c>
    </row>
    <row r="658" ht="27" spans="1:10">
      <c r="A658" s="102"/>
      <c r="B658" s="103"/>
      <c r="C658" s="98" t="s">
        <v>1282</v>
      </c>
      <c r="D658" s="98" t="s">
        <v>1283</v>
      </c>
      <c r="E658" s="98" t="s">
        <v>1906</v>
      </c>
      <c r="F658" s="98" t="s">
        <v>1420</v>
      </c>
      <c r="G658" s="98" t="s">
        <v>1285</v>
      </c>
      <c r="H658" s="98" t="s">
        <v>99</v>
      </c>
      <c r="I658" s="98" t="s">
        <v>1261</v>
      </c>
      <c r="J658" s="101" t="s">
        <v>1905</v>
      </c>
    </row>
    <row r="659" ht="54" spans="1:10">
      <c r="A659" s="98" t="s">
        <v>1907</v>
      </c>
      <c r="B659" s="101" t="s">
        <v>2093</v>
      </c>
      <c r="C659" s="102"/>
      <c r="D659" s="102"/>
      <c r="E659" s="102"/>
      <c r="F659" s="102"/>
      <c r="G659" s="102"/>
      <c r="H659" s="102"/>
      <c r="I659" s="102"/>
      <c r="J659" s="103"/>
    </row>
    <row r="660" ht="27" spans="1:10">
      <c r="A660" s="102"/>
      <c r="B660" s="103"/>
      <c r="C660" s="98" t="s">
        <v>1256</v>
      </c>
      <c r="D660" s="98" t="s">
        <v>1257</v>
      </c>
      <c r="E660" s="98" t="s">
        <v>2227</v>
      </c>
      <c r="F660" s="98" t="s">
        <v>1280</v>
      </c>
      <c r="G660" s="98" t="s">
        <v>956</v>
      </c>
      <c r="H660" s="98" t="s">
        <v>1311</v>
      </c>
      <c r="I660" s="98" t="s">
        <v>1261</v>
      </c>
      <c r="J660" s="101" t="s">
        <v>1822</v>
      </c>
    </row>
    <row r="661" ht="27" spans="1:10">
      <c r="A661" s="102"/>
      <c r="B661" s="103"/>
      <c r="C661" s="98" t="s">
        <v>1256</v>
      </c>
      <c r="D661" s="98" t="s">
        <v>1268</v>
      </c>
      <c r="E661" s="98" t="s">
        <v>1859</v>
      </c>
      <c r="F661" s="98" t="s">
        <v>1280</v>
      </c>
      <c r="G661" s="98" t="s">
        <v>1301</v>
      </c>
      <c r="H661" s="98" t="s">
        <v>1294</v>
      </c>
      <c r="I661" s="98" t="s">
        <v>1261</v>
      </c>
      <c r="J661" s="101" t="s">
        <v>1860</v>
      </c>
    </row>
    <row r="662" ht="27" spans="1:10">
      <c r="A662" s="102"/>
      <c r="B662" s="103"/>
      <c r="C662" s="98" t="s">
        <v>1256</v>
      </c>
      <c r="D662" s="98" t="s">
        <v>1377</v>
      </c>
      <c r="E662" s="98" t="s">
        <v>1932</v>
      </c>
      <c r="F662" s="98" t="s">
        <v>1280</v>
      </c>
      <c r="G662" s="98" t="s">
        <v>1301</v>
      </c>
      <c r="H662" s="98" t="s">
        <v>1294</v>
      </c>
      <c r="I662" s="98" t="s">
        <v>1261</v>
      </c>
      <c r="J662" s="101" t="s">
        <v>1826</v>
      </c>
    </row>
    <row r="663" ht="27" spans="1:10">
      <c r="A663" s="102"/>
      <c r="B663" s="103"/>
      <c r="C663" s="98" t="s">
        <v>1256</v>
      </c>
      <c r="D663" s="98" t="s">
        <v>1291</v>
      </c>
      <c r="E663" s="98" t="s">
        <v>2228</v>
      </c>
      <c r="F663" s="98" t="s">
        <v>1280</v>
      </c>
      <c r="G663" s="98" t="s">
        <v>2128</v>
      </c>
      <c r="H663" s="98" t="s">
        <v>99</v>
      </c>
      <c r="I663" s="98" t="s">
        <v>1261</v>
      </c>
      <c r="J663" s="101" t="s">
        <v>1828</v>
      </c>
    </row>
    <row r="664" ht="27" spans="1:10">
      <c r="A664" s="102"/>
      <c r="B664" s="103"/>
      <c r="C664" s="98" t="s">
        <v>1256</v>
      </c>
      <c r="D664" s="98" t="s">
        <v>1291</v>
      </c>
      <c r="E664" s="98" t="s">
        <v>2229</v>
      </c>
      <c r="F664" s="98" t="s">
        <v>1280</v>
      </c>
      <c r="G664" s="98" t="s">
        <v>2035</v>
      </c>
      <c r="H664" s="98" t="s">
        <v>99</v>
      </c>
      <c r="I664" s="98" t="s">
        <v>1261</v>
      </c>
      <c r="J664" s="101" t="s">
        <v>1828</v>
      </c>
    </row>
    <row r="665" ht="14.25" spans="1:10">
      <c r="A665" s="102"/>
      <c r="B665" s="103"/>
      <c r="C665" s="98" t="s">
        <v>1277</v>
      </c>
      <c r="D665" s="98" t="s">
        <v>1278</v>
      </c>
      <c r="E665" s="98" t="s">
        <v>2225</v>
      </c>
      <c r="F665" s="98" t="s">
        <v>1259</v>
      </c>
      <c r="G665" s="98" t="s">
        <v>1332</v>
      </c>
      <c r="H665" s="98" t="s">
        <v>1294</v>
      </c>
      <c r="I665" s="98" t="s">
        <v>1261</v>
      </c>
      <c r="J665" s="101" t="s">
        <v>2230</v>
      </c>
    </row>
    <row r="666" ht="27" spans="1:10">
      <c r="A666" s="102"/>
      <c r="B666" s="103"/>
      <c r="C666" s="98" t="s">
        <v>1282</v>
      </c>
      <c r="D666" s="98" t="s">
        <v>1283</v>
      </c>
      <c r="E666" s="98" t="s">
        <v>1317</v>
      </c>
      <c r="F666" s="98" t="s">
        <v>1259</v>
      </c>
      <c r="G666" s="98" t="s">
        <v>1285</v>
      </c>
      <c r="H666" s="98" t="s">
        <v>1294</v>
      </c>
      <c r="I666" s="98" t="s">
        <v>1261</v>
      </c>
      <c r="J666" s="101" t="s">
        <v>1832</v>
      </c>
    </row>
    <row r="667" ht="14.25" spans="1:10">
      <c r="A667" s="98" t="s">
        <v>2231</v>
      </c>
      <c r="B667" s="101" t="s">
        <v>2232</v>
      </c>
      <c r="C667" s="102"/>
      <c r="D667" s="102"/>
      <c r="E667" s="102"/>
      <c r="F667" s="102"/>
      <c r="G667" s="102"/>
      <c r="H667" s="102"/>
      <c r="I667" s="102"/>
      <c r="J667" s="103"/>
    </row>
    <row r="668" ht="42" spans="1:10">
      <c r="A668" s="102"/>
      <c r="B668" s="103"/>
      <c r="C668" s="98" t="s">
        <v>1256</v>
      </c>
      <c r="D668" s="98" t="s">
        <v>1257</v>
      </c>
      <c r="E668" s="98" t="s">
        <v>1973</v>
      </c>
      <c r="F668" s="98" t="s">
        <v>1280</v>
      </c>
      <c r="G668" s="98" t="s">
        <v>1651</v>
      </c>
      <c r="H668" s="98" t="s">
        <v>99</v>
      </c>
      <c r="I668" s="98" t="s">
        <v>1261</v>
      </c>
      <c r="J668" s="101" t="s">
        <v>2233</v>
      </c>
    </row>
    <row r="669" ht="42" spans="1:10">
      <c r="A669" s="102"/>
      <c r="B669" s="103"/>
      <c r="C669" s="98" t="s">
        <v>1256</v>
      </c>
      <c r="D669" s="98" t="s">
        <v>1268</v>
      </c>
      <c r="E669" s="98" t="s">
        <v>1975</v>
      </c>
      <c r="F669" s="98" t="s">
        <v>1280</v>
      </c>
      <c r="G669" s="98" t="s">
        <v>1301</v>
      </c>
      <c r="H669" s="98" t="s">
        <v>99</v>
      </c>
      <c r="I669" s="98" t="s">
        <v>1261</v>
      </c>
      <c r="J669" s="101" t="s">
        <v>2233</v>
      </c>
    </row>
    <row r="670" ht="42" spans="1:10">
      <c r="A670" s="102"/>
      <c r="B670" s="103"/>
      <c r="C670" s="98" t="s">
        <v>1256</v>
      </c>
      <c r="D670" s="98" t="s">
        <v>1291</v>
      </c>
      <c r="E670" s="98" t="s">
        <v>2234</v>
      </c>
      <c r="F670" s="98" t="s">
        <v>1280</v>
      </c>
      <c r="G670" s="98" t="s">
        <v>2235</v>
      </c>
      <c r="H670" s="98" t="s">
        <v>99</v>
      </c>
      <c r="I670" s="98" t="s">
        <v>1261</v>
      </c>
      <c r="J670" s="101" t="s">
        <v>2233</v>
      </c>
    </row>
    <row r="671" ht="27" spans="1:10">
      <c r="A671" s="102"/>
      <c r="B671" s="103"/>
      <c r="C671" s="98" t="s">
        <v>1277</v>
      </c>
      <c r="D671" s="98" t="s">
        <v>1278</v>
      </c>
      <c r="E671" s="98" t="s">
        <v>1977</v>
      </c>
      <c r="F671" s="98" t="s">
        <v>1259</v>
      </c>
      <c r="G671" s="98" t="s">
        <v>1407</v>
      </c>
      <c r="H671" s="98" t="s">
        <v>99</v>
      </c>
      <c r="I671" s="98" t="s">
        <v>1261</v>
      </c>
      <c r="J671" s="101" t="s">
        <v>1978</v>
      </c>
    </row>
    <row r="672" ht="27" spans="1:10">
      <c r="A672" s="102"/>
      <c r="B672" s="103"/>
      <c r="C672" s="98" t="s">
        <v>1282</v>
      </c>
      <c r="D672" s="98" t="s">
        <v>1283</v>
      </c>
      <c r="E672" s="98" t="s">
        <v>1979</v>
      </c>
      <c r="F672" s="98" t="s">
        <v>1259</v>
      </c>
      <c r="G672" s="98" t="s">
        <v>1285</v>
      </c>
      <c r="H672" s="98" t="s">
        <v>99</v>
      </c>
      <c r="I672" s="98" t="s">
        <v>1261</v>
      </c>
      <c r="J672" s="101" t="s">
        <v>2236</v>
      </c>
    </row>
    <row r="673" ht="162" spans="1:10">
      <c r="A673" s="98" t="s">
        <v>1866</v>
      </c>
      <c r="B673" s="101" t="s">
        <v>1982</v>
      </c>
      <c r="C673" s="102"/>
      <c r="D673" s="102"/>
      <c r="E673" s="102"/>
      <c r="F673" s="102"/>
      <c r="G673" s="102"/>
      <c r="H673" s="102"/>
      <c r="I673" s="102"/>
      <c r="J673" s="103"/>
    </row>
    <row r="674" ht="27.75" spans="1:10">
      <c r="A674" s="102"/>
      <c r="B674" s="103"/>
      <c r="C674" s="98" t="s">
        <v>1256</v>
      </c>
      <c r="D674" s="98" t="s">
        <v>1257</v>
      </c>
      <c r="E674" s="98" t="s">
        <v>1983</v>
      </c>
      <c r="F674" s="98" t="s">
        <v>1280</v>
      </c>
      <c r="G674" s="98" t="s">
        <v>2166</v>
      </c>
      <c r="H674" s="98" t="s">
        <v>1695</v>
      </c>
      <c r="I674" s="98" t="s">
        <v>1261</v>
      </c>
      <c r="J674" s="101" t="s">
        <v>2237</v>
      </c>
    </row>
    <row r="675" ht="27.75" spans="1:10">
      <c r="A675" s="102"/>
      <c r="B675" s="103"/>
      <c r="C675" s="98" t="s">
        <v>1256</v>
      </c>
      <c r="D675" s="98" t="s">
        <v>1268</v>
      </c>
      <c r="E675" s="98" t="s">
        <v>1986</v>
      </c>
      <c r="F675" s="98" t="s">
        <v>1280</v>
      </c>
      <c r="G675" s="98" t="s">
        <v>1301</v>
      </c>
      <c r="H675" s="98" t="s">
        <v>1294</v>
      </c>
      <c r="I675" s="98" t="s">
        <v>1261</v>
      </c>
      <c r="J675" s="101" t="s">
        <v>1987</v>
      </c>
    </row>
    <row r="676" ht="27.75" spans="1:10">
      <c r="A676" s="102"/>
      <c r="B676" s="103"/>
      <c r="C676" s="98" t="s">
        <v>1256</v>
      </c>
      <c r="D676" s="98" t="s">
        <v>1268</v>
      </c>
      <c r="E676" s="98" t="s">
        <v>1988</v>
      </c>
      <c r="F676" s="98" t="s">
        <v>1259</v>
      </c>
      <c r="G676" s="98" t="s">
        <v>1353</v>
      </c>
      <c r="H676" s="98" t="s">
        <v>1294</v>
      </c>
      <c r="I676" s="98" t="s">
        <v>1261</v>
      </c>
      <c r="J676" s="101" t="s">
        <v>1989</v>
      </c>
    </row>
    <row r="677" ht="27.75" spans="1:10">
      <c r="A677" s="102"/>
      <c r="B677" s="103"/>
      <c r="C677" s="98" t="s">
        <v>1256</v>
      </c>
      <c r="D677" s="98" t="s">
        <v>1377</v>
      </c>
      <c r="E677" s="98" t="s">
        <v>1990</v>
      </c>
      <c r="F677" s="98" t="s">
        <v>1280</v>
      </c>
      <c r="G677" s="98" t="s">
        <v>1301</v>
      </c>
      <c r="H677" s="98" t="s">
        <v>1294</v>
      </c>
      <c r="I677" s="98" t="s">
        <v>1261</v>
      </c>
      <c r="J677" s="101" t="s">
        <v>1991</v>
      </c>
    </row>
    <row r="678" ht="42.75" spans="1:10">
      <c r="A678" s="102"/>
      <c r="B678" s="103"/>
      <c r="C678" s="98" t="s">
        <v>1256</v>
      </c>
      <c r="D678" s="98" t="s">
        <v>1291</v>
      </c>
      <c r="E678" s="98" t="s">
        <v>1992</v>
      </c>
      <c r="F678" s="98" t="s">
        <v>1280</v>
      </c>
      <c r="G678" s="98" t="s">
        <v>1993</v>
      </c>
      <c r="H678" s="98" t="s">
        <v>1949</v>
      </c>
      <c r="I678" s="98" t="s">
        <v>1261</v>
      </c>
      <c r="J678" s="101" t="s">
        <v>2238</v>
      </c>
    </row>
    <row r="679" ht="27.75" spans="1:10">
      <c r="A679" s="102"/>
      <c r="B679" s="103"/>
      <c r="C679" s="98" t="s">
        <v>1277</v>
      </c>
      <c r="D679" s="98" t="s">
        <v>1278</v>
      </c>
      <c r="E679" s="98" t="s">
        <v>1995</v>
      </c>
      <c r="F679" s="98" t="s">
        <v>1259</v>
      </c>
      <c r="G679" s="98" t="s">
        <v>1332</v>
      </c>
      <c r="H679" s="98" t="s">
        <v>1294</v>
      </c>
      <c r="I679" s="98" t="s">
        <v>1261</v>
      </c>
      <c r="J679" s="101" t="s">
        <v>2239</v>
      </c>
    </row>
    <row r="680" ht="27.75" spans="1:10">
      <c r="A680" s="102"/>
      <c r="B680" s="103"/>
      <c r="C680" s="98" t="s">
        <v>1277</v>
      </c>
      <c r="D680" s="98" t="s">
        <v>1278</v>
      </c>
      <c r="E680" s="98" t="s">
        <v>1997</v>
      </c>
      <c r="F680" s="98" t="s">
        <v>1280</v>
      </c>
      <c r="G680" s="98" t="s">
        <v>1301</v>
      </c>
      <c r="H680" s="98" t="s">
        <v>1294</v>
      </c>
      <c r="I680" s="98" t="s">
        <v>1261</v>
      </c>
      <c r="J680" s="101" t="s">
        <v>1998</v>
      </c>
    </row>
    <row r="681" ht="27.75" spans="1:10">
      <c r="A681" s="102"/>
      <c r="B681" s="103"/>
      <c r="C681" s="98" t="s">
        <v>1277</v>
      </c>
      <c r="D681" s="98" t="s">
        <v>1299</v>
      </c>
      <c r="E681" s="98" t="s">
        <v>1999</v>
      </c>
      <c r="F681" s="98" t="s">
        <v>1280</v>
      </c>
      <c r="G681" s="98" t="s">
        <v>1850</v>
      </c>
      <c r="H681" s="98" t="s">
        <v>1302</v>
      </c>
      <c r="I681" s="98" t="s">
        <v>1261</v>
      </c>
      <c r="J681" s="101" t="s">
        <v>2240</v>
      </c>
    </row>
    <row r="682" ht="27" spans="1:10">
      <c r="A682" s="102"/>
      <c r="B682" s="103"/>
      <c r="C682" s="98" t="s">
        <v>1282</v>
      </c>
      <c r="D682" s="98" t="s">
        <v>1283</v>
      </c>
      <c r="E682" s="98" t="s">
        <v>1889</v>
      </c>
      <c r="F682" s="98" t="s">
        <v>1259</v>
      </c>
      <c r="G682" s="98" t="s">
        <v>1285</v>
      </c>
      <c r="H682" s="98" t="s">
        <v>1294</v>
      </c>
      <c r="I682" s="98" t="s">
        <v>1261</v>
      </c>
      <c r="J682" s="101" t="s">
        <v>1998</v>
      </c>
    </row>
    <row r="683" ht="27" spans="1:10">
      <c r="A683" s="102"/>
      <c r="B683" s="103"/>
      <c r="C683" s="98" t="s">
        <v>1282</v>
      </c>
      <c r="D683" s="98" t="s">
        <v>1283</v>
      </c>
      <c r="E683" s="98" t="s">
        <v>1891</v>
      </c>
      <c r="F683" s="98" t="s">
        <v>1259</v>
      </c>
      <c r="G683" s="98" t="s">
        <v>1285</v>
      </c>
      <c r="H683" s="98" t="s">
        <v>1294</v>
      </c>
      <c r="I683" s="98" t="s">
        <v>1261</v>
      </c>
      <c r="J683" s="101" t="s">
        <v>2002</v>
      </c>
    </row>
    <row r="684" ht="55.5" spans="1:10">
      <c r="A684" s="98" t="s">
        <v>1881</v>
      </c>
      <c r="B684" s="101" t="s">
        <v>2241</v>
      </c>
      <c r="C684" s="102"/>
      <c r="D684" s="102"/>
      <c r="E684" s="102"/>
      <c r="F684" s="102"/>
      <c r="G684" s="102"/>
      <c r="H684" s="102"/>
      <c r="I684" s="102"/>
      <c r="J684" s="103"/>
    </row>
    <row r="685" ht="28.5" spans="1:10">
      <c r="A685" s="102"/>
      <c r="B685" s="103"/>
      <c r="C685" s="98" t="s">
        <v>1256</v>
      </c>
      <c r="D685" s="98" t="s">
        <v>1257</v>
      </c>
      <c r="E685" s="98" t="s">
        <v>2055</v>
      </c>
      <c r="F685" s="98" t="s">
        <v>1280</v>
      </c>
      <c r="G685" s="98" t="s">
        <v>1363</v>
      </c>
      <c r="H685" s="98" t="s">
        <v>1695</v>
      </c>
      <c r="I685" s="98" t="s">
        <v>1261</v>
      </c>
      <c r="J685" s="101" t="s">
        <v>2242</v>
      </c>
    </row>
    <row r="686" ht="28.5" spans="1:10">
      <c r="A686" s="102"/>
      <c r="B686" s="103"/>
      <c r="C686" s="98" t="s">
        <v>1256</v>
      </c>
      <c r="D686" s="98" t="s">
        <v>1268</v>
      </c>
      <c r="E686" s="98" t="s">
        <v>1986</v>
      </c>
      <c r="F686" s="98" t="s">
        <v>1280</v>
      </c>
      <c r="G686" s="98" t="s">
        <v>1301</v>
      </c>
      <c r="H686" s="98" t="s">
        <v>1294</v>
      </c>
      <c r="I686" s="98" t="s">
        <v>1261</v>
      </c>
      <c r="J686" s="101" t="s">
        <v>2243</v>
      </c>
    </row>
    <row r="687" ht="27.75" spans="1:10">
      <c r="A687" s="102"/>
      <c r="B687" s="103"/>
      <c r="C687" s="98" t="s">
        <v>1256</v>
      </c>
      <c r="D687" s="98" t="s">
        <v>1268</v>
      </c>
      <c r="E687" s="98" t="s">
        <v>1988</v>
      </c>
      <c r="F687" s="98" t="s">
        <v>1259</v>
      </c>
      <c r="G687" s="98" t="s">
        <v>1353</v>
      </c>
      <c r="H687" s="98" t="s">
        <v>1294</v>
      </c>
      <c r="I687" s="98" t="s">
        <v>1261</v>
      </c>
      <c r="J687" s="101" t="s">
        <v>1989</v>
      </c>
    </row>
    <row r="688" ht="27.75" spans="1:10">
      <c r="A688" s="102"/>
      <c r="B688" s="103"/>
      <c r="C688" s="98" t="s">
        <v>1256</v>
      </c>
      <c r="D688" s="98" t="s">
        <v>1377</v>
      </c>
      <c r="E688" s="98" t="s">
        <v>1990</v>
      </c>
      <c r="F688" s="98" t="s">
        <v>1280</v>
      </c>
      <c r="G688" s="98" t="s">
        <v>1301</v>
      </c>
      <c r="H688" s="98" t="s">
        <v>1294</v>
      </c>
      <c r="I688" s="98" t="s">
        <v>1261</v>
      </c>
      <c r="J688" s="101" t="s">
        <v>1991</v>
      </c>
    </row>
    <row r="689" ht="42.75" spans="1:10">
      <c r="A689" s="102"/>
      <c r="B689" s="103"/>
      <c r="C689" s="98" t="s">
        <v>1256</v>
      </c>
      <c r="D689" s="98" t="s">
        <v>1291</v>
      </c>
      <c r="E689" s="98" t="s">
        <v>1992</v>
      </c>
      <c r="F689" s="98" t="s">
        <v>1280</v>
      </c>
      <c r="G689" s="98" t="s">
        <v>2060</v>
      </c>
      <c r="H689" s="98" t="s">
        <v>1949</v>
      </c>
      <c r="I689" s="98" t="s">
        <v>1261</v>
      </c>
      <c r="J689" s="101" t="s">
        <v>2244</v>
      </c>
    </row>
    <row r="690" ht="27.75" spans="1:10">
      <c r="A690" s="102"/>
      <c r="B690" s="103"/>
      <c r="C690" s="98" t="s">
        <v>1277</v>
      </c>
      <c r="D690" s="98" t="s">
        <v>1278</v>
      </c>
      <c r="E690" s="98" t="s">
        <v>1997</v>
      </c>
      <c r="F690" s="98" t="s">
        <v>1280</v>
      </c>
      <c r="G690" s="98" t="s">
        <v>1301</v>
      </c>
      <c r="H690" s="98" t="s">
        <v>1294</v>
      </c>
      <c r="I690" s="98" t="s">
        <v>1261</v>
      </c>
      <c r="J690" s="101" t="s">
        <v>2062</v>
      </c>
    </row>
    <row r="691" ht="27.75" spans="1:10">
      <c r="A691" s="102"/>
      <c r="B691" s="103"/>
      <c r="C691" s="98" t="s">
        <v>1277</v>
      </c>
      <c r="D691" s="98" t="s">
        <v>1299</v>
      </c>
      <c r="E691" s="98" t="s">
        <v>1999</v>
      </c>
      <c r="F691" s="98" t="s">
        <v>1280</v>
      </c>
      <c r="G691" s="98" t="s">
        <v>1850</v>
      </c>
      <c r="H691" s="98" t="s">
        <v>1302</v>
      </c>
      <c r="I691" s="98" t="s">
        <v>1261</v>
      </c>
      <c r="J691" s="101" t="s">
        <v>2001</v>
      </c>
    </row>
    <row r="692" ht="27" spans="1:10">
      <c r="A692" s="102"/>
      <c r="B692" s="103"/>
      <c r="C692" s="98" t="s">
        <v>1282</v>
      </c>
      <c r="D692" s="98" t="s">
        <v>1283</v>
      </c>
      <c r="E692" s="98" t="s">
        <v>1889</v>
      </c>
      <c r="F692" s="98" t="s">
        <v>1259</v>
      </c>
      <c r="G692" s="98" t="s">
        <v>1285</v>
      </c>
      <c r="H692" s="98" t="s">
        <v>1294</v>
      </c>
      <c r="I692" s="98" t="s">
        <v>1261</v>
      </c>
      <c r="J692" s="101" t="s">
        <v>2062</v>
      </c>
    </row>
    <row r="693" ht="27" spans="1:10">
      <c r="A693" s="102"/>
      <c r="B693" s="103"/>
      <c r="C693" s="98" t="s">
        <v>1282</v>
      </c>
      <c r="D693" s="98" t="s">
        <v>1283</v>
      </c>
      <c r="E693" s="98" t="s">
        <v>1891</v>
      </c>
      <c r="F693" s="98" t="s">
        <v>1259</v>
      </c>
      <c r="G693" s="98" t="s">
        <v>1285</v>
      </c>
      <c r="H693" s="98" t="s">
        <v>1294</v>
      </c>
      <c r="I693" s="98" t="s">
        <v>1261</v>
      </c>
      <c r="J693" s="101" t="s">
        <v>2063</v>
      </c>
    </row>
    <row r="694" ht="140.25" spans="1:10">
      <c r="A694" s="98" t="s">
        <v>2036</v>
      </c>
      <c r="B694" s="101" t="s">
        <v>2245</v>
      </c>
      <c r="C694" s="102"/>
      <c r="D694" s="102"/>
      <c r="E694" s="102"/>
      <c r="F694" s="102"/>
      <c r="G694" s="102"/>
      <c r="H694" s="102"/>
      <c r="I694" s="102"/>
      <c r="J694" s="103"/>
    </row>
    <row r="695" ht="14.25" spans="1:10">
      <c r="A695" s="102"/>
      <c r="B695" s="103"/>
      <c r="C695" s="98" t="s">
        <v>1256</v>
      </c>
      <c r="D695" s="98" t="s">
        <v>1257</v>
      </c>
      <c r="E695" s="98" t="s">
        <v>2038</v>
      </c>
      <c r="F695" s="98" t="s">
        <v>1280</v>
      </c>
      <c r="G695" s="98" t="s">
        <v>2246</v>
      </c>
      <c r="H695" s="98" t="s">
        <v>1315</v>
      </c>
      <c r="I695" s="98" t="s">
        <v>1261</v>
      </c>
      <c r="J695" s="101" t="s">
        <v>2040</v>
      </c>
    </row>
    <row r="696" ht="14.25" spans="1:10">
      <c r="A696" s="102"/>
      <c r="B696" s="103"/>
      <c r="C696" s="98" t="s">
        <v>1256</v>
      </c>
      <c r="D696" s="98" t="s">
        <v>1377</v>
      </c>
      <c r="E696" s="98" t="s">
        <v>2018</v>
      </c>
      <c r="F696" s="98" t="s">
        <v>1280</v>
      </c>
      <c r="G696" s="98" t="s">
        <v>1301</v>
      </c>
      <c r="H696" s="98" t="s">
        <v>1294</v>
      </c>
      <c r="I696" s="98" t="s">
        <v>1261</v>
      </c>
      <c r="J696" s="101" t="s">
        <v>2041</v>
      </c>
    </row>
    <row r="697" ht="14.25" spans="1:10">
      <c r="A697" s="102"/>
      <c r="B697" s="103"/>
      <c r="C697" s="98" t="s">
        <v>1256</v>
      </c>
      <c r="D697" s="98" t="s">
        <v>1291</v>
      </c>
      <c r="E697" s="98" t="s">
        <v>2042</v>
      </c>
      <c r="F697" s="98" t="s">
        <v>1280</v>
      </c>
      <c r="G697" s="98" t="s">
        <v>2043</v>
      </c>
      <c r="H697" s="98" t="s">
        <v>2044</v>
      </c>
      <c r="I697" s="98" t="s">
        <v>1261</v>
      </c>
      <c r="J697" s="101" t="s">
        <v>2045</v>
      </c>
    </row>
    <row r="698" ht="27" spans="1:10">
      <c r="A698" s="102"/>
      <c r="B698" s="103"/>
      <c r="C698" s="98" t="s">
        <v>1277</v>
      </c>
      <c r="D698" s="98" t="s">
        <v>1278</v>
      </c>
      <c r="E698" s="98" t="s">
        <v>2046</v>
      </c>
      <c r="F698" s="98" t="s">
        <v>1259</v>
      </c>
      <c r="G698" s="98" t="s">
        <v>1301</v>
      </c>
      <c r="H698" s="98" t="s">
        <v>1294</v>
      </c>
      <c r="I698" s="98" t="s">
        <v>1261</v>
      </c>
      <c r="J698" s="101" t="s">
        <v>2247</v>
      </c>
    </row>
    <row r="699" ht="27" spans="1:10">
      <c r="A699" s="102"/>
      <c r="B699" s="103"/>
      <c r="C699" s="98" t="s">
        <v>1282</v>
      </c>
      <c r="D699" s="98" t="s">
        <v>1283</v>
      </c>
      <c r="E699" s="98" t="s">
        <v>2048</v>
      </c>
      <c r="F699" s="98" t="s">
        <v>1259</v>
      </c>
      <c r="G699" s="98" t="s">
        <v>1285</v>
      </c>
      <c r="H699" s="98" t="s">
        <v>1294</v>
      </c>
      <c r="I699" s="98" t="s">
        <v>1261</v>
      </c>
      <c r="J699" s="101" t="s">
        <v>2247</v>
      </c>
    </row>
    <row r="700" ht="14.25" spans="1:10">
      <c r="A700" s="98" t="s">
        <v>2248</v>
      </c>
      <c r="B700" s="103"/>
      <c r="C700" s="102"/>
      <c r="D700" s="102"/>
      <c r="E700" s="102"/>
      <c r="F700" s="102"/>
      <c r="G700" s="102"/>
      <c r="H700" s="102"/>
      <c r="I700" s="102"/>
      <c r="J700" s="103"/>
    </row>
    <row r="701" ht="54" spans="1:10">
      <c r="A701" s="98" t="s">
        <v>1881</v>
      </c>
      <c r="B701" s="101" t="s">
        <v>2054</v>
      </c>
      <c r="C701" s="102"/>
      <c r="D701" s="102"/>
      <c r="E701" s="102"/>
      <c r="F701" s="102"/>
      <c r="G701" s="102"/>
      <c r="H701" s="102"/>
      <c r="I701" s="102"/>
      <c r="J701" s="103"/>
    </row>
    <row r="702" ht="27" spans="1:10">
      <c r="A702" s="102"/>
      <c r="B702" s="103"/>
      <c r="C702" s="98" t="s">
        <v>1256</v>
      </c>
      <c r="D702" s="98" t="s">
        <v>1257</v>
      </c>
      <c r="E702" s="98" t="s">
        <v>2055</v>
      </c>
      <c r="F702" s="98" t="s">
        <v>1280</v>
      </c>
      <c r="G702" s="98" t="s">
        <v>2209</v>
      </c>
      <c r="H702" s="98" t="s">
        <v>1695</v>
      </c>
      <c r="I702" s="98" t="s">
        <v>1261</v>
      </c>
      <c r="J702" s="101" t="s">
        <v>2057</v>
      </c>
    </row>
    <row r="703" ht="14.25" spans="1:10">
      <c r="A703" s="102"/>
      <c r="B703" s="103"/>
      <c r="C703" s="98" t="s">
        <v>1256</v>
      </c>
      <c r="D703" s="98" t="s">
        <v>1268</v>
      </c>
      <c r="E703" s="98" t="s">
        <v>2249</v>
      </c>
      <c r="F703" s="98" t="s">
        <v>1280</v>
      </c>
      <c r="G703" s="98" t="s">
        <v>1301</v>
      </c>
      <c r="H703" s="98" t="s">
        <v>1294</v>
      </c>
      <c r="I703" s="98" t="s">
        <v>1261</v>
      </c>
      <c r="J703" s="101" t="s">
        <v>2250</v>
      </c>
    </row>
    <row r="704" ht="27.75" spans="1:10">
      <c r="A704" s="102"/>
      <c r="B704" s="103"/>
      <c r="C704" s="98" t="s">
        <v>1256</v>
      </c>
      <c r="D704" s="98" t="s">
        <v>1377</v>
      </c>
      <c r="E704" s="98" t="s">
        <v>1990</v>
      </c>
      <c r="F704" s="98" t="s">
        <v>1280</v>
      </c>
      <c r="G704" s="98" t="s">
        <v>1301</v>
      </c>
      <c r="H704" s="98" t="s">
        <v>1294</v>
      </c>
      <c r="I704" s="98" t="s">
        <v>1261</v>
      </c>
      <c r="J704" s="101" t="s">
        <v>1991</v>
      </c>
    </row>
    <row r="705" ht="27" spans="1:10">
      <c r="A705" s="102"/>
      <c r="B705" s="103"/>
      <c r="C705" s="98" t="s">
        <v>1256</v>
      </c>
      <c r="D705" s="98" t="s">
        <v>1291</v>
      </c>
      <c r="E705" s="98" t="s">
        <v>2251</v>
      </c>
      <c r="F705" s="98" t="s">
        <v>1280</v>
      </c>
      <c r="G705" s="98" t="s">
        <v>2060</v>
      </c>
      <c r="H705" s="98" t="s">
        <v>1949</v>
      </c>
      <c r="I705" s="98" t="s">
        <v>1261</v>
      </c>
      <c r="J705" s="101" t="s">
        <v>2061</v>
      </c>
    </row>
    <row r="706" ht="27.75" spans="1:10">
      <c r="A706" s="102"/>
      <c r="B706" s="103"/>
      <c r="C706" s="98" t="s">
        <v>1277</v>
      </c>
      <c r="D706" s="98" t="s">
        <v>1278</v>
      </c>
      <c r="E706" s="98" t="s">
        <v>2252</v>
      </c>
      <c r="F706" s="98" t="s">
        <v>1259</v>
      </c>
      <c r="G706" s="98" t="s">
        <v>1285</v>
      </c>
      <c r="H706" s="98" t="s">
        <v>1294</v>
      </c>
      <c r="I706" s="98" t="s">
        <v>1261</v>
      </c>
      <c r="J706" s="101" t="s">
        <v>2253</v>
      </c>
    </row>
    <row r="707" ht="27.75" spans="1:10">
      <c r="A707" s="102"/>
      <c r="B707" s="103"/>
      <c r="C707" s="98" t="s">
        <v>1277</v>
      </c>
      <c r="D707" s="98" t="s">
        <v>1299</v>
      </c>
      <c r="E707" s="98" t="s">
        <v>1999</v>
      </c>
      <c r="F707" s="98" t="s">
        <v>1280</v>
      </c>
      <c r="G707" s="98" t="s">
        <v>1363</v>
      </c>
      <c r="H707" s="98" t="s">
        <v>1302</v>
      </c>
      <c r="I707" s="98" t="s">
        <v>1261</v>
      </c>
      <c r="J707" s="101" t="s">
        <v>2001</v>
      </c>
    </row>
    <row r="708" ht="27" spans="1:10">
      <c r="A708" s="102"/>
      <c r="B708" s="103"/>
      <c r="C708" s="98" t="s">
        <v>1282</v>
      </c>
      <c r="D708" s="98" t="s">
        <v>1283</v>
      </c>
      <c r="E708" s="98" t="s">
        <v>1889</v>
      </c>
      <c r="F708" s="98" t="s">
        <v>1259</v>
      </c>
      <c r="G708" s="98" t="s">
        <v>1285</v>
      </c>
      <c r="H708" s="98" t="s">
        <v>1294</v>
      </c>
      <c r="I708" s="98" t="s">
        <v>1261</v>
      </c>
      <c r="J708" s="101" t="s">
        <v>2062</v>
      </c>
    </row>
    <row r="709" ht="27" spans="1:10">
      <c r="A709" s="102"/>
      <c r="B709" s="103"/>
      <c r="C709" s="98" t="s">
        <v>1282</v>
      </c>
      <c r="D709" s="98" t="s">
        <v>1283</v>
      </c>
      <c r="E709" s="98" t="s">
        <v>1891</v>
      </c>
      <c r="F709" s="98" t="s">
        <v>1259</v>
      </c>
      <c r="G709" s="98" t="s">
        <v>1285</v>
      </c>
      <c r="H709" s="98" t="s">
        <v>1294</v>
      </c>
      <c r="I709" s="98" t="s">
        <v>1261</v>
      </c>
      <c r="J709" s="101" t="s">
        <v>2063</v>
      </c>
    </row>
    <row r="710" ht="54" spans="1:10">
      <c r="A710" s="98" t="s">
        <v>1907</v>
      </c>
      <c r="B710" s="101" t="s">
        <v>2093</v>
      </c>
      <c r="C710" s="102"/>
      <c r="D710" s="102"/>
      <c r="E710" s="102"/>
      <c r="F710" s="102"/>
      <c r="G710" s="102"/>
      <c r="H710" s="102"/>
      <c r="I710" s="102"/>
      <c r="J710" s="103"/>
    </row>
    <row r="711" ht="27" spans="1:10">
      <c r="A711" s="102"/>
      <c r="B711" s="103"/>
      <c r="C711" s="98" t="s">
        <v>1256</v>
      </c>
      <c r="D711" s="98" t="s">
        <v>1257</v>
      </c>
      <c r="E711" s="98" t="s">
        <v>2094</v>
      </c>
      <c r="F711" s="98" t="s">
        <v>1280</v>
      </c>
      <c r="G711" s="98" t="s">
        <v>2254</v>
      </c>
      <c r="H711" s="98" t="s">
        <v>1311</v>
      </c>
      <c r="I711" s="98" t="s">
        <v>1261</v>
      </c>
      <c r="J711" s="101" t="s">
        <v>1822</v>
      </c>
    </row>
    <row r="712" ht="27" spans="1:10">
      <c r="A712" s="102"/>
      <c r="B712" s="103"/>
      <c r="C712" s="98" t="s">
        <v>1256</v>
      </c>
      <c r="D712" s="98" t="s">
        <v>1268</v>
      </c>
      <c r="E712" s="98" t="s">
        <v>1859</v>
      </c>
      <c r="F712" s="98" t="s">
        <v>1280</v>
      </c>
      <c r="G712" s="98" t="s">
        <v>1301</v>
      </c>
      <c r="H712" s="98" t="s">
        <v>1294</v>
      </c>
      <c r="I712" s="98" t="s">
        <v>1261</v>
      </c>
      <c r="J712" s="101" t="s">
        <v>1860</v>
      </c>
    </row>
    <row r="713" ht="14.25" spans="1:10">
      <c r="A713" s="102"/>
      <c r="B713" s="103"/>
      <c r="C713" s="98" t="s">
        <v>1256</v>
      </c>
      <c r="D713" s="98" t="s">
        <v>1268</v>
      </c>
      <c r="E713" s="98" t="s">
        <v>2255</v>
      </c>
      <c r="F713" s="98" t="s">
        <v>1280</v>
      </c>
      <c r="G713" s="98" t="s">
        <v>1301</v>
      </c>
      <c r="H713" s="98" t="s">
        <v>99</v>
      </c>
      <c r="I713" s="98" t="s">
        <v>1261</v>
      </c>
      <c r="J713" s="101" t="s">
        <v>2256</v>
      </c>
    </row>
    <row r="714" ht="27" spans="1:10">
      <c r="A714" s="102"/>
      <c r="B714" s="103"/>
      <c r="C714" s="98" t="s">
        <v>1256</v>
      </c>
      <c r="D714" s="98" t="s">
        <v>1377</v>
      </c>
      <c r="E714" s="98" t="s">
        <v>1911</v>
      </c>
      <c r="F714" s="98" t="s">
        <v>1280</v>
      </c>
      <c r="G714" s="98" t="s">
        <v>1301</v>
      </c>
      <c r="H714" s="98" t="s">
        <v>1294</v>
      </c>
      <c r="I714" s="98" t="s">
        <v>1261</v>
      </c>
      <c r="J714" s="101" t="s">
        <v>1826</v>
      </c>
    </row>
    <row r="715" ht="27" spans="1:10">
      <c r="A715" s="102"/>
      <c r="B715" s="103"/>
      <c r="C715" s="98" t="s">
        <v>1256</v>
      </c>
      <c r="D715" s="98" t="s">
        <v>1291</v>
      </c>
      <c r="E715" s="98" t="s">
        <v>2096</v>
      </c>
      <c r="F715" s="98" t="s">
        <v>1280</v>
      </c>
      <c r="G715" s="98" t="s">
        <v>2097</v>
      </c>
      <c r="H715" s="98" t="s">
        <v>99</v>
      </c>
      <c r="I715" s="98" t="s">
        <v>1261</v>
      </c>
      <c r="J715" s="101" t="s">
        <v>1828</v>
      </c>
    </row>
    <row r="716" ht="27" spans="1:10">
      <c r="A716" s="102"/>
      <c r="B716" s="103"/>
      <c r="C716" s="98" t="s">
        <v>1256</v>
      </c>
      <c r="D716" s="98" t="s">
        <v>1291</v>
      </c>
      <c r="E716" s="98" t="s">
        <v>2098</v>
      </c>
      <c r="F716" s="98" t="s">
        <v>1280</v>
      </c>
      <c r="G716" s="98" t="s">
        <v>1913</v>
      </c>
      <c r="H716" s="98" t="s">
        <v>99</v>
      </c>
      <c r="I716" s="98" t="s">
        <v>1261</v>
      </c>
      <c r="J716" s="101" t="s">
        <v>1828</v>
      </c>
    </row>
    <row r="717" ht="27.75" spans="1:10">
      <c r="A717" s="102"/>
      <c r="B717" s="103"/>
      <c r="C717" s="98" t="s">
        <v>1277</v>
      </c>
      <c r="D717" s="98" t="s">
        <v>1278</v>
      </c>
      <c r="E717" s="98" t="s">
        <v>1951</v>
      </c>
      <c r="F717" s="98" t="s">
        <v>1259</v>
      </c>
      <c r="G717" s="98" t="s">
        <v>1332</v>
      </c>
      <c r="H717" s="98" t="s">
        <v>1294</v>
      </c>
      <c r="I717" s="98" t="s">
        <v>1261</v>
      </c>
      <c r="J717" s="101" t="s">
        <v>2257</v>
      </c>
    </row>
    <row r="718" ht="27" spans="1:10">
      <c r="A718" s="102"/>
      <c r="B718" s="103"/>
      <c r="C718" s="98" t="s">
        <v>1282</v>
      </c>
      <c r="D718" s="98" t="s">
        <v>1283</v>
      </c>
      <c r="E718" s="98" t="s">
        <v>1317</v>
      </c>
      <c r="F718" s="98" t="s">
        <v>1259</v>
      </c>
      <c r="G718" s="98" t="s">
        <v>1285</v>
      </c>
      <c r="H718" s="98" t="s">
        <v>1294</v>
      </c>
      <c r="I718" s="98" t="s">
        <v>1261</v>
      </c>
      <c r="J718" s="101" t="s">
        <v>1832</v>
      </c>
    </row>
    <row r="719" ht="42.75" spans="1:10">
      <c r="A719" s="98" t="s">
        <v>1893</v>
      </c>
      <c r="B719" s="101" t="s">
        <v>2190</v>
      </c>
      <c r="C719" s="102"/>
      <c r="D719" s="102"/>
      <c r="E719" s="102"/>
      <c r="F719" s="102"/>
      <c r="G719" s="102"/>
      <c r="H719" s="102"/>
      <c r="I719" s="102"/>
      <c r="J719" s="103"/>
    </row>
    <row r="720" ht="42" spans="1:10">
      <c r="A720" s="102"/>
      <c r="B720" s="103"/>
      <c r="C720" s="98" t="s">
        <v>1256</v>
      </c>
      <c r="D720" s="98" t="s">
        <v>1257</v>
      </c>
      <c r="E720" s="98" t="s">
        <v>1895</v>
      </c>
      <c r="F720" s="98" t="s">
        <v>1280</v>
      </c>
      <c r="G720" s="98" t="s">
        <v>2258</v>
      </c>
      <c r="H720" s="98" t="s">
        <v>1695</v>
      </c>
      <c r="I720" s="98" t="s">
        <v>1261</v>
      </c>
      <c r="J720" s="101" t="s">
        <v>2259</v>
      </c>
    </row>
    <row r="721" ht="42.75" spans="1:10">
      <c r="A721" s="102"/>
      <c r="B721" s="103"/>
      <c r="C721" s="98" t="s">
        <v>1256</v>
      </c>
      <c r="D721" s="98" t="s">
        <v>1268</v>
      </c>
      <c r="E721" s="98" t="s">
        <v>1859</v>
      </c>
      <c r="F721" s="98" t="s">
        <v>1280</v>
      </c>
      <c r="G721" s="98" t="s">
        <v>1301</v>
      </c>
      <c r="H721" s="98" t="s">
        <v>1294</v>
      </c>
      <c r="I721" s="98" t="s">
        <v>1261</v>
      </c>
      <c r="J721" s="101" t="s">
        <v>2260</v>
      </c>
    </row>
    <row r="722" ht="42.75" spans="1:10">
      <c r="A722" s="102"/>
      <c r="B722" s="103"/>
      <c r="C722" s="98" t="s">
        <v>1256</v>
      </c>
      <c r="D722" s="98" t="s">
        <v>1291</v>
      </c>
      <c r="E722" s="98" t="s">
        <v>1900</v>
      </c>
      <c r="F722" s="98" t="s">
        <v>1280</v>
      </c>
      <c r="G722" s="98" t="s">
        <v>1901</v>
      </c>
      <c r="H722" s="98" t="s">
        <v>99</v>
      </c>
      <c r="I722" s="98" t="s">
        <v>1261</v>
      </c>
      <c r="J722" s="101" t="s">
        <v>2260</v>
      </c>
    </row>
    <row r="723" ht="42.75" spans="1:10">
      <c r="A723" s="102"/>
      <c r="B723" s="103"/>
      <c r="C723" s="98" t="s">
        <v>1277</v>
      </c>
      <c r="D723" s="98" t="s">
        <v>1278</v>
      </c>
      <c r="E723" s="98" t="s">
        <v>2052</v>
      </c>
      <c r="F723" s="98" t="s">
        <v>1259</v>
      </c>
      <c r="G723" s="98" t="s">
        <v>1332</v>
      </c>
      <c r="H723" s="98" t="s">
        <v>1294</v>
      </c>
      <c r="I723" s="98" t="s">
        <v>1261</v>
      </c>
      <c r="J723" s="101" t="s">
        <v>2260</v>
      </c>
    </row>
    <row r="724" ht="54.75" spans="1:10">
      <c r="A724" s="102"/>
      <c r="B724" s="103"/>
      <c r="C724" s="98" t="s">
        <v>1282</v>
      </c>
      <c r="D724" s="98" t="s">
        <v>1283</v>
      </c>
      <c r="E724" s="98" t="s">
        <v>1854</v>
      </c>
      <c r="F724" s="98" t="s">
        <v>1420</v>
      </c>
      <c r="G724" s="98" t="s">
        <v>1285</v>
      </c>
      <c r="H724" s="98" t="s">
        <v>1294</v>
      </c>
      <c r="I724" s="98" t="s">
        <v>1261</v>
      </c>
      <c r="J724" s="101" t="s">
        <v>2261</v>
      </c>
    </row>
    <row r="725" ht="54.75" spans="1:10">
      <c r="A725" s="102"/>
      <c r="B725" s="103"/>
      <c r="C725" s="98" t="s">
        <v>1282</v>
      </c>
      <c r="D725" s="98" t="s">
        <v>1283</v>
      </c>
      <c r="E725" s="98" t="s">
        <v>1906</v>
      </c>
      <c r="F725" s="98" t="s">
        <v>1420</v>
      </c>
      <c r="G725" s="98" t="s">
        <v>1285</v>
      </c>
      <c r="H725" s="98" t="s">
        <v>99</v>
      </c>
      <c r="I725" s="98" t="s">
        <v>1261</v>
      </c>
      <c r="J725" s="101" t="s">
        <v>2261</v>
      </c>
    </row>
    <row r="726" ht="162" spans="1:10">
      <c r="A726" s="98" t="s">
        <v>2031</v>
      </c>
      <c r="B726" s="101" t="s">
        <v>1982</v>
      </c>
      <c r="C726" s="102"/>
      <c r="D726" s="102"/>
      <c r="E726" s="102"/>
      <c r="F726" s="102"/>
      <c r="G726" s="102"/>
      <c r="H726" s="102"/>
      <c r="I726" s="102"/>
      <c r="J726" s="103"/>
    </row>
    <row r="727" ht="14.25" spans="1:10">
      <c r="A727" s="102"/>
      <c r="B727" s="103"/>
      <c r="C727" s="98" t="s">
        <v>1256</v>
      </c>
      <c r="D727" s="98" t="s">
        <v>1257</v>
      </c>
      <c r="E727" s="98" t="s">
        <v>2033</v>
      </c>
      <c r="F727" s="98" t="s">
        <v>1280</v>
      </c>
      <c r="G727" s="98" t="s">
        <v>2262</v>
      </c>
      <c r="H727" s="98" t="s">
        <v>1695</v>
      </c>
      <c r="I727" s="98" t="s">
        <v>1261</v>
      </c>
      <c r="J727" s="101" t="s">
        <v>1985</v>
      </c>
    </row>
    <row r="728" ht="27.75" spans="1:10">
      <c r="A728" s="102"/>
      <c r="B728" s="103"/>
      <c r="C728" s="98" t="s">
        <v>1256</v>
      </c>
      <c r="D728" s="98" t="s">
        <v>1268</v>
      </c>
      <c r="E728" s="98" t="s">
        <v>1986</v>
      </c>
      <c r="F728" s="98" t="s">
        <v>1259</v>
      </c>
      <c r="G728" s="98" t="s">
        <v>2263</v>
      </c>
      <c r="H728" s="98" t="s">
        <v>1294</v>
      </c>
      <c r="I728" s="98" t="s">
        <v>1261</v>
      </c>
      <c r="J728" s="101" t="s">
        <v>1987</v>
      </c>
    </row>
    <row r="729" ht="27.75" spans="1:10">
      <c r="A729" s="102"/>
      <c r="B729" s="103"/>
      <c r="C729" s="98" t="s">
        <v>1256</v>
      </c>
      <c r="D729" s="98" t="s">
        <v>1268</v>
      </c>
      <c r="E729" s="98" t="s">
        <v>2264</v>
      </c>
      <c r="F729" s="98" t="s">
        <v>1280</v>
      </c>
      <c r="G729" s="98" t="s">
        <v>1301</v>
      </c>
      <c r="H729" s="98" t="s">
        <v>1294</v>
      </c>
      <c r="I729" s="98" t="s">
        <v>1261</v>
      </c>
      <c r="J729" s="101" t="s">
        <v>2265</v>
      </c>
    </row>
    <row r="730" ht="27.75" spans="1:10">
      <c r="A730" s="102"/>
      <c r="B730" s="103"/>
      <c r="C730" s="98" t="s">
        <v>1256</v>
      </c>
      <c r="D730" s="98" t="s">
        <v>1377</v>
      </c>
      <c r="E730" s="98" t="s">
        <v>1990</v>
      </c>
      <c r="F730" s="98" t="s">
        <v>1280</v>
      </c>
      <c r="G730" s="98" t="s">
        <v>1301</v>
      </c>
      <c r="H730" s="98" t="s">
        <v>1294</v>
      </c>
      <c r="I730" s="98" t="s">
        <v>1261</v>
      </c>
      <c r="J730" s="101" t="s">
        <v>1991</v>
      </c>
    </row>
    <row r="731" ht="14.25" spans="1:10">
      <c r="A731" s="102"/>
      <c r="B731" s="103"/>
      <c r="C731" s="98" t="s">
        <v>1256</v>
      </c>
      <c r="D731" s="98" t="s">
        <v>1291</v>
      </c>
      <c r="E731" s="98" t="s">
        <v>1900</v>
      </c>
      <c r="F731" s="98" t="s">
        <v>1280</v>
      </c>
      <c r="G731" s="98" t="s">
        <v>2035</v>
      </c>
      <c r="H731" s="98" t="s">
        <v>1949</v>
      </c>
      <c r="I731" s="98" t="s">
        <v>1261</v>
      </c>
      <c r="J731" s="101" t="s">
        <v>1994</v>
      </c>
    </row>
    <row r="732" ht="27.75" spans="1:10">
      <c r="A732" s="102"/>
      <c r="B732" s="103"/>
      <c r="C732" s="98" t="s">
        <v>1277</v>
      </c>
      <c r="D732" s="98" t="s">
        <v>1278</v>
      </c>
      <c r="E732" s="98" t="s">
        <v>1995</v>
      </c>
      <c r="F732" s="98" t="s">
        <v>1259</v>
      </c>
      <c r="G732" s="98" t="s">
        <v>1996</v>
      </c>
      <c r="H732" s="98" t="s">
        <v>1294</v>
      </c>
      <c r="I732" s="98" t="s">
        <v>1261</v>
      </c>
      <c r="J732" s="101" t="s">
        <v>1914</v>
      </c>
    </row>
    <row r="733" ht="27.75" spans="1:10">
      <c r="A733" s="102"/>
      <c r="B733" s="103"/>
      <c r="C733" s="98" t="s">
        <v>1277</v>
      </c>
      <c r="D733" s="98" t="s">
        <v>1299</v>
      </c>
      <c r="E733" s="98" t="s">
        <v>1999</v>
      </c>
      <c r="F733" s="98" t="s">
        <v>1280</v>
      </c>
      <c r="G733" s="98" t="s">
        <v>1363</v>
      </c>
      <c r="H733" s="98" t="s">
        <v>1302</v>
      </c>
      <c r="I733" s="98" t="s">
        <v>1261</v>
      </c>
      <c r="J733" s="101" t="s">
        <v>2001</v>
      </c>
    </row>
    <row r="734" ht="27" spans="1:10">
      <c r="A734" s="102"/>
      <c r="B734" s="103"/>
      <c r="C734" s="98" t="s">
        <v>1282</v>
      </c>
      <c r="D734" s="98" t="s">
        <v>1283</v>
      </c>
      <c r="E734" s="98" t="s">
        <v>1889</v>
      </c>
      <c r="F734" s="98" t="s">
        <v>1259</v>
      </c>
      <c r="G734" s="98" t="s">
        <v>1285</v>
      </c>
      <c r="H734" s="98" t="s">
        <v>1294</v>
      </c>
      <c r="I734" s="98" t="s">
        <v>1261</v>
      </c>
      <c r="J734" s="101" t="s">
        <v>1998</v>
      </c>
    </row>
    <row r="735" ht="27" spans="1:10">
      <c r="A735" s="102"/>
      <c r="B735" s="103"/>
      <c r="C735" s="98" t="s">
        <v>1282</v>
      </c>
      <c r="D735" s="98" t="s">
        <v>1283</v>
      </c>
      <c r="E735" s="98" t="s">
        <v>1891</v>
      </c>
      <c r="F735" s="98" t="s">
        <v>1259</v>
      </c>
      <c r="G735" s="98" t="s">
        <v>1285</v>
      </c>
      <c r="H735" s="98" t="s">
        <v>1294</v>
      </c>
      <c r="I735" s="98" t="s">
        <v>1261</v>
      </c>
      <c r="J735" s="101" t="s">
        <v>2002</v>
      </c>
    </row>
    <row r="736" ht="162" spans="1:10">
      <c r="A736" s="98" t="s">
        <v>2100</v>
      </c>
      <c r="B736" s="101" t="s">
        <v>1982</v>
      </c>
      <c r="C736" s="102"/>
      <c r="D736" s="102"/>
      <c r="E736" s="102"/>
      <c r="F736" s="102"/>
      <c r="G736" s="102"/>
      <c r="H736" s="102"/>
      <c r="I736" s="102"/>
      <c r="J736" s="103"/>
    </row>
    <row r="737" ht="27.75" spans="1:10">
      <c r="A737" s="102"/>
      <c r="B737" s="103"/>
      <c r="C737" s="98" t="s">
        <v>1256</v>
      </c>
      <c r="D737" s="98" t="s">
        <v>1257</v>
      </c>
      <c r="E737" s="98" t="s">
        <v>2101</v>
      </c>
      <c r="F737" s="98" t="s">
        <v>1280</v>
      </c>
      <c r="G737" s="98" t="s">
        <v>2266</v>
      </c>
      <c r="H737" s="98" t="s">
        <v>1695</v>
      </c>
      <c r="I737" s="98" t="s">
        <v>1261</v>
      </c>
      <c r="J737" s="101" t="s">
        <v>1985</v>
      </c>
    </row>
    <row r="738" ht="27.75" spans="1:10">
      <c r="A738" s="102"/>
      <c r="B738" s="103"/>
      <c r="C738" s="98" t="s">
        <v>1256</v>
      </c>
      <c r="D738" s="98" t="s">
        <v>1268</v>
      </c>
      <c r="E738" s="98" t="s">
        <v>1986</v>
      </c>
      <c r="F738" s="98" t="s">
        <v>1259</v>
      </c>
      <c r="G738" s="98" t="s">
        <v>1795</v>
      </c>
      <c r="H738" s="98" t="s">
        <v>1294</v>
      </c>
      <c r="I738" s="98" t="s">
        <v>1261</v>
      </c>
      <c r="J738" s="101" t="s">
        <v>2267</v>
      </c>
    </row>
    <row r="739" ht="27.75" spans="1:10">
      <c r="A739" s="102"/>
      <c r="B739" s="103"/>
      <c r="C739" s="98" t="s">
        <v>1256</v>
      </c>
      <c r="D739" s="98" t="s">
        <v>1268</v>
      </c>
      <c r="E739" s="98" t="s">
        <v>2268</v>
      </c>
      <c r="F739" s="98" t="s">
        <v>1280</v>
      </c>
      <c r="G739" s="98" t="s">
        <v>1301</v>
      </c>
      <c r="H739" s="98" t="s">
        <v>1294</v>
      </c>
      <c r="I739" s="98" t="s">
        <v>1261</v>
      </c>
      <c r="J739" s="101" t="s">
        <v>2265</v>
      </c>
    </row>
    <row r="740" ht="27.75" spans="1:10">
      <c r="A740" s="102"/>
      <c r="B740" s="103"/>
      <c r="C740" s="98" t="s">
        <v>1256</v>
      </c>
      <c r="D740" s="98" t="s">
        <v>1377</v>
      </c>
      <c r="E740" s="98" t="s">
        <v>1990</v>
      </c>
      <c r="F740" s="98" t="s">
        <v>1280</v>
      </c>
      <c r="G740" s="98" t="s">
        <v>1301</v>
      </c>
      <c r="H740" s="98" t="s">
        <v>1294</v>
      </c>
      <c r="I740" s="98" t="s">
        <v>1261</v>
      </c>
      <c r="J740" s="101" t="s">
        <v>1991</v>
      </c>
    </row>
    <row r="741" ht="14.25" spans="1:10">
      <c r="A741" s="102"/>
      <c r="B741" s="103"/>
      <c r="C741" s="98" t="s">
        <v>1256</v>
      </c>
      <c r="D741" s="98" t="s">
        <v>1291</v>
      </c>
      <c r="E741" s="98" t="s">
        <v>1900</v>
      </c>
      <c r="F741" s="98" t="s">
        <v>1280</v>
      </c>
      <c r="G741" s="98" t="s">
        <v>2043</v>
      </c>
      <c r="H741" s="98" t="s">
        <v>1949</v>
      </c>
      <c r="I741" s="98" t="s">
        <v>1261</v>
      </c>
      <c r="J741" s="101" t="s">
        <v>2104</v>
      </c>
    </row>
    <row r="742" ht="14.25" spans="1:10">
      <c r="A742" s="102"/>
      <c r="B742" s="103"/>
      <c r="C742" s="98" t="s">
        <v>1277</v>
      </c>
      <c r="D742" s="98" t="s">
        <v>1278</v>
      </c>
      <c r="E742" s="98" t="s">
        <v>1951</v>
      </c>
      <c r="F742" s="98" t="s">
        <v>1259</v>
      </c>
      <c r="G742" s="98" t="s">
        <v>1332</v>
      </c>
      <c r="H742" s="98" t="s">
        <v>1294</v>
      </c>
      <c r="I742" s="98" t="s">
        <v>1261</v>
      </c>
      <c r="J742" s="101" t="s">
        <v>1914</v>
      </c>
    </row>
    <row r="743" ht="27.75" spans="1:10">
      <c r="A743" s="102"/>
      <c r="B743" s="103"/>
      <c r="C743" s="98" t="s">
        <v>1277</v>
      </c>
      <c r="D743" s="98" t="s">
        <v>1299</v>
      </c>
      <c r="E743" s="98" t="s">
        <v>1999</v>
      </c>
      <c r="F743" s="98" t="s">
        <v>1280</v>
      </c>
      <c r="G743" s="98" t="s">
        <v>1363</v>
      </c>
      <c r="H743" s="98" t="s">
        <v>1302</v>
      </c>
      <c r="I743" s="98" t="s">
        <v>1261</v>
      </c>
      <c r="J743" s="101" t="s">
        <v>2105</v>
      </c>
    </row>
    <row r="744" ht="27" spans="1:10">
      <c r="A744" s="102"/>
      <c r="B744" s="103"/>
      <c r="C744" s="98" t="s">
        <v>1282</v>
      </c>
      <c r="D744" s="98" t="s">
        <v>1283</v>
      </c>
      <c r="E744" s="98" t="s">
        <v>1889</v>
      </c>
      <c r="F744" s="98" t="s">
        <v>1259</v>
      </c>
      <c r="G744" s="98" t="s">
        <v>1285</v>
      </c>
      <c r="H744" s="98" t="s">
        <v>1294</v>
      </c>
      <c r="I744" s="98" t="s">
        <v>1261</v>
      </c>
      <c r="J744" s="101" t="s">
        <v>1998</v>
      </c>
    </row>
    <row r="745" ht="27" spans="1:10">
      <c r="A745" s="102"/>
      <c r="B745" s="103"/>
      <c r="C745" s="98" t="s">
        <v>1282</v>
      </c>
      <c r="D745" s="98" t="s">
        <v>1283</v>
      </c>
      <c r="E745" s="98" t="s">
        <v>1891</v>
      </c>
      <c r="F745" s="98" t="s">
        <v>1259</v>
      </c>
      <c r="G745" s="98" t="s">
        <v>1285</v>
      </c>
      <c r="H745" s="98" t="s">
        <v>1294</v>
      </c>
      <c r="I745" s="98" t="s">
        <v>1261</v>
      </c>
      <c r="J745" s="101" t="s">
        <v>2002</v>
      </c>
    </row>
    <row r="746" ht="162" spans="1:10">
      <c r="A746" s="98" t="s">
        <v>1866</v>
      </c>
      <c r="B746" s="101" t="s">
        <v>1982</v>
      </c>
      <c r="C746" s="102"/>
      <c r="D746" s="102"/>
      <c r="E746" s="102"/>
      <c r="F746" s="102"/>
      <c r="G746" s="102"/>
      <c r="H746" s="102"/>
      <c r="I746" s="102"/>
      <c r="J746" s="103"/>
    </row>
    <row r="747" ht="14.25" spans="1:10">
      <c r="A747" s="102"/>
      <c r="B747" s="103"/>
      <c r="C747" s="98" t="s">
        <v>1256</v>
      </c>
      <c r="D747" s="98" t="s">
        <v>1257</v>
      </c>
      <c r="E747" s="98" t="s">
        <v>2165</v>
      </c>
      <c r="F747" s="98" t="s">
        <v>1280</v>
      </c>
      <c r="G747" s="98" t="s">
        <v>2269</v>
      </c>
      <c r="H747" s="98" t="s">
        <v>1695</v>
      </c>
      <c r="I747" s="98" t="s">
        <v>1261</v>
      </c>
      <c r="J747" s="101" t="s">
        <v>1985</v>
      </c>
    </row>
    <row r="748" ht="27.75" spans="1:10">
      <c r="A748" s="102"/>
      <c r="B748" s="103"/>
      <c r="C748" s="98" t="s">
        <v>1256</v>
      </c>
      <c r="D748" s="98" t="s">
        <v>1268</v>
      </c>
      <c r="E748" s="98" t="s">
        <v>1986</v>
      </c>
      <c r="F748" s="98" t="s">
        <v>1280</v>
      </c>
      <c r="G748" s="98" t="s">
        <v>1301</v>
      </c>
      <c r="H748" s="98" t="s">
        <v>1294</v>
      </c>
      <c r="I748" s="98" t="s">
        <v>1261</v>
      </c>
      <c r="J748" s="101" t="s">
        <v>1987</v>
      </c>
    </row>
    <row r="749" ht="27.75" spans="1:10">
      <c r="A749" s="102"/>
      <c r="B749" s="103"/>
      <c r="C749" s="98" t="s">
        <v>1256</v>
      </c>
      <c r="D749" s="98" t="s">
        <v>1268</v>
      </c>
      <c r="E749" s="98" t="s">
        <v>1988</v>
      </c>
      <c r="F749" s="98" t="s">
        <v>1259</v>
      </c>
      <c r="G749" s="98" t="s">
        <v>1353</v>
      </c>
      <c r="H749" s="98" t="s">
        <v>1294</v>
      </c>
      <c r="I749" s="98" t="s">
        <v>1261</v>
      </c>
      <c r="J749" s="101" t="s">
        <v>1989</v>
      </c>
    </row>
    <row r="750" ht="27.75" spans="1:10">
      <c r="A750" s="102"/>
      <c r="B750" s="103"/>
      <c r="C750" s="98" t="s">
        <v>1256</v>
      </c>
      <c r="D750" s="98" t="s">
        <v>1377</v>
      </c>
      <c r="E750" s="98" t="s">
        <v>1990</v>
      </c>
      <c r="F750" s="98" t="s">
        <v>1280</v>
      </c>
      <c r="G750" s="98" t="s">
        <v>1301</v>
      </c>
      <c r="H750" s="98" t="s">
        <v>1294</v>
      </c>
      <c r="I750" s="98" t="s">
        <v>1261</v>
      </c>
      <c r="J750" s="101" t="s">
        <v>1991</v>
      </c>
    </row>
    <row r="751" ht="27" spans="1:10">
      <c r="A751" s="102"/>
      <c r="B751" s="103"/>
      <c r="C751" s="98" t="s">
        <v>1256</v>
      </c>
      <c r="D751" s="98" t="s">
        <v>1291</v>
      </c>
      <c r="E751" s="98" t="s">
        <v>2270</v>
      </c>
      <c r="F751" s="98" t="s">
        <v>1280</v>
      </c>
      <c r="G751" s="98" t="s">
        <v>2035</v>
      </c>
      <c r="H751" s="98" t="s">
        <v>1949</v>
      </c>
      <c r="I751" s="98" t="s">
        <v>1261</v>
      </c>
      <c r="J751" s="101" t="s">
        <v>1994</v>
      </c>
    </row>
    <row r="752" ht="27.75" spans="1:10">
      <c r="A752" s="102"/>
      <c r="B752" s="103"/>
      <c r="C752" s="98" t="s">
        <v>1277</v>
      </c>
      <c r="D752" s="98" t="s">
        <v>1278</v>
      </c>
      <c r="E752" s="98" t="s">
        <v>1995</v>
      </c>
      <c r="F752" s="98" t="s">
        <v>1259</v>
      </c>
      <c r="G752" s="98" t="s">
        <v>1996</v>
      </c>
      <c r="H752" s="98" t="s">
        <v>1294</v>
      </c>
      <c r="I752" s="98" t="s">
        <v>1261</v>
      </c>
      <c r="J752" s="101" t="s">
        <v>1914</v>
      </c>
    </row>
    <row r="753" ht="27.75" spans="1:10">
      <c r="A753" s="102"/>
      <c r="B753" s="103"/>
      <c r="C753" s="98" t="s">
        <v>1277</v>
      </c>
      <c r="D753" s="98" t="s">
        <v>1299</v>
      </c>
      <c r="E753" s="98" t="s">
        <v>1999</v>
      </c>
      <c r="F753" s="98" t="s">
        <v>1280</v>
      </c>
      <c r="G753" s="98" t="s">
        <v>1363</v>
      </c>
      <c r="H753" s="98" t="s">
        <v>1302</v>
      </c>
      <c r="I753" s="98" t="s">
        <v>1261</v>
      </c>
      <c r="J753" s="101" t="s">
        <v>2001</v>
      </c>
    </row>
    <row r="754" ht="27" spans="1:10">
      <c r="A754" s="102"/>
      <c r="B754" s="103"/>
      <c r="C754" s="98" t="s">
        <v>1282</v>
      </c>
      <c r="D754" s="98" t="s">
        <v>1283</v>
      </c>
      <c r="E754" s="98" t="s">
        <v>1889</v>
      </c>
      <c r="F754" s="98" t="s">
        <v>1259</v>
      </c>
      <c r="G754" s="98" t="s">
        <v>1285</v>
      </c>
      <c r="H754" s="98" t="s">
        <v>1294</v>
      </c>
      <c r="I754" s="98" t="s">
        <v>1261</v>
      </c>
      <c r="J754" s="101" t="s">
        <v>1998</v>
      </c>
    </row>
    <row r="755" ht="27" spans="1:10">
      <c r="A755" s="102"/>
      <c r="B755" s="103"/>
      <c r="C755" s="98" t="s">
        <v>1282</v>
      </c>
      <c r="D755" s="98" t="s">
        <v>1283</v>
      </c>
      <c r="E755" s="98" t="s">
        <v>1891</v>
      </c>
      <c r="F755" s="98" t="s">
        <v>1259</v>
      </c>
      <c r="G755" s="98" t="s">
        <v>1285</v>
      </c>
      <c r="H755" s="98" t="s">
        <v>1294</v>
      </c>
      <c r="I755" s="98" t="s">
        <v>1261</v>
      </c>
      <c r="J755" s="101" t="s">
        <v>2002</v>
      </c>
    </row>
    <row r="756" ht="54" spans="1:10">
      <c r="A756" s="98" t="s">
        <v>2177</v>
      </c>
      <c r="B756" s="101" t="s">
        <v>2178</v>
      </c>
      <c r="C756" s="102"/>
      <c r="D756" s="102"/>
      <c r="E756" s="102"/>
      <c r="F756" s="102"/>
      <c r="G756" s="102"/>
      <c r="H756" s="102"/>
      <c r="I756" s="102"/>
      <c r="J756" s="103"/>
    </row>
    <row r="757" ht="27" spans="1:10">
      <c r="A757" s="102"/>
      <c r="B757" s="103"/>
      <c r="C757" s="98" t="s">
        <v>1256</v>
      </c>
      <c r="D757" s="98" t="s">
        <v>1257</v>
      </c>
      <c r="E757" s="98" t="s">
        <v>2055</v>
      </c>
      <c r="F757" s="98" t="s">
        <v>1280</v>
      </c>
      <c r="G757" s="98" t="s">
        <v>1850</v>
      </c>
      <c r="H757" s="98" t="s">
        <v>1695</v>
      </c>
      <c r="I757" s="98" t="s">
        <v>1261</v>
      </c>
      <c r="J757" s="101" t="s">
        <v>2179</v>
      </c>
    </row>
    <row r="758" ht="14.25" spans="1:10">
      <c r="A758" s="102"/>
      <c r="B758" s="103"/>
      <c r="C758" s="98" t="s">
        <v>1256</v>
      </c>
      <c r="D758" s="98" t="s">
        <v>1268</v>
      </c>
      <c r="E758" s="98" t="s">
        <v>2271</v>
      </c>
      <c r="F758" s="98" t="s">
        <v>1280</v>
      </c>
      <c r="G758" s="98" t="s">
        <v>1301</v>
      </c>
      <c r="H758" s="98" t="s">
        <v>1294</v>
      </c>
      <c r="I758" s="98" t="s">
        <v>1261</v>
      </c>
      <c r="J758" s="101" t="s">
        <v>2272</v>
      </c>
    </row>
    <row r="759" ht="27.75" spans="1:10">
      <c r="A759" s="102"/>
      <c r="B759" s="103"/>
      <c r="C759" s="98" t="s">
        <v>1256</v>
      </c>
      <c r="D759" s="98" t="s">
        <v>1377</v>
      </c>
      <c r="E759" s="98" t="s">
        <v>1990</v>
      </c>
      <c r="F759" s="98" t="s">
        <v>1280</v>
      </c>
      <c r="G759" s="98" t="s">
        <v>1301</v>
      </c>
      <c r="H759" s="98" t="s">
        <v>1294</v>
      </c>
      <c r="I759" s="98" t="s">
        <v>1261</v>
      </c>
      <c r="J759" s="101" t="s">
        <v>1991</v>
      </c>
    </row>
    <row r="760" ht="82.5" spans="1:10">
      <c r="A760" s="102"/>
      <c r="B760" s="103"/>
      <c r="C760" s="98" t="s">
        <v>1256</v>
      </c>
      <c r="D760" s="98" t="s">
        <v>1291</v>
      </c>
      <c r="E760" s="98" t="s">
        <v>2181</v>
      </c>
      <c r="F760" s="98" t="s">
        <v>1280</v>
      </c>
      <c r="G760" s="98" t="s">
        <v>2060</v>
      </c>
      <c r="H760" s="98" t="s">
        <v>1949</v>
      </c>
      <c r="I760" s="98" t="s">
        <v>1261</v>
      </c>
      <c r="J760" s="101" t="s">
        <v>2182</v>
      </c>
    </row>
    <row r="761" ht="27.75" spans="1:10">
      <c r="A761" s="102"/>
      <c r="B761" s="103"/>
      <c r="C761" s="98" t="s">
        <v>1277</v>
      </c>
      <c r="D761" s="98" t="s">
        <v>1278</v>
      </c>
      <c r="E761" s="98" t="s">
        <v>2273</v>
      </c>
      <c r="F761" s="98" t="s">
        <v>1259</v>
      </c>
      <c r="G761" s="98" t="s">
        <v>1332</v>
      </c>
      <c r="H761" s="98" t="s">
        <v>1294</v>
      </c>
      <c r="I761" s="98" t="s">
        <v>1261</v>
      </c>
      <c r="J761" s="101" t="s">
        <v>2274</v>
      </c>
    </row>
    <row r="762" ht="27" spans="1:10">
      <c r="A762" s="102"/>
      <c r="B762" s="103"/>
      <c r="C762" s="98" t="s">
        <v>1277</v>
      </c>
      <c r="D762" s="98" t="s">
        <v>1299</v>
      </c>
      <c r="E762" s="98" t="s">
        <v>2275</v>
      </c>
      <c r="F762" s="98" t="s">
        <v>1280</v>
      </c>
      <c r="G762" s="98" t="s">
        <v>1363</v>
      </c>
      <c r="H762" s="98" t="s">
        <v>1302</v>
      </c>
      <c r="I762" s="98" t="s">
        <v>1261</v>
      </c>
      <c r="J762" s="101" t="s">
        <v>2001</v>
      </c>
    </row>
    <row r="763" ht="27" spans="1:10">
      <c r="A763" s="102"/>
      <c r="B763" s="103"/>
      <c r="C763" s="98" t="s">
        <v>1282</v>
      </c>
      <c r="D763" s="98" t="s">
        <v>1283</v>
      </c>
      <c r="E763" s="98" t="s">
        <v>1889</v>
      </c>
      <c r="F763" s="98" t="s">
        <v>1259</v>
      </c>
      <c r="G763" s="98" t="s">
        <v>1285</v>
      </c>
      <c r="H763" s="98" t="s">
        <v>1294</v>
      </c>
      <c r="I763" s="98" t="s">
        <v>1261</v>
      </c>
      <c r="J763" s="101" t="s">
        <v>2183</v>
      </c>
    </row>
    <row r="764" ht="27" spans="1:10">
      <c r="A764" s="102"/>
      <c r="B764" s="103"/>
      <c r="C764" s="98" t="s">
        <v>1282</v>
      </c>
      <c r="D764" s="98" t="s">
        <v>1283</v>
      </c>
      <c r="E764" s="98" t="s">
        <v>1891</v>
      </c>
      <c r="F764" s="98" t="s">
        <v>1259</v>
      </c>
      <c r="G764" s="98" t="s">
        <v>1285</v>
      </c>
      <c r="H764" s="98" t="s">
        <v>1294</v>
      </c>
      <c r="I764" s="98" t="s">
        <v>1261</v>
      </c>
      <c r="J764" s="101" t="s">
        <v>2184</v>
      </c>
    </row>
    <row r="765" ht="27.75" spans="1:10">
      <c r="A765" s="98" t="s">
        <v>1833</v>
      </c>
      <c r="B765" s="101" t="s">
        <v>2064</v>
      </c>
      <c r="C765" s="102"/>
      <c r="D765" s="102"/>
      <c r="E765" s="102"/>
      <c r="F765" s="102"/>
      <c r="G765" s="102"/>
      <c r="H765" s="102"/>
      <c r="I765" s="102"/>
      <c r="J765" s="103"/>
    </row>
    <row r="766" ht="14.25" spans="1:10">
      <c r="A766" s="102"/>
      <c r="B766" s="103"/>
      <c r="C766" s="98" t="s">
        <v>1256</v>
      </c>
      <c r="D766" s="98" t="s">
        <v>1257</v>
      </c>
      <c r="E766" s="98" t="s">
        <v>2065</v>
      </c>
      <c r="F766" s="98" t="s">
        <v>1259</v>
      </c>
      <c r="G766" s="98" t="s">
        <v>2276</v>
      </c>
      <c r="H766" s="98" t="s">
        <v>99</v>
      </c>
      <c r="I766" s="98" t="s">
        <v>1261</v>
      </c>
      <c r="J766" s="101" t="s">
        <v>2072</v>
      </c>
    </row>
    <row r="767" ht="27" spans="1:10">
      <c r="A767" s="102"/>
      <c r="B767" s="103"/>
      <c r="C767" s="98" t="s">
        <v>1256</v>
      </c>
      <c r="D767" s="98" t="s">
        <v>1268</v>
      </c>
      <c r="E767" s="98" t="s">
        <v>2068</v>
      </c>
      <c r="F767" s="98" t="s">
        <v>1259</v>
      </c>
      <c r="G767" s="98" t="s">
        <v>1285</v>
      </c>
      <c r="H767" s="98" t="s">
        <v>99</v>
      </c>
      <c r="I767" s="98" t="s">
        <v>1261</v>
      </c>
      <c r="J767" s="101" t="s">
        <v>2069</v>
      </c>
    </row>
    <row r="768" ht="14.25" spans="1:10">
      <c r="A768" s="102"/>
      <c r="B768" s="103"/>
      <c r="C768" s="98" t="s">
        <v>1277</v>
      </c>
      <c r="D768" s="98" t="s">
        <v>1278</v>
      </c>
      <c r="E768" s="98" t="s">
        <v>1849</v>
      </c>
      <c r="F768" s="98" t="s">
        <v>1280</v>
      </c>
      <c r="G768" s="98" t="s">
        <v>1850</v>
      </c>
      <c r="H768" s="98" t="s">
        <v>99</v>
      </c>
      <c r="I768" s="98" t="s">
        <v>1261</v>
      </c>
      <c r="J768" s="101" t="s">
        <v>2277</v>
      </c>
    </row>
    <row r="769" ht="27" spans="1:10">
      <c r="A769" s="102"/>
      <c r="B769" s="103"/>
      <c r="C769" s="98" t="s">
        <v>1282</v>
      </c>
      <c r="D769" s="98" t="s">
        <v>1283</v>
      </c>
      <c r="E769" s="98" t="s">
        <v>1969</v>
      </c>
      <c r="F769" s="98" t="s">
        <v>1259</v>
      </c>
      <c r="G769" s="98" t="s">
        <v>1285</v>
      </c>
      <c r="H769" s="98" t="s">
        <v>99</v>
      </c>
      <c r="I769" s="98" t="s">
        <v>1261</v>
      </c>
      <c r="J769" s="101" t="s">
        <v>2278</v>
      </c>
    </row>
    <row r="770" ht="125.25" spans="1:10">
      <c r="A770" s="98" t="s">
        <v>2036</v>
      </c>
      <c r="B770" s="101" t="s">
        <v>2037</v>
      </c>
      <c r="C770" s="102"/>
      <c r="D770" s="102"/>
      <c r="E770" s="102"/>
      <c r="F770" s="102"/>
      <c r="G770" s="102"/>
      <c r="H770" s="102"/>
      <c r="I770" s="102"/>
      <c r="J770" s="103"/>
    </row>
    <row r="771" ht="14.25" spans="1:10">
      <c r="A771" s="102"/>
      <c r="B771" s="103"/>
      <c r="C771" s="98" t="s">
        <v>1256</v>
      </c>
      <c r="D771" s="98" t="s">
        <v>1257</v>
      </c>
      <c r="E771" s="98" t="s">
        <v>2038</v>
      </c>
      <c r="F771" s="98" t="s">
        <v>1280</v>
      </c>
      <c r="G771" s="98" t="s">
        <v>2279</v>
      </c>
      <c r="H771" s="98" t="s">
        <v>1315</v>
      </c>
      <c r="I771" s="98" t="s">
        <v>1261</v>
      </c>
      <c r="J771" s="101" t="s">
        <v>2040</v>
      </c>
    </row>
    <row r="772" ht="14.25" spans="1:10">
      <c r="A772" s="102"/>
      <c r="B772" s="103"/>
      <c r="C772" s="98" t="s">
        <v>1256</v>
      </c>
      <c r="D772" s="98" t="s">
        <v>1377</v>
      </c>
      <c r="E772" s="98" t="s">
        <v>2018</v>
      </c>
      <c r="F772" s="98" t="s">
        <v>1280</v>
      </c>
      <c r="G772" s="98" t="s">
        <v>1301</v>
      </c>
      <c r="H772" s="98" t="s">
        <v>1294</v>
      </c>
      <c r="I772" s="98" t="s">
        <v>1261</v>
      </c>
      <c r="J772" s="101" t="s">
        <v>2041</v>
      </c>
    </row>
    <row r="773" ht="14.25" spans="1:10">
      <c r="A773" s="102"/>
      <c r="B773" s="103"/>
      <c r="C773" s="98" t="s">
        <v>1256</v>
      </c>
      <c r="D773" s="98" t="s">
        <v>1291</v>
      </c>
      <c r="E773" s="98" t="s">
        <v>2042</v>
      </c>
      <c r="F773" s="98" t="s">
        <v>1280</v>
      </c>
      <c r="G773" s="98" t="s">
        <v>2043</v>
      </c>
      <c r="H773" s="98" t="s">
        <v>2044</v>
      </c>
      <c r="I773" s="98" t="s">
        <v>1261</v>
      </c>
      <c r="J773" s="101" t="s">
        <v>2045</v>
      </c>
    </row>
    <row r="774" ht="27" spans="1:10">
      <c r="A774" s="102"/>
      <c r="B774" s="103"/>
      <c r="C774" s="98" t="s">
        <v>1277</v>
      </c>
      <c r="D774" s="98" t="s">
        <v>1278</v>
      </c>
      <c r="E774" s="98" t="s">
        <v>2046</v>
      </c>
      <c r="F774" s="98" t="s">
        <v>1259</v>
      </c>
      <c r="G774" s="98" t="s">
        <v>1285</v>
      </c>
      <c r="H774" s="98" t="s">
        <v>1294</v>
      </c>
      <c r="I774" s="98" t="s">
        <v>1261</v>
      </c>
      <c r="J774" s="101" t="s">
        <v>2247</v>
      </c>
    </row>
    <row r="775" ht="27" spans="1:10">
      <c r="A775" s="102"/>
      <c r="B775" s="103"/>
      <c r="C775" s="98" t="s">
        <v>1282</v>
      </c>
      <c r="D775" s="98" t="s">
        <v>1283</v>
      </c>
      <c r="E775" s="98" t="s">
        <v>2048</v>
      </c>
      <c r="F775" s="98" t="s">
        <v>1259</v>
      </c>
      <c r="G775" s="98" t="s">
        <v>1285</v>
      </c>
      <c r="H775" s="98" t="s">
        <v>1294</v>
      </c>
      <c r="I775" s="98" t="s">
        <v>1261</v>
      </c>
      <c r="J775" s="101" t="s">
        <v>2247</v>
      </c>
    </row>
    <row r="776" ht="27.75" spans="1:10">
      <c r="A776" s="98" t="s">
        <v>1856</v>
      </c>
      <c r="B776" s="101" t="s">
        <v>2077</v>
      </c>
      <c r="C776" s="102"/>
      <c r="D776" s="102"/>
      <c r="E776" s="102"/>
      <c r="F776" s="102"/>
      <c r="G776" s="102"/>
      <c r="H776" s="102"/>
      <c r="I776" s="102"/>
      <c r="J776" s="103"/>
    </row>
    <row r="777" ht="14.25" spans="1:10">
      <c r="A777" s="102"/>
      <c r="B777" s="103"/>
      <c r="C777" s="98" t="s">
        <v>1256</v>
      </c>
      <c r="D777" s="98" t="s">
        <v>1257</v>
      </c>
      <c r="E777" s="98" t="s">
        <v>2078</v>
      </c>
      <c r="F777" s="98" t="s">
        <v>1280</v>
      </c>
      <c r="G777" s="98" t="s">
        <v>1930</v>
      </c>
      <c r="H777" s="98" t="s">
        <v>1294</v>
      </c>
      <c r="I777" s="98" t="s">
        <v>1261</v>
      </c>
      <c r="J777" s="101" t="s">
        <v>2280</v>
      </c>
    </row>
    <row r="778" ht="27" spans="1:10">
      <c r="A778" s="102"/>
      <c r="B778" s="103"/>
      <c r="C778" s="98" t="s">
        <v>1256</v>
      </c>
      <c r="D778" s="98" t="s">
        <v>1268</v>
      </c>
      <c r="E778" s="98" t="s">
        <v>2081</v>
      </c>
      <c r="F778" s="98" t="s">
        <v>1280</v>
      </c>
      <c r="G778" s="98" t="s">
        <v>1301</v>
      </c>
      <c r="H778" s="98" t="s">
        <v>1294</v>
      </c>
      <c r="I778" s="98" t="s">
        <v>1261</v>
      </c>
      <c r="J778" s="101" t="s">
        <v>2082</v>
      </c>
    </row>
    <row r="779" ht="14.25" spans="1:10">
      <c r="A779" s="102"/>
      <c r="B779" s="103"/>
      <c r="C779" s="98" t="s">
        <v>1256</v>
      </c>
      <c r="D779" s="98" t="s">
        <v>1268</v>
      </c>
      <c r="E779" s="98" t="s">
        <v>2281</v>
      </c>
      <c r="F779" s="98" t="s">
        <v>1280</v>
      </c>
      <c r="G779" s="98" t="s">
        <v>1301</v>
      </c>
      <c r="H779" s="98" t="s">
        <v>99</v>
      </c>
      <c r="I779" s="98" t="s">
        <v>1261</v>
      </c>
      <c r="J779" s="101" t="s">
        <v>2256</v>
      </c>
    </row>
    <row r="780" ht="27" spans="1:10">
      <c r="A780" s="102"/>
      <c r="B780" s="103"/>
      <c r="C780" s="98" t="s">
        <v>1256</v>
      </c>
      <c r="D780" s="98" t="s">
        <v>1377</v>
      </c>
      <c r="E780" s="98" t="s">
        <v>1911</v>
      </c>
      <c r="F780" s="98" t="s">
        <v>1280</v>
      </c>
      <c r="G780" s="98" t="s">
        <v>1301</v>
      </c>
      <c r="H780" s="98" t="s">
        <v>1294</v>
      </c>
      <c r="I780" s="98" t="s">
        <v>1261</v>
      </c>
      <c r="J780" s="101" t="s">
        <v>2282</v>
      </c>
    </row>
    <row r="781" ht="14.25" spans="1:10">
      <c r="A781" s="102"/>
      <c r="B781" s="103"/>
      <c r="C781" s="98" t="s">
        <v>1256</v>
      </c>
      <c r="D781" s="98" t="s">
        <v>1291</v>
      </c>
      <c r="E781" s="98" t="s">
        <v>2085</v>
      </c>
      <c r="F781" s="98" t="s">
        <v>1280</v>
      </c>
      <c r="G781" s="98" t="s">
        <v>1862</v>
      </c>
      <c r="H781" s="98" t="s">
        <v>1315</v>
      </c>
      <c r="I781" s="98" t="s">
        <v>1261</v>
      </c>
      <c r="J781" s="101" t="s">
        <v>1828</v>
      </c>
    </row>
    <row r="782" ht="14.25" spans="1:10">
      <c r="A782" s="102"/>
      <c r="B782" s="103"/>
      <c r="C782" s="98" t="s">
        <v>1277</v>
      </c>
      <c r="D782" s="98" t="s">
        <v>1278</v>
      </c>
      <c r="E782" s="98" t="s">
        <v>2283</v>
      </c>
      <c r="F782" s="98" t="s">
        <v>1259</v>
      </c>
      <c r="G782" s="98" t="s">
        <v>1285</v>
      </c>
      <c r="H782" s="98" t="s">
        <v>1294</v>
      </c>
      <c r="I782" s="98" t="s">
        <v>1261</v>
      </c>
      <c r="J782" s="101" t="s">
        <v>2284</v>
      </c>
    </row>
    <row r="783" ht="27" spans="1:10">
      <c r="A783" s="102"/>
      <c r="B783" s="103"/>
      <c r="C783" s="98" t="s">
        <v>1277</v>
      </c>
      <c r="D783" s="98" t="s">
        <v>1299</v>
      </c>
      <c r="E783" s="98" t="s">
        <v>2088</v>
      </c>
      <c r="F783" s="98" t="s">
        <v>1270</v>
      </c>
      <c r="G783" s="98" t="s">
        <v>1850</v>
      </c>
      <c r="H783" s="98" t="s">
        <v>1302</v>
      </c>
      <c r="I783" s="98" t="s">
        <v>1261</v>
      </c>
      <c r="J783" s="101" t="s">
        <v>2089</v>
      </c>
    </row>
    <row r="784" ht="27" spans="1:10">
      <c r="A784" s="102"/>
      <c r="B784" s="103"/>
      <c r="C784" s="98" t="s">
        <v>1282</v>
      </c>
      <c r="D784" s="98" t="s">
        <v>1283</v>
      </c>
      <c r="E784" s="98" t="s">
        <v>2090</v>
      </c>
      <c r="F784" s="98" t="s">
        <v>1259</v>
      </c>
      <c r="G784" s="98" t="s">
        <v>1285</v>
      </c>
      <c r="H784" s="98" t="s">
        <v>1294</v>
      </c>
      <c r="I784" s="98" t="s">
        <v>1261</v>
      </c>
      <c r="J784" s="101" t="s">
        <v>2091</v>
      </c>
    </row>
    <row r="785" ht="27" spans="1:10">
      <c r="A785" s="102"/>
      <c r="B785" s="103"/>
      <c r="C785" s="98" t="s">
        <v>1282</v>
      </c>
      <c r="D785" s="98" t="s">
        <v>1283</v>
      </c>
      <c r="E785" s="98" t="s">
        <v>1854</v>
      </c>
      <c r="F785" s="98" t="s">
        <v>1259</v>
      </c>
      <c r="G785" s="98" t="s">
        <v>1285</v>
      </c>
      <c r="H785" s="98" t="s">
        <v>1294</v>
      </c>
      <c r="I785" s="98" t="s">
        <v>1261</v>
      </c>
      <c r="J785" s="101" t="s">
        <v>2092</v>
      </c>
    </row>
    <row r="786" ht="27.75" spans="1:10">
      <c r="A786" s="98" t="s">
        <v>1819</v>
      </c>
      <c r="B786" s="101" t="s">
        <v>2077</v>
      </c>
      <c r="C786" s="102"/>
      <c r="D786" s="102"/>
      <c r="E786" s="102"/>
      <c r="F786" s="102"/>
      <c r="G786" s="102"/>
      <c r="H786" s="102"/>
      <c r="I786" s="102"/>
      <c r="J786" s="103"/>
    </row>
    <row r="787" ht="27" spans="1:10">
      <c r="A787" s="102"/>
      <c r="B787" s="103"/>
      <c r="C787" s="98" t="s">
        <v>1256</v>
      </c>
      <c r="D787" s="98" t="s">
        <v>1257</v>
      </c>
      <c r="E787" s="98" t="s">
        <v>2106</v>
      </c>
      <c r="F787" s="98" t="s">
        <v>1280</v>
      </c>
      <c r="G787" s="98" t="s">
        <v>965</v>
      </c>
      <c r="H787" s="98" t="s">
        <v>1294</v>
      </c>
      <c r="I787" s="98" t="s">
        <v>1261</v>
      </c>
      <c r="J787" s="101" t="s">
        <v>2285</v>
      </c>
    </row>
    <row r="788" ht="27" spans="1:10">
      <c r="A788" s="102"/>
      <c r="B788" s="103"/>
      <c r="C788" s="98" t="s">
        <v>1256</v>
      </c>
      <c r="D788" s="98" t="s">
        <v>1268</v>
      </c>
      <c r="E788" s="98" t="s">
        <v>2081</v>
      </c>
      <c r="F788" s="98" t="s">
        <v>1280</v>
      </c>
      <c r="G788" s="98" t="s">
        <v>1301</v>
      </c>
      <c r="H788" s="98" t="s">
        <v>1294</v>
      </c>
      <c r="I788" s="98" t="s">
        <v>1261</v>
      </c>
      <c r="J788" s="101" t="s">
        <v>2082</v>
      </c>
    </row>
    <row r="789" ht="14.25" spans="1:10">
      <c r="A789" s="102"/>
      <c r="B789" s="103"/>
      <c r="C789" s="98" t="s">
        <v>1256</v>
      </c>
      <c r="D789" s="98" t="s">
        <v>1268</v>
      </c>
      <c r="E789" s="98" t="s">
        <v>2281</v>
      </c>
      <c r="F789" s="98" t="s">
        <v>1280</v>
      </c>
      <c r="G789" s="98" t="s">
        <v>1301</v>
      </c>
      <c r="H789" s="98" t="s">
        <v>99</v>
      </c>
      <c r="I789" s="98" t="s">
        <v>1261</v>
      </c>
      <c r="J789" s="101" t="s">
        <v>2256</v>
      </c>
    </row>
    <row r="790" ht="27" spans="1:10">
      <c r="A790" s="102"/>
      <c r="B790" s="103"/>
      <c r="C790" s="98" t="s">
        <v>1256</v>
      </c>
      <c r="D790" s="98" t="s">
        <v>1377</v>
      </c>
      <c r="E790" s="98" t="s">
        <v>1911</v>
      </c>
      <c r="F790" s="98" t="s">
        <v>1280</v>
      </c>
      <c r="G790" s="98" t="s">
        <v>1301</v>
      </c>
      <c r="H790" s="98" t="s">
        <v>1294</v>
      </c>
      <c r="I790" s="98" t="s">
        <v>1261</v>
      </c>
      <c r="J790" s="101" t="s">
        <v>2109</v>
      </c>
    </row>
    <row r="791" ht="14.25" spans="1:10">
      <c r="A791" s="102"/>
      <c r="B791" s="103"/>
      <c r="C791" s="98" t="s">
        <v>1256</v>
      </c>
      <c r="D791" s="98" t="s">
        <v>1291</v>
      </c>
      <c r="E791" s="98" t="s">
        <v>2085</v>
      </c>
      <c r="F791" s="98" t="s">
        <v>1280</v>
      </c>
      <c r="G791" s="98" t="s">
        <v>1260</v>
      </c>
      <c r="H791" s="98" t="s">
        <v>1315</v>
      </c>
      <c r="I791" s="98" t="s">
        <v>1261</v>
      </c>
      <c r="J791" s="101" t="s">
        <v>1828</v>
      </c>
    </row>
    <row r="792" ht="14.25" spans="1:10">
      <c r="A792" s="102"/>
      <c r="B792" s="103"/>
      <c r="C792" s="98" t="s">
        <v>1277</v>
      </c>
      <c r="D792" s="98" t="s">
        <v>1278</v>
      </c>
      <c r="E792" s="98" t="s">
        <v>2283</v>
      </c>
      <c r="F792" s="98" t="s">
        <v>1259</v>
      </c>
      <c r="G792" s="98" t="s">
        <v>1285</v>
      </c>
      <c r="H792" s="98" t="s">
        <v>1294</v>
      </c>
      <c r="I792" s="98" t="s">
        <v>1261</v>
      </c>
      <c r="J792" s="101" t="s">
        <v>2284</v>
      </c>
    </row>
    <row r="793" ht="27" spans="1:10">
      <c r="A793" s="102"/>
      <c r="B793" s="103"/>
      <c r="C793" s="98" t="s">
        <v>1277</v>
      </c>
      <c r="D793" s="98" t="s">
        <v>1299</v>
      </c>
      <c r="E793" s="98" t="s">
        <v>2088</v>
      </c>
      <c r="F793" s="98" t="s">
        <v>1280</v>
      </c>
      <c r="G793" s="98" t="s">
        <v>1850</v>
      </c>
      <c r="H793" s="98" t="s">
        <v>1302</v>
      </c>
      <c r="I793" s="98" t="s">
        <v>1261</v>
      </c>
      <c r="J793" s="101" t="s">
        <v>2111</v>
      </c>
    </row>
    <row r="794" ht="27" spans="1:10">
      <c r="A794" s="102"/>
      <c r="B794" s="103"/>
      <c r="C794" s="98" t="s">
        <v>1282</v>
      </c>
      <c r="D794" s="98" t="s">
        <v>1283</v>
      </c>
      <c r="E794" s="98" t="s">
        <v>2090</v>
      </c>
      <c r="F794" s="98" t="s">
        <v>1259</v>
      </c>
      <c r="G794" s="98" t="s">
        <v>1285</v>
      </c>
      <c r="H794" s="98" t="s">
        <v>1294</v>
      </c>
      <c r="I794" s="98" t="s">
        <v>1261</v>
      </c>
      <c r="J794" s="101" t="s">
        <v>2110</v>
      </c>
    </row>
    <row r="795" ht="27" spans="1:10">
      <c r="A795" s="102"/>
      <c r="B795" s="103"/>
      <c r="C795" s="98" t="s">
        <v>1282</v>
      </c>
      <c r="D795" s="98" t="s">
        <v>1283</v>
      </c>
      <c r="E795" s="98" t="s">
        <v>1854</v>
      </c>
      <c r="F795" s="98" t="s">
        <v>1259</v>
      </c>
      <c r="G795" s="98" t="s">
        <v>1285</v>
      </c>
      <c r="H795" s="98" t="s">
        <v>1294</v>
      </c>
      <c r="I795" s="98" t="s">
        <v>1261</v>
      </c>
      <c r="J795" s="101" t="s">
        <v>2112</v>
      </c>
    </row>
    <row r="796" ht="14.25" spans="1:10">
      <c r="A796" s="98" t="s">
        <v>2286</v>
      </c>
      <c r="B796" s="103"/>
      <c r="C796" s="102"/>
      <c r="D796" s="102"/>
      <c r="E796" s="102"/>
      <c r="F796" s="102"/>
      <c r="G796" s="102"/>
      <c r="H796" s="102"/>
      <c r="I796" s="102"/>
      <c r="J796" s="103"/>
    </row>
    <row r="797" ht="125.25" spans="1:10">
      <c r="A797" s="98" t="s">
        <v>2036</v>
      </c>
      <c r="B797" s="101" t="s">
        <v>2037</v>
      </c>
      <c r="C797" s="102"/>
      <c r="D797" s="102"/>
      <c r="E797" s="102"/>
      <c r="F797" s="102"/>
      <c r="G797" s="102"/>
      <c r="H797" s="102"/>
      <c r="I797" s="102"/>
      <c r="J797" s="103"/>
    </row>
    <row r="798" ht="28.5" spans="1:10">
      <c r="A798" s="102"/>
      <c r="B798" s="103"/>
      <c r="C798" s="98" t="s">
        <v>1256</v>
      </c>
      <c r="D798" s="98" t="s">
        <v>1257</v>
      </c>
      <c r="E798" s="98" t="s">
        <v>2038</v>
      </c>
      <c r="F798" s="98" t="s">
        <v>1280</v>
      </c>
      <c r="G798" s="98" t="s">
        <v>2287</v>
      </c>
      <c r="H798" s="98" t="s">
        <v>1315</v>
      </c>
      <c r="I798" s="98" t="s">
        <v>1261</v>
      </c>
      <c r="J798" s="101" t="s">
        <v>2288</v>
      </c>
    </row>
    <row r="799" ht="14.25" spans="1:10">
      <c r="A799" s="102"/>
      <c r="B799" s="103"/>
      <c r="C799" s="98" t="s">
        <v>1256</v>
      </c>
      <c r="D799" s="98" t="s">
        <v>1377</v>
      </c>
      <c r="E799" s="98" t="s">
        <v>2018</v>
      </c>
      <c r="F799" s="98" t="s">
        <v>1280</v>
      </c>
      <c r="G799" s="98" t="s">
        <v>1301</v>
      </c>
      <c r="H799" s="98" t="s">
        <v>1294</v>
      </c>
      <c r="I799" s="98" t="s">
        <v>1261</v>
      </c>
      <c r="J799" s="101" t="s">
        <v>2289</v>
      </c>
    </row>
    <row r="800" ht="28.5" spans="1:10">
      <c r="A800" s="102"/>
      <c r="B800" s="103"/>
      <c r="C800" s="98" t="s">
        <v>1256</v>
      </c>
      <c r="D800" s="98" t="s">
        <v>1291</v>
      </c>
      <c r="E800" s="98" t="s">
        <v>2042</v>
      </c>
      <c r="F800" s="98" t="s">
        <v>1280</v>
      </c>
      <c r="G800" s="98" t="s">
        <v>2043</v>
      </c>
      <c r="H800" s="98" t="s">
        <v>2044</v>
      </c>
      <c r="I800" s="98" t="s">
        <v>1261</v>
      </c>
      <c r="J800" s="101" t="s">
        <v>2288</v>
      </c>
    </row>
    <row r="801" ht="28.5" spans="1:10">
      <c r="A801" s="102"/>
      <c r="B801" s="103"/>
      <c r="C801" s="98" t="s">
        <v>1277</v>
      </c>
      <c r="D801" s="98" t="s">
        <v>1278</v>
      </c>
      <c r="E801" s="98" t="s">
        <v>2290</v>
      </c>
      <c r="F801" s="98" t="s">
        <v>1280</v>
      </c>
      <c r="G801" s="98" t="s">
        <v>1301</v>
      </c>
      <c r="H801" s="98" t="s">
        <v>99</v>
      </c>
      <c r="I801" s="98" t="s">
        <v>1261</v>
      </c>
      <c r="J801" s="101" t="s">
        <v>2288</v>
      </c>
    </row>
    <row r="802" ht="27" spans="1:10">
      <c r="A802" s="102"/>
      <c r="B802" s="103"/>
      <c r="C802" s="98" t="s">
        <v>1282</v>
      </c>
      <c r="D802" s="98" t="s">
        <v>1283</v>
      </c>
      <c r="E802" s="98" t="s">
        <v>2048</v>
      </c>
      <c r="F802" s="98" t="s">
        <v>1259</v>
      </c>
      <c r="G802" s="98" t="s">
        <v>1285</v>
      </c>
      <c r="H802" s="98" t="s">
        <v>1294</v>
      </c>
      <c r="I802" s="98" t="s">
        <v>1261</v>
      </c>
      <c r="J802" s="101" t="s">
        <v>2291</v>
      </c>
    </row>
    <row r="803" ht="162" spans="1:10">
      <c r="A803" s="98" t="s">
        <v>1866</v>
      </c>
      <c r="B803" s="101" t="s">
        <v>1982</v>
      </c>
      <c r="C803" s="102"/>
      <c r="D803" s="102"/>
      <c r="E803" s="102"/>
      <c r="F803" s="102"/>
      <c r="G803" s="102"/>
      <c r="H803" s="102"/>
      <c r="I803" s="102"/>
      <c r="J803" s="103"/>
    </row>
    <row r="804" ht="28.5" spans="1:10">
      <c r="A804" s="102"/>
      <c r="B804" s="103"/>
      <c r="C804" s="98" t="s">
        <v>1256</v>
      </c>
      <c r="D804" s="98" t="s">
        <v>1257</v>
      </c>
      <c r="E804" s="98" t="s">
        <v>1983</v>
      </c>
      <c r="F804" s="98" t="s">
        <v>1280</v>
      </c>
      <c r="G804" s="98" t="s">
        <v>2292</v>
      </c>
      <c r="H804" s="98" t="s">
        <v>1695</v>
      </c>
      <c r="I804" s="98" t="s">
        <v>1261</v>
      </c>
      <c r="J804" s="101" t="s">
        <v>2293</v>
      </c>
    </row>
    <row r="805" ht="27.75" spans="1:10">
      <c r="A805" s="102"/>
      <c r="B805" s="103"/>
      <c r="C805" s="98" t="s">
        <v>1256</v>
      </c>
      <c r="D805" s="98" t="s">
        <v>1268</v>
      </c>
      <c r="E805" s="98" t="s">
        <v>1986</v>
      </c>
      <c r="F805" s="98" t="s">
        <v>1280</v>
      </c>
      <c r="G805" s="98" t="s">
        <v>1301</v>
      </c>
      <c r="H805" s="98" t="s">
        <v>1294</v>
      </c>
      <c r="I805" s="98" t="s">
        <v>1261</v>
      </c>
      <c r="J805" s="101" t="s">
        <v>2294</v>
      </c>
    </row>
    <row r="806" ht="27.75" spans="1:10">
      <c r="A806" s="102"/>
      <c r="B806" s="103"/>
      <c r="C806" s="98" t="s">
        <v>1256</v>
      </c>
      <c r="D806" s="98" t="s">
        <v>1268</v>
      </c>
      <c r="E806" s="98" t="s">
        <v>1988</v>
      </c>
      <c r="F806" s="98" t="s">
        <v>1259</v>
      </c>
      <c r="G806" s="98" t="s">
        <v>1353</v>
      </c>
      <c r="H806" s="98" t="s">
        <v>1294</v>
      </c>
      <c r="I806" s="98" t="s">
        <v>1261</v>
      </c>
      <c r="J806" s="101" t="s">
        <v>2295</v>
      </c>
    </row>
    <row r="807" ht="27.75" spans="1:10">
      <c r="A807" s="102"/>
      <c r="B807" s="103"/>
      <c r="C807" s="98" t="s">
        <v>1256</v>
      </c>
      <c r="D807" s="98" t="s">
        <v>1377</v>
      </c>
      <c r="E807" s="98" t="s">
        <v>1990</v>
      </c>
      <c r="F807" s="98" t="s">
        <v>1280</v>
      </c>
      <c r="G807" s="98" t="s">
        <v>1301</v>
      </c>
      <c r="H807" s="98" t="s">
        <v>1294</v>
      </c>
      <c r="I807" s="98" t="s">
        <v>1261</v>
      </c>
      <c r="J807" s="101" t="s">
        <v>2289</v>
      </c>
    </row>
    <row r="808" ht="27.75" spans="1:10">
      <c r="A808" s="102"/>
      <c r="B808" s="103"/>
      <c r="C808" s="98" t="s">
        <v>1256</v>
      </c>
      <c r="D808" s="98" t="s">
        <v>1291</v>
      </c>
      <c r="E808" s="98" t="s">
        <v>1992</v>
      </c>
      <c r="F808" s="98" t="s">
        <v>1280</v>
      </c>
      <c r="G808" s="98" t="s">
        <v>1993</v>
      </c>
      <c r="H808" s="98" t="s">
        <v>1949</v>
      </c>
      <c r="I808" s="98" t="s">
        <v>1261</v>
      </c>
      <c r="J808" s="101" t="s">
        <v>2296</v>
      </c>
    </row>
    <row r="809" ht="27.75" spans="1:10">
      <c r="A809" s="102"/>
      <c r="B809" s="103"/>
      <c r="C809" s="98" t="s">
        <v>1277</v>
      </c>
      <c r="D809" s="98" t="s">
        <v>1278</v>
      </c>
      <c r="E809" s="98" t="s">
        <v>1995</v>
      </c>
      <c r="F809" s="98" t="s">
        <v>1259</v>
      </c>
      <c r="G809" s="98" t="s">
        <v>1332</v>
      </c>
      <c r="H809" s="98" t="s">
        <v>1294</v>
      </c>
      <c r="I809" s="98" t="s">
        <v>1261</v>
      </c>
      <c r="J809" s="101" t="s">
        <v>2297</v>
      </c>
    </row>
    <row r="810" ht="27.75" spans="1:10">
      <c r="A810" s="102"/>
      <c r="B810" s="103"/>
      <c r="C810" s="98" t="s">
        <v>1277</v>
      </c>
      <c r="D810" s="98" t="s">
        <v>1299</v>
      </c>
      <c r="E810" s="98" t="s">
        <v>1999</v>
      </c>
      <c r="F810" s="98" t="s">
        <v>1280</v>
      </c>
      <c r="G810" s="98" t="s">
        <v>1850</v>
      </c>
      <c r="H810" s="98" t="s">
        <v>1302</v>
      </c>
      <c r="I810" s="98" t="s">
        <v>1261</v>
      </c>
      <c r="J810" s="101" t="s">
        <v>2298</v>
      </c>
    </row>
    <row r="811" ht="27" spans="1:10">
      <c r="A811" s="102"/>
      <c r="B811" s="103"/>
      <c r="C811" s="98" t="s">
        <v>1282</v>
      </c>
      <c r="D811" s="98" t="s">
        <v>1283</v>
      </c>
      <c r="E811" s="98" t="s">
        <v>1889</v>
      </c>
      <c r="F811" s="98" t="s">
        <v>1259</v>
      </c>
      <c r="G811" s="98" t="s">
        <v>1285</v>
      </c>
      <c r="H811" s="98" t="s">
        <v>1294</v>
      </c>
      <c r="I811" s="98" t="s">
        <v>1261</v>
      </c>
      <c r="J811" s="101" t="s">
        <v>2299</v>
      </c>
    </row>
    <row r="812" ht="27" spans="1:10">
      <c r="A812" s="102"/>
      <c r="B812" s="103"/>
      <c r="C812" s="98" t="s">
        <v>1282</v>
      </c>
      <c r="D812" s="98" t="s">
        <v>1283</v>
      </c>
      <c r="E812" s="98" t="s">
        <v>1891</v>
      </c>
      <c r="F812" s="98" t="s">
        <v>1259</v>
      </c>
      <c r="G812" s="98" t="s">
        <v>1285</v>
      </c>
      <c r="H812" s="98" t="s">
        <v>1294</v>
      </c>
      <c r="I812" s="98" t="s">
        <v>1261</v>
      </c>
      <c r="J812" s="101" t="s">
        <v>2300</v>
      </c>
    </row>
    <row r="813" ht="42.75" spans="1:10">
      <c r="A813" s="98" t="s">
        <v>1893</v>
      </c>
      <c r="B813" s="101" t="s">
        <v>2190</v>
      </c>
      <c r="C813" s="102"/>
      <c r="D813" s="102"/>
      <c r="E813" s="102"/>
      <c r="F813" s="102"/>
      <c r="G813" s="102"/>
      <c r="H813" s="102"/>
      <c r="I813" s="102"/>
      <c r="J813" s="103"/>
    </row>
    <row r="814" ht="27" spans="1:10">
      <c r="A814" s="102"/>
      <c r="B814" s="103"/>
      <c r="C814" s="98" t="s">
        <v>1256</v>
      </c>
      <c r="D814" s="98" t="s">
        <v>1257</v>
      </c>
      <c r="E814" s="98" t="s">
        <v>1895</v>
      </c>
      <c r="F814" s="98" t="s">
        <v>1280</v>
      </c>
      <c r="G814" s="98" t="s">
        <v>2301</v>
      </c>
      <c r="H814" s="98" t="s">
        <v>1695</v>
      </c>
      <c r="I814" s="98" t="s">
        <v>1261</v>
      </c>
      <c r="J814" s="101" t="s">
        <v>2302</v>
      </c>
    </row>
    <row r="815" ht="27.75" spans="1:10">
      <c r="A815" s="102"/>
      <c r="B815" s="103"/>
      <c r="C815" s="98" t="s">
        <v>1256</v>
      </c>
      <c r="D815" s="98" t="s">
        <v>1268</v>
      </c>
      <c r="E815" s="98" t="s">
        <v>1859</v>
      </c>
      <c r="F815" s="98" t="s">
        <v>1280</v>
      </c>
      <c r="G815" s="98" t="s">
        <v>1301</v>
      </c>
      <c r="H815" s="98" t="s">
        <v>1294</v>
      </c>
      <c r="I815" s="98" t="s">
        <v>1261</v>
      </c>
      <c r="J815" s="101" t="s">
        <v>2303</v>
      </c>
    </row>
    <row r="816" ht="28.5" spans="1:10">
      <c r="A816" s="102"/>
      <c r="B816" s="103"/>
      <c r="C816" s="98" t="s">
        <v>1256</v>
      </c>
      <c r="D816" s="98" t="s">
        <v>1291</v>
      </c>
      <c r="E816" s="98" t="s">
        <v>1900</v>
      </c>
      <c r="F816" s="98" t="s">
        <v>1280</v>
      </c>
      <c r="G816" s="98" t="s">
        <v>1901</v>
      </c>
      <c r="H816" s="98" t="s">
        <v>99</v>
      </c>
      <c r="I816" s="98" t="s">
        <v>1261</v>
      </c>
      <c r="J816" s="101" t="s">
        <v>2304</v>
      </c>
    </row>
    <row r="817" ht="27.75" spans="1:10">
      <c r="A817" s="102"/>
      <c r="B817" s="103"/>
      <c r="C817" s="98" t="s">
        <v>1277</v>
      </c>
      <c r="D817" s="98" t="s">
        <v>1278</v>
      </c>
      <c r="E817" s="98" t="s">
        <v>1951</v>
      </c>
      <c r="F817" s="98" t="s">
        <v>1259</v>
      </c>
      <c r="G817" s="98" t="s">
        <v>1332</v>
      </c>
      <c r="H817" s="98" t="s">
        <v>1294</v>
      </c>
      <c r="I817" s="98" t="s">
        <v>1261</v>
      </c>
      <c r="J817" s="101" t="s">
        <v>2305</v>
      </c>
    </row>
    <row r="818" ht="27.75" spans="1:10">
      <c r="A818" s="102"/>
      <c r="B818" s="103"/>
      <c r="C818" s="98" t="s">
        <v>1282</v>
      </c>
      <c r="D818" s="98" t="s">
        <v>1283</v>
      </c>
      <c r="E818" s="98" t="s">
        <v>1854</v>
      </c>
      <c r="F818" s="98" t="s">
        <v>1420</v>
      </c>
      <c r="G818" s="98" t="s">
        <v>1285</v>
      </c>
      <c r="H818" s="98" t="s">
        <v>1294</v>
      </c>
      <c r="I818" s="98" t="s">
        <v>1261</v>
      </c>
      <c r="J818" s="101" t="s">
        <v>2306</v>
      </c>
    </row>
    <row r="819" ht="27.75" spans="1:10">
      <c r="A819" s="102"/>
      <c r="B819" s="103"/>
      <c r="C819" s="98" t="s">
        <v>1282</v>
      </c>
      <c r="D819" s="98" t="s">
        <v>1283</v>
      </c>
      <c r="E819" s="98" t="s">
        <v>1906</v>
      </c>
      <c r="F819" s="98" t="s">
        <v>1420</v>
      </c>
      <c r="G819" s="98" t="s">
        <v>1285</v>
      </c>
      <c r="H819" s="98" t="s">
        <v>99</v>
      </c>
      <c r="I819" s="98" t="s">
        <v>1261</v>
      </c>
      <c r="J819" s="101" t="s">
        <v>2307</v>
      </c>
    </row>
    <row r="820" ht="54" spans="1:10">
      <c r="A820" s="98" t="s">
        <v>1907</v>
      </c>
      <c r="B820" s="101" t="s">
        <v>2093</v>
      </c>
      <c r="C820" s="102"/>
      <c r="D820" s="102"/>
      <c r="E820" s="102"/>
      <c r="F820" s="102"/>
      <c r="G820" s="102"/>
      <c r="H820" s="102"/>
      <c r="I820" s="102"/>
      <c r="J820" s="103"/>
    </row>
    <row r="821" ht="42.75" spans="1:10">
      <c r="A821" s="102"/>
      <c r="B821" s="103"/>
      <c r="C821" s="98" t="s">
        <v>1256</v>
      </c>
      <c r="D821" s="98" t="s">
        <v>1257</v>
      </c>
      <c r="E821" s="98" t="s">
        <v>2124</v>
      </c>
      <c r="F821" s="98" t="s">
        <v>1280</v>
      </c>
      <c r="G821" s="98" t="s">
        <v>2308</v>
      </c>
      <c r="H821" s="98" t="s">
        <v>1311</v>
      </c>
      <c r="I821" s="98" t="s">
        <v>1261</v>
      </c>
      <c r="J821" s="101" t="s">
        <v>2309</v>
      </c>
    </row>
    <row r="822" ht="27" spans="1:10">
      <c r="A822" s="102"/>
      <c r="B822" s="103"/>
      <c r="C822" s="98" t="s">
        <v>1256</v>
      </c>
      <c r="D822" s="98" t="s">
        <v>1268</v>
      </c>
      <c r="E822" s="98" t="s">
        <v>1859</v>
      </c>
      <c r="F822" s="98" t="s">
        <v>1280</v>
      </c>
      <c r="G822" s="98" t="s">
        <v>1301</v>
      </c>
      <c r="H822" s="98" t="s">
        <v>1294</v>
      </c>
      <c r="I822" s="98" t="s">
        <v>1261</v>
      </c>
      <c r="J822" s="101" t="s">
        <v>2310</v>
      </c>
    </row>
    <row r="823" ht="27" spans="1:10">
      <c r="A823" s="102"/>
      <c r="B823" s="103"/>
      <c r="C823" s="98" t="s">
        <v>1256</v>
      </c>
      <c r="D823" s="98" t="s">
        <v>1377</v>
      </c>
      <c r="E823" s="98" t="s">
        <v>1932</v>
      </c>
      <c r="F823" s="98" t="s">
        <v>1280</v>
      </c>
      <c r="G823" s="98" t="s">
        <v>1301</v>
      </c>
      <c r="H823" s="98" t="s">
        <v>1294</v>
      </c>
      <c r="I823" s="98" t="s">
        <v>1261</v>
      </c>
      <c r="J823" s="101" t="s">
        <v>2289</v>
      </c>
    </row>
    <row r="824" ht="27" spans="1:10">
      <c r="A824" s="102"/>
      <c r="B824" s="103"/>
      <c r="C824" s="98" t="s">
        <v>1256</v>
      </c>
      <c r="D824" s="98" t="s">
        <v>1291</v>
      </c>
      <c r="E824" s="98" t="s">
        <v>2127</v>
      </c>
      <c r="F824" s="98" t="s">
        <v>1280</v>
      </c>
      <c r="G824" s="98" t="s">
        <v>2128</v>
      </c>
      <c r="H824" s="98" t="s">
        <v>99</v>
      </c>
      <c r="I824" s="98" t="s">
        <v>1261</v>
      </c>
      <c r="J824" s="101" t="s">
        <v>2311</v>
      </c>
    </row>
    <row r="825" ht="27" spans="1:10">
      <c r="A825" s="102"/>
      <c r="B825" s="103"/>
      <c r="C825" s="98" t="s">
        <v>1256</v>
      </c>
      <c r="D825" s="98" t="s">
        <v>1291</v>
      </c>
      <c r="E825" s="98" t="s">
        <v>2312</v>
      </c>
      <c r="F825" s="98" t="s">
        <v>1280</v>
      </c>
      <c r="G825" s="98" t="s">
        <v>2130</v>
      </c>
      <c r="H825" s="98" t="s">
        <v>99</v>
      </c>
      <c r="I825" s="98" t="s">
        <v>1261</v>
      </c>
      <c r="J825" s="101" t="s">
        <v>2313</v>
      </c>
    </row>
    <row r="826" ht="14.25" spans="1:10">
      <c r="A826" s="102"/>
      <c r="B826" s="103"/>
      <c r="C826" s="98" t="s">
        <v>1277</v>
      </c>
      <c r="D826" s="98" t="s">
        <v>1278</v>
      </c>
      <c r="E826" s="98" t="s">
        <v>1951</v>
      </c>
      <c r="F826" s="98" t="s">
        <v>1259</v>
      </c>
      <c r="G826" s="98" t="s">
        <v>1332</v>
      </c>
      <c r="H826" s="98" t="s">
        <v>1294</v>
      </c>
      <c r="I826" s="98" t="s">
        <v>1261</v>
      </c>
      <c r="J826" s="101" t="s">
        <v>2297</v>
      </c>
    </row>
    <row r="827" ht="27" spans="1:10">
      <c r="A827" s="102"/>
      <c r="B827" s="103"/>
      <c r="C827" s="98" t="s">
        <v>1282</v>
      </c>
      <c r="D827" s="98" t="s">
        <v>1283</v>
      </c>
      <c r="E827" s="98" t="s">
        <v>1317</v>
      </c>
      <c r="F827" s="98" t="s">
        <v>1259</v>
      </c>
      <c r="G827" s="98" t="s">
        <v>1285</v>
      </c>
      <c r="H827" s="98" t="s">
        <v>1294</v>
      </c>
      <c r="I827" s="98" t="s">
        <v>1261</v>
      </c>
      <c r="J827" s="101" t="s">
        <v>2300</v>
      </c>
    </row>
    <row r="828" ht="54" spans="1:10">
      <c r="A828" s="98" t="s">
        <v>1881</v>
      </c>
      <c r="B828" s="101" t="s">
        <v>2054</v>
      </c>
      <c r="C828" s="102"/>
      <c r="D828" s="102"/>
      <c r="E828" s="102"/>
      <c r="F828" s="102"/>
      <c r="G828" s="102"/>
      <c r="H828" s="102"/>
      <c r="I828" s="102"/>
      <c r="J828" s="103"/>
    </row>
    <row r="829" ht="28.5" spans="1:10">
      <c r="A829" s="102"/>
      <c r="B829" s="103"/>
      <c r="C829" s="98" t="s">
        <v>1256</v>
      </c>
      <c r="D829" s="98" t="s">
        <v>1257</v>
      </c>
      <c r="E829" s="98" t="s">
        <v>2055</v>
      </c>
      <c r="F829" s="98" t="s">
        <v>1280</v>
      </c>
      <c r="G829" s="98" t="s">
        <v>2209</v>
      </c>
      <c r="H829" s="98" t="s">
        <v>1695</v>
      </c>
      <c r="I829" s="98" t="s">
        <v>1261</v>
      </c>
      <c r="J829" s="101" t="s">
        <v>2314</v>
      </c>
    </row>
    <row r="830" ht="27" spans="1:10">
      <c r="A830" s="102"/>
      <c r="B830" s="103"/>
      <c r="C830" s="98" t="s">
        <v>1256</v>
      </c>
      <c r="D830" s="98" t="s">
        <v>1268</v>
      </c>
      <c r="E830" s="98" t="s">
        <v>2058</v>
      </c>
      <c r="F830" s="98" t="s">
        <v>1280</v>
      </c>
      <c r="G830" s="98" t="s">
        <v>1301</v>
      </c>
      <c r="H830" s="98" t="s">
        <v>1294</v>
      </c>
      <c r="I830" s="98" t="s">
        <v>1261</v>
      </c>
      <c r="J830" s="101" t="s">
        <v>2315</v>
      </c>
    </row>
    <row r="831" ht="27.75" spans="1:10">
      <c r="A831" s="102"/>
      <c r="B831" s="103"/>
      <c r="C831" s="98" t="s">
        <v>1256</v>
      </c>
      <c r="D831" s="98" t="s">
        <v>1377</v>
      </c>
      <c r="E831" s="98" t="s">
        <v>1990</v>
      </c>
      <c r="F831" s="98" t="s">
        <v>1280</v>
      </c>
      <c r="G831" s="98" t="s">
        <v>1301</v>
      </c>
      <c r="H831" s="98" t="s">
        <v>1294</v>
      </c>
      <c r="I831" s="98" t="s">
        <v>1261</v>
      </c>
      <c r="J831" s="101" t="s">
        <v>2289</v>
      </c>
    </row>
    <row r="832" ht="27.75" spans="1:10">
      <c r="A832" s="102"/>
      <c r="B832" s="103"/>
      <c r="C832" s="98" t="s">
        <v>1256</v>
      </c>
      <c r="D832" s="98" t="s">
        <v>1291</v>
      </c>
      <c r="E832" s="98" t="s">
        <v>1992</v>
      </c>
      <c r="F832" s="98" t="s">
        <v>1280</v>
      </c>
      <c r="G832" s="98" t="s">
        <v>2060</v>
      </c>
      <c r="H832" s="98" t="s">
        <v>1949</v>
      </c>
      <c r="I832" s="98" t="s">
        <v>1261</v>
      </c>
      <c r="J832" s="101" t="s">
        <v>2316</v>
      </c>
    </row>
    <row r="833" ht="27.75" spans="1:10">
      <c r="A833" s="102"/>
      <c r="B833" s="103"/>
      <c r="C833" s="98" t="s">
        <v>1277</v>
      </c>
      <c r="D833" s="98" t="s">
        <v>1299</v>
      </c>
      <c r="E833" s="98" t="s">
        <v>1999</v>
      </c>
      <c r="F833" s="98" t="s">
        <v>1280</v>
      </c>
      <c r="G833" s="98" t="s">
        <v>1850</v>
      </c>
      <c r="H833" s="98" t="s">
        <v>1302</v>
      </c>
      <c r="I833" s="98" t="s">
        <v>1261</v>
      </c>
      <c r="J833" s="101" t="s">
        <v>2317</v>
      </c>
    </row>
    <row r="834" ht="27" spans="1:10">
      <c r="A834" s="102"/>
      <c r="B834" s="103"/>
      <c r="C834" s="98" t="s">
        <v>1282</v>
      </c>
      <c r="D834" s="98" t="s">
        <v>1283</v>
      </c>
      <c r="E834" s="98" t="s">
        <v>1889</v>
      </c>
      <c r="F834" s="98" t="s">
        <v>1259</v>
      </c>
      <c r="G834" s="98" t="s">
        <v>1285</v>
      </c>
      <c r="H834" s="98" t="s">
        <v>1294</v>
      </c>
      <c r="I834" s="98" t="s">
        <v>1261</v>
      </c>
      <c r="J834" s="101" t="s">
        <v>2299</v>
      </c>
    </row>
    <row r="835" ht="27" spans="1:10">
      <c r="A835" s="102"/>
      <c r="B835" s="103"/>
      <c r="C835" s="98" t="s">
        <v>1282</v>
      </c>
      <c r="D835" s="98" t="s">
        <v>1283</v>
      </c>
      <c r="E835" s="98" t="s">
        <v>1891</v>
      </c>
      <c r="F835" s="98" t="s">
        <v>1259</v>
      </c>
      <c r="G835" s="98" t="s">
        <v>1285</v>
      </c>
      <c r="H835" s="98" t="s">
        <v>1294</v>
      </c>
      <c r="I835" s="98" t="s">
        <v>1261</v>
      </c>
      <c r="J835" s="101" t="s">
        <v>2300</v>
      </c>
    </row>
    <row r="836" ht="162" spans="1:10">
      <c r="A836" s="98" t="s">
        <v>2100</v>
      </c>
      <c r="B836" s="101" t="s">
        <v>1982</v>
      </c>
      <c r="C836" s="102"/>
      <c r="D836" s="102"/>
      <c r="E836" s="102"/>
      <c r="F836" s="102"/>
      <c r="G836" s="102"/>
      <c r="H836" s="102"/>
      <c r="I836" s="102"/>
      <c r="J836" s="103"/>
    </row>
    <row r="837" ht="28.5" spans="1:10">
      <c r="A837" s="102"/>
      <c r="B837" s="103"/>
      <c r="C837" s="98" t="s">
        <v>1256</v>
      </c>
      <c r="D837" s="98" t="s">
        <v>1257</v>
      </c>
      <c r="E837" s="98" t="s">
        <v>1983</v>
      </c>
      <c r="F837" s="98" t="s">
        <v>1280</v>
      </c>
      <c r="G837" s="98" t="s">
        <v>2318</v>
      </c>
      <c r="H837" s="98" t="s">
        <v>1695</v>
      </c>
      <c r="I837" s="98" t="s">
        <v>1261</v>
      </c>
      <c r="J837" s="101" t="s">
        <v>2319</v>
      </c>
    </row>
    <row r="838" ht="27.75" spans="1:10">
      <c r="A838" s="102"/>
      <c r="B838" s="103"/>
      <c r="C838" s="98" t="s">
        <v>1256</v>
      </c>
      <c r="D838" s="98" t="s">
        <v>1268</v>
      </c>
      <c r="E838" s="98" t="s">
        <v>1986</v>
      </c>
      <c r="F838" s="98" t="s">
        <v>1280</v>
      </c>
      <c r="G838" s="98" t="s">
        <v>2320</v>
      </c>
      <c r="H838" s="98" t="s">
        <v>1294</v>
      </c>
      <c r="I838" s="98" t="s">
        <v>1261</v>
      </c>
      <c r="J838" s="101" t="s">
        <v>2321</v>
      </c>
    </row>
    <row r="839" ht="27.75" spans="1:10">
      <c r="A839" s="102"/>
      <c r="B839" s="103"/>
      <c r="C839" s="98" t="s">
        <v>1256</v>
      </c>
      <c r="D839" s="98" t="s">
        <v>1268</v>
      </c>
      <c r="E839" s="98" t="s">
        <v>1871</v>
      </c>
      <c r="F839" s="98" t="s">
        <v>1259</v>
      </c>
      <c r="G839" s="98" t="s">
        <v>1353</v>
      </c>
      <c r="H839" s="98" t="s">
        <v>1294</v>
      </c>
      <c r="I839" s="98" t="s">
        <v>1261</v>
      </c>
      <c r="J839" s="101" t="s">
        <v>2322</v>
      </c>
    </row>
    <row r="840" ht="27.75" spans="1:10">
      <c r="A840" s="102"/>
      <c r="B840" s="103"/>
      <c r="C840" s="98" t="s">
        <v>1256</v>
      </c>
      <c r="D840" s="98" t="s">
        <v>1377</v>
      </c>
      <c r="E840" s="98" t="s">
        <v>1990</v>
      </c>
      <c r="F840" s="98" t="s">
        <v>1280</v>
      </c>
      <c r="G840" s="98" t="s">
        <v>1301</v>
      </c>
      <c r="H840" s="98" t="s">
        <v>1294</v>
      </c>
      <c r="I840" s="98" t="s">
        <v>1261</v>
      </c>
      <c r="J840" s="101" t="s">
        <v>2289</v>
      </c>
    </row>
    <row r="841" ht="27.75" spans="1:10">
      <c r="A841" s="102"/>
      <c r="B841" s="103"/>
      <c r="C841" s="98" t="s">
        <v>1256</v>
      </c>
      <c r="D841" s="98" t="s">
        <v>1291</v>
      </c>
      <c r="E841" s="98" t="s">
        <v>1992</v>
      </c>
      <c r="F841" s="98" t="s">
        <v>1280</v>
      </c>
      <c r="G841" s="98" t="s">
        <v>2043</v>
      </c>
      <c r="H841" s="98" t="s">
        <v>1949</v>
      </c>
      <c r="I841" s="98" t="s">
        <v>1261</v>
      </c>
      <c r="J841" s="101" t="s">
        <v>2323</v>
      </c>
    </row>
    <row r="842" ht="27.75" spans="1:10">
      <c r="A842" s="102"/>
      <c r="B842" s="103"/>
      <c r="C842" s="98" t="s">
        <v>1277</v>
      </c>
      <c r="D842" s="98" t="s">
        <v>1278</v>
      </c>
      <c r="E842" s="98" t="s">
        <v>1995</v>
      </c>
      <c r="F842" s="98" t="s">
        <v>1259</v>
      </c>
      <c r="G842" s="98" t="s">
        <v>1332</v>
      </c>
      <c r="H842" s="98" t="s">
        <v>1294</v>
      </c>
      <c r="I842" s="98" t="s">
        <v>1261</v>
      </c>
      <c r="J842" s="101" t="s">
        <v>2297</v>
      </c>
    </row>
    <row r="843" ht="27.75" spans="1:10">
      <c r="A843" s="102"/>
      <c r="B843" s="103"/>
      <c r="C843" s="98" t="s">
        <v>1277</v>
      </c>
      <c r="D843" s="98" t="s">
        <v>1299</v>
      </c>
      <c r="E843" s="98" t="s">
        <v>1999</v>
      </c>
      <c r="F843" s="98" t="s">
        <v>1280</v>
      </c>
      <c r="G843" s="98" t="s">
        <v>1850</v>
      </c>
      <c r="H843" s="98" t="s">
        <v>1302</v>
      </c>
      <c r="I843" s="98" t="s">
        <v>1261</v>
      </c>
      <c r="J843" s="101" t="s">
        <v>2324</v>
      </c>
    </row>
    <row r="844" ht="27" spans="1:10">
      <c r="A844" s="102"/>
      <c r="B844" s="103"/>
      <c r="C844" s="98" t="s">
        <v>1282</v>
      </c>
      <c r="D844" s="98" t="s">
        <v>1283</v>
      </c>
      <c r="E844" s="98" t="s">
        <v>1889</v>
      </c>
      <c r="F844" s="98" t="s">
        <v>1259</v>
      </c>
      <c r="G844" s="98" t="s">
        <v>1285</v>
      </c>
      <c r="H844" s="98" t="s">
        <v>1294</v>
      </c>
      <c r="I844" s="98" t="s">
        <v>1261</v>
      </c>
      <c r="J844" s="101" t="s">
        <v>2299</v>
      </c>
    </row>
    <row r="845" ht="27" spans="1:10">
      <c r="A845" s="102"/>
      <c r="B845" s="103"/>
      <c r="C845" s="98" t="s">
        <v>1282</v>
      </c>
      <c r="D845" s="98" t="s">
        <v>1283</v>
      </c>
      <c r="E845" s="98" t="s">
        <v>1891</v>
      </c>
      <c r="F845" s="98" t="s">
        <v>1259</v>
      </c>
      <c r="G845" s="98" t="s">
        <v>1285</v>
      </c>
      <c r="H845" s="98" t="s">
        <v>1294</v>
      </c>
      <c r="I845" s="98" t="s">
        <v>1261</v>
      </c>
      <c r="J845" s="101" t="s">
        <v>2300</v>
      </c>
    </row>
    <row r="846" ht="14.25" spans="1:10">
      <c r="A846" s="98" t="s">
        <v>2325</v>
      </c>
      <c r="B846" s="103"/>
      <c r="C846" s="102"/>
      <c r="D846" s="102"/>
      <c r="E846" s="102"/>
      <c r="F846" s="102"/>
      <c r="G846" s="102"/>
      <c r="H846" s="102"/>
      <c r="I846" s="102"/>
      <c r="J846" s="103"/>
    </row>
    <row r="847" ht="27.75" spans="1:10">
      <c r="A847" s="98" t="s">
        <v>1833</v>
      </c>
      <c r="B847" s="101" t="s">
        <v>2064</v>
      </c>
      <c r="C847" s="102"/>
      <c r="D847" s="102"/>
      <c r="E847" s="102"/>
      <c r="F847" s="102"/>
      <c r="G847" s="102"/>
      <c r="H847" s="102"/>
      <c r="I847" s="102"/>
      <c r="J847" s="103"/>
    </row>
    <row r="848" ht="14.25" spans="1:10">
      <c r="A848" s="102"/>
      <c r="B848" s="103"/>
      <c r="C848" s="98" t="s">
        <v>1256</v>
      </c>
      <c r="D848" s="98" t="s">
        <v>1257</v>
      </c>
      <c r="E848" s="98" t="s">
        <v>2065</v>
      </c>
      <c r="F848" s="98" t="s">
        <v>1280</v>
      </c>
      <c r="G848" s="98" t="s">
        <v>2013</v>
      </c>
      <c r="H848" s="98" t="s">
        <v>1311</v>
      </c>
      <c r="I848" s="98" t="s">
        <v>1261</v>
      </c>
      <c r="J848" s="101" t="s">
        <v>2326</v>
      </c>
    </row>
    <row r="849" ht="27" spans="1:10">
      <c r="A849" s="102"/>
      <c r="B849" s="103"/>
      <c r="C849" s="98" t="s">
        <v>1256</v>
      </c>
      <c r="D849" s="98" t="s">
        <v>1268</v>
      </c>
      <c r="E849" s="98" t="s">
        <v>2068</v>
      </c>
      <c r="F849" s="98" t="s">
        <v>1259</v>
      </c>
      <c r="G849" s="98" t="s">
        <v>1285</v>
      </c>
      <c r="H849" s="98" t="s">
        <v>1294</v>
      </c>
      <c r="I849" s="98" t="s">
        <v>1261</v>
      </c>
      <c r="J849" s="101" t="s">
        <v>2069</v>
      </c>
    </row>
    <row r="850" ht="14.25" spans="1:10">
      <c r="A850" s="102"/>
      <c r="B850" s="103"/>
      <c r="C850" s="98" t="s">
        <v>1256</v>
      </c>
      <c r="D850" s="98" t="s">
        <v>1291</v>
      </c>
      <c r="E850" s="98" t="s">
        <v>2070</v>
      </c>
      <c r="F850" s="98" t="s">
        <v>1280</v>
      </c>
      <c r="G850" s="98" t="s">
        <v>2263</v>
      </c>
      <c r="H850" s="98" t="s">
        <v>99</v>
      </c>
      <c r="I850" s="98" t="s">
        <v>1261</v>
      </c>
      <c r="J850" s="101" t="s">
        <v>2072</v>
      </c>
    </row>
    <row r="851" ht="14.25" spans="1:10">
      <c r="A851" s="102"/>
      <c r="B851" s="103"/>
      <c r="C851" s="98" t="s">
        <v>1277</v>
      </c>
      <c r="D851" s="98" t="s">
        <v>1278</v>
      </c>
      <c r="E851" s="98" t="s">
        <v>2073</v>
      </c>
      <c r="F851" s="98" t="s">
        <v>1280</v>
      </c>
      <c r="G851" s="98" t="s">
        <v>1850</v>
      </c>
      <c r="H851" s="98" t="s">
        <v>1294</v>
      </c>
      <c r="I851" s="98" t="s">
        <v>1261</v>
      </c>
      <c r="J851" s="101" t="s">
        <v>2277</v>
      </c>
    </row>
    <row r="852" ht="27.75" spans="1:10">
      <c r="A852" s="102"/>
      <c r="B852" s="103"/>
      <c r="C852" s="98" t="s">
        <v>1282</v>
      </c>
      <c r="D852" s="98" t="s">
        <v>1283</v>
      </c>
      <c r="E852" s="98" t="s">
        <v>2075</v>
      </c>
      <c r="F852" s="98" t="s">
        <v>1259</v>
      </c>
      <c r="G852" s="98" t="s">
        <v>1285</v>
      </c>
      <c r="H852" s="98" t="s">
        <v>1294</v>
      </c>
      <c r="I852" s="98" t="s">
        <v>1261</v>
      </c>
      <c r="J852" s="101" t="s">
        <v>2327</v>
      </c>
    </row>
    <row r="853" ht="42.75" spans="1:10">
      <c r="A853" s="98" t="s">
        <v>1893</v>
      </c>
      <c r="B853" s="101" t="s">
        <v>2050</v>
      </c>
      <c r="C853" s="102"/>
      <c r="D853" s="102"/>
      <c r="E853" s="102"/>
      <c r="F853" s="102"/>
      <c r="G853" s="102"/>
      <c r="H853" s="102"/>
      <c r="I853" s="102"/>
      <c r="J853" s="103"/>
    </row>
    <row r="854" ht="27" spans="1:10">
      <c r="A854" s="102"/>
      <c r="B854" s="103"/>
      <c r="C854" s="98" t="s">
        <v>1256</v>
      </c>
      <c r="D854" s="98" t="s">
        <v>1257</v>
      </c>
      <c r="E854" s="98" t="s">
        <v>1895</v>
      </c>
      <c r="F854" s="98" t="s">
        <v>1280</v>
      </c>
      <c r="G854" s="98" t="s">
        <v>2328</v>
      </c>
      <c r="H854" s="98" t="s">
        <v>1695</v>
      </c>
      <c r="I854" s="98" t="s">
        <v>1261</v>
      </c>
      <c r="J854" s="101" t="s">
        <v>1897</v>
      </c>
    </row>
    <row r="855" ht="27" spans="1:10">
      <c r="A855" s="102"/>
      <c r="B855" s="103"/>
      <c r="C855" s="98" t="s">
        <v>1256</v>
      </c>
      <c r="D855" s="98" t="s">
        <v>1268</v>
      </c>
      <c r="E855" s="98" t="s">
        <v>1859</v>
      </c>
      <c r="F855" s="98" t="s">
        <v>1280</v>
      </c>
      <c r="G855" s="98" t="s">
        <v>1301</v>
      </c>
      <c r="H855" s="98" t="s">
        <v>1294</v>
      </c>
      <c r="I855" s="98" t="s">
        <v>1261</v>
      </c>
      <c r="J855" s="101" t="s">
        <v>1897</v>
      </c>
    </row>
    <row r="856" ht="14.25" spans="1:10">
      <c r="A856" s="102"/>
      <c r="B856" s="103"/>
      <c r="C856" s="98" t="s">
        <v>1256</v>
      </c>
      <c r="D856" s="98" t="s">
        <v>1291</v>
      </c>
      <c r="E856" s="98" t="s">
        <v>1900</v>
      </c>
      <c r="F856" s="98" t="s">
        <v>1280</v>
      </c>
      <c r="G856" s="98" t="s">
        <v>1901</v>
      </c>
      <c r="H856" s="98" t="s">
        <v>99</v>
      </c>
      <c r="I856" s="98" t="s">
        <v>1261</v>
      </c>
      <c r="J856" s="101" t="s">
        <v>1902</v>
      </c>
    </row>
    <row r="857" ht="27.75" spans="1:10">
      <c r="A857" s="102"/>
      <c r="B857" s="103"/>
      <c r="C857" s="98" t="s">
        <v>1277</v>
      </c>
      <c r="D857" s="98" t="s">
        <v>1278</v>
      </c>
      <c r="E857" s="98" t="s">
        <v>1951</v>
      </c>
      <c r="F857" s="98" t="s">
        <v>1259</v>
      </c>
      <c r="G857" s="98" t="s">
        <v>1332</v>
      </c>
      <c r="H857" s="98" t="s">
        <v>1294</v>
      </c>
      <c r="I857" s="98" t="s">
        <v>1261</v>
      </c>
      <c r="J857" s="101" t="s">
        <v>2329</v>
      </c>
    </row>
    <row r="858" ht="27" spans="1:10">
      <c r="A858" s="102"/>
      <c r="B858" s="103"/>
      <c r="C858" s="98" t="s">
        <v>1282</v>
      </c>
      <c r="D858" s="98" t="s">
        <v>1283</v>
      </c>
      <c r="E858" s="98" t="s">
        <v>1854</v>
      </c>
      <c r="F858" s="98" t="s">
        <v>1420</v>
      </c>
      <c r="G858" s="98" t="s">
        <v>1285</v>
      </c>
      <c r="H858" s="98" t="s">
        <v>1294</v>
      </c>
      <c r="I858" s="98" t="s">
        <v>1261</v>
      </c>
      <c r="J858" s="101" t="s">
        <v>1905</v>
      </c>
    </row>
    <row r="859" ht="27" spans="1:10">
      <c r="A859" s="102"/>
      <c r="B859" s="103"/>
      <c r="C859" s="98" t="s">
        <v>1282</v>
      </c>
      <c r="D859" s="98" t="s">
        <v>1283</v>
      </c>
      <c r="E859" s="98" t="s">
        <v>1906</v>
      </c>
      <c r="F859" s="98" t="s">
        <v>1420</v>
      </c>
      <c r="G859" s="98" t="s">
        <v>1285</v>
      </c>
      <c r="H859" s="98" t="s">
        <v>99</v>
      </c>
      <c r="I859" s="98" t="s">
        <v>1261</v>
      </c>
      <c r="J859" s="101" t="s">
        <v>1905</v>
      </c>
    </row>
    <row r="860" ht="162" spans="1:10">
      <c r="A860" s="98" t="s">
        <v>2100</v>
      </c>
      <c r="B860" s="101" t="s">
        <v>2032</v>
      </c>
      <c r="C860" s="102"/>
      <c r="D860" s="102"/>
      <c r="E860" s="102"/>
      <c r="F860" s="102"/>
      <c r="G860" s="102"/>
      <c r="H860" s="102"/>
      <c r="I860" s="102"/>
      <c r="J860" s="103"/>
    </row>
    <row r="861" ht="14.25" spans="1:10">
      <c r="A861" s="102"/>
      <c r="B861" s="103"/>
      <c r="C861" s="98" t="s">
        <v>1256</v>
      </c>
      <c r="D861" s="98" t="s">
        <v>1257</v>
      </c>
      <c r="E861" s="98" t="s">
        <v>2165</v>
      </c>
      <c r="F861" s="98" t="s">
        <v>1280</v>
      </c>
      <c r="G861" s="98" t="s">
        <v>2330</v>
      </c>
      <c r="H861" s="98" t="s">
        <v>1695</v>
      </c>
      <c r="I861" s="98" t="s">
        <v>1261</v>
      </c>
      <c r="J861" s="101" t="s">
        <v>1985</v>
      </c>
    </row>
    <row r="862" ht="27.75" spans="1:10">
      <c r="A862" s="102"/>
      <c r="B862" s="103"/>
      <c r="C862" s="98" t="s">
        <v>1256</v>
      </c>
      <c r="D862" s="98" t="s">
        <v>1268</v>
      </c>
      <c r="E862" s="98" t="s">
        <v>1986</v>
      </c>
      <c r="F862" s="98" t="s">
        <v>1280</v>
      </c>
      <c r="G862" s="98" t="s">
        <v>1301</v>
      </c>
      <c r="H862" s="98" t="s">
        <v>1294</v>
      </c>
      <c r="I862" s="98" t="s">
        <v>1261</v>
      </c>
      <c r="J862" s="101" t="s">
        <v>2103</v>
      </c>
    </row>
    <row r="863" ht="27.75" spans="1:10">
      <c r="A863" s="102"/>
      <c r="B863" s="103"/>
      <c r="C863" s="98" t="s">
        <v>1256</v>
      </c>
      <c r="D863" s="98" t="s">
        <v>1268</v>
      </c>
      <c r="E863" s="98" t="s">
        <v>1988</v>
      </c>
      <c r="F863" s="98" t="s">
        <v>1259</v>
      </c>
      <c r="G863" s="98" t="s">
        <v>1353</v>
      </c>
      <c r="H863" s="98" t="s">
        <v>1294</v>
      </c>
      <c r="I863" s="98" t="s">
        <v>1261</v>
      </c>
      <c r="J863" s="101" t="s">
        <v>1989</v>
      </c>
    </row>
    <row r="864" ht="27.75" spans="1:10">
      <c r="A864" s="102"/>
      <c r="B864" s="103"/>
      <c r="C864" s="98" t="s">
        <v>1256</v>
      </c>
      <c r="D864" s="98" t="s">
        <v>1377</v>
      </c>
      <c r="E864" s="98" t="s">
        <v>1990</v>
      </c>
      <c r="F864" s="98" t="s">
        <v>1280</v>
      </c>
      <c r="G864" s="98" t="s">
        <v>1301</v>
      </c>
      <c r="H864" s="98" t="s">
        <v>1294</v>
      </c>
      <c r="I864" s="98" t="s">
        <v>1261</v>
      </c>
      <c r="J864" s="101" t="s">
        <v>1991</v>
      </c>
    </row>
    <row r="865" ht="14.25" spans="1:10">
      <c r="A865" s="102"/>
      <c r="B865" s="103"/>
      <c r="C865" s="98" t="s">
        <v>1256</v>
      </c>
      <c r="D865" s="98" t="s">
        <v>1291</v>
      </c>
      <c r="E865" s="98" t="s">
        <v>2181</v>
      </c>
      <c r="F865" s="98" t="s">
        <v>1280</v>
      </c>
      <c r="G865" s="98" t="s">
        <v>2043</v>
      </c>
      <c r="H865" s="98" t="s">
        <v>1949</v>
      </c>
      <c r="I865" s="98" t="s">
        <v>1261</v>
      </c>
      <c r="J865" s="101" t="s">
        <v>2104</v>
      </c>
    </row>
    <row r="866" ht="14.25" spans="1:10">
      <c r="A866" s="102"/>
      <c r="B866" s="103"/>
      <c r="C866" s="98" t="s">
        <v>1277</v>
      </c>
      <c r="D866" s="98" t="s">
        <v>1278</v>
      </c>
      <c r="E866" s="98" t="s">
        <v>1951</v>
      </c>
      <c r="F866" s="98" t="s">
        <v>1259</v>
      </c>
      <c r="G866" s="98" t="s">
        <v>1332</v>
      </c>
      <c r="H866" s="98" t="s">
        <v>1294</v>
      </c>
      <c r="I866" s="98" t="s">
        <v>1261</v>
      </c>
      <c r="J866" s="101" t="s">
        <v>1914</v>
      </c>
    </row>
    <row r="867" ht="27.75" spans="1:10">
      <c r="A867" s="102"/>
      <c r="B867" s="103"/>
      <c r="C867" s="98" t="s">
        <v>1277</v>
      </c>
      <c r="D867" s="98" t="s">
        <v>1299</v>
      </c>
      <c r="E867" s="98" t="s">
        <v>1999</v>
      </c>
      <c r="F867" s="98" t="s">
        <v>1280</v>
      </c>
      <c r="G867" s="98" t="s">
        <v>1363</v>
      </c>
      <c r="H867" s="98" t="s">
        <v>1302</v>
      </c>
      <c r="I867" s="98" t="s">
        <v>1261</v>
      </c>
      <c r="J867" s="101" t="s">
        <v>2105</v>
      </c>
    </row>
    <row r="868" ht="27" spans="1:10">
      <c r="A868" s="102"/>
      <c r="B868" s="103"/>
      <c r="C868" s="98" t="s">
        <v>1282</v>
      </c>
      <c r="D868" s="98" t="s">
        <v>1283</v>
      </c>
      <c r="E868" s="98" t="s">
        <v>1889</v>
      </c>
      <c r="F868" s="98" t="s">
        <v>1259</v>
      </c>
      <c r="G868" s="98" t="s">
        <v>1285</v>
      </c>
      <c r="H868" s="98" t="s">
        <v>1294</v>
      </c>
      <c r="I868" s="98" t="s">
        <v>1261</v>
      </c>
      <c r="J868" s="101" t="s">
        <v>1998</v>
      </c>
    </row>
    <row r="869" ht="27" spans="1:10">
      <c r="A869" s="102"/>
      <c r="B869" s="103"/>
      <c r="C869" s="98" t="s">
        <v>1282</v>
      </c>
      <c r="D869" s="98" t="s">
        <v>1283</v>
      </c>
      <c r="E869" s="98" t="s">
        <v>1891</v>
      </c>
      <c r="F869" s="98" t="s">
        <v>1259</v>
      </c>
      <c r="G869" s="98" t="s">
        <v>1285</v>
      </c>
      <c r="H869" s="98" t="s">
        <v>1294</v>
      </c>
      <c r="I869" s="98" t="s">
        <v>1261</v>
      </c>
      <c r="J869" s="101" t="s">
        <v>2002</v>
      </c>
    </row>
    <row r="870" ht="125.25" spans="1:10">
      <c r="A870" s="98" t="s">
        <v>2036</v>
      </c>
      <c r="B870" s="101" t="s">
        <v>2037</v>
      </c>
      <c r="C870" s="102"/>
      <c r="D870" s="102"/>
      <c r="E870" s="102"/>
      <c r="F870" s="102"/>
      <c r="G870" s="102"/>
      <c r="H870" s="102"/>
      <c r="I870" s="102"/>
      <c r="J870" s="103"/>
    </row>
    <row r="871" ht="14.25" spans="1:10">
      <c r="A871" s="102"/>
      <c r="B871" s="103"/>
      <c r="C871" s="98" t="s">
        <v>1256</v>
      </c>
      <c r="D871" s="98" t="s">
        <v>1257</v>
      </c>
      <c r="E871" s="98" t="s">
        <v>2038</v>
      </c>
      <c r="F871" s="98" t="s">
        <v>1280</v>
      </c>
      <c r="G871" s="98" t="s">
        <v>2331</v>
      </c>
      <c r="H871" s="98" t="s">
        <v>1315</v>
      </c>
      <c r="I871" s="98" t="s">
        <v>1261</v>
      </c>
      <c r="J871" s="101" t="s">
        <v>2040</v>
      </c>
    </row>
    <row r="872" ht="14.25" spans="1:10">
      <c r="A872" s="102"/>
      <c r="B872" s="103"/>
      <c r="C872" s="98" t="s">
        <v>1256</v>
      </c>
      <c r="D872" s="98" t="s">
        <v>1377</v>
      </c>
      <c r="E872" s="98" t="s">
        <v>2018</v>
      </c>
      <c r="F872" s="98" t="s">
        <v>1280</v>
      </c>
      <c r="G872" s="98" t="s">
        <v>1301</v>
      </c>
      <c r="H872" s="98" t="s">
        <v>1294</v>
      </c>
      <c r="I872" s="98" t="s">
        <v>1261</v>
      </c>
      <c r="J872" s="101" t="s">
        <v>2041</v>
      </c>
    </row>
    <row r="873" ht="14.25" spans="1:10">
      <c r="A873" s="102"/>
      <c r="B873" s="103"/>
      <c r="C873" s="98" t="s">
        <v>1256</v>
      </c>
      <c r="D873" s="98" t="s">
        <v>1291</v>
      </c>
      <c r="E873" s="98" t="s">
        <v>2042</v>
      </c>
      <c r="F873" s="98" t="s">
        <v>1280</v>
      </c>
      <c r="G873" s="98" t="s">
        <v>2043</v>
      </c>
      <c r="H873" s="98" t="s">
        <v>2044</v>
      </c>
      <c r="I873" s="98" t="s">
        <v>1261</v>
      </c>
      <c r="J873" s="101" t="s">
        <v>2045</v>
      </c>
    </row>
    <row r="874" ht="27" spans="1:10">
      <c r="A874" s="102"/>
      <c r="B874" s="103"/>
      <c r="C874" s="98" t="s">
        <v>1277</v>
      </c>
      <c r="D874" s="98" t="s">
        <v>1278</v>
      </c>
      <c r="E874" s="98" t="s">
        <v>2046</v>
      </c>
      <c r="F874" s="98" t="s">
        <v>1259</v>
      </c>
      <c r="G874" s="98" t="s">
        <v>1285</v>
      </c>
      <c r="H874" s="98" t="s">
        <v>1294</v>
      </c>
      <c r="I874" s="98" t="s">
        <v>1261</v>
      </c>
      <c r="J874" s="101" t="s">
        <v>2247</v>
      </c>
    </row>
    <row r="875" ht="27" spans="1:10">
      <c r="A875" s="102"/>
      <c r="B875" s="103"/>
      <c r="C875" s="98" t="s">
        <v>1282</v>
      </c>
      <c r="D875" s="98" t="s">
        <v>1283</v>
      </c>
      <c r="E875" s="98" t="s">
        <v>2048</v>
      </c>
      <c r="F875" s="98" t="s">
        <v>1259</v>
      </c>
      <c r="G875" s="98" t="s">
        <v>1285</v>
      </c>
      <c r="H875" s="98" t="s">
        <v>1294</v>
      </c>
      <c r="I875" s="98" t="s">
        <v>1261</v>
      </c>
      <c r="J875" s="101" t="s">
        <v>2247</v>
      </c>
    </row>
    <row r="876" ht="162" spans="1:10">
      <c r="A876" s="98" t="s">
        <v>2031</v>
      </c>
      <c r="B876" s="101" t="s">
        <v>2032</v>
      </c>
      <c r="C876" s="102"/>
      <c r="D876" s="102"/>
      <c r="E876" s="102"/>
      <c r="F876" s="102"/>
      <c r="G876" s="102"/>
      <c r="H876" s="102"/>
      <c r="I876" s="102"/>
      <c r="J876" s="103"/>
    </row>
    <row r="877" ht="14.25" spans="1:10">
      <c r="A877" s="102"/>
      <c r="B877" s="103"/>
      <c r="C877" s="98" t="s">
        <v>1256</v>
      </c>
      <c r="D877" s="98" t="s">
        <v>1257</v>
      </c>
      <c r="E877" s="98" t="s">
        <v>2033</v>
      </c>
      <c r="F877" s="98" t="s">
        <v>1280</v>
      </c>
      <c r="G877" s="98" t="s">
        <v>2332</v>
      </c>
      <c r="H877" s="98" t="s">
        <v>1695</v>
      </c>
      <c r="I877" s="98" t="s">
        <v>1261</v>
      </c>
      <c r="J877" s="101" t="s">
        <v>2333</v>
      </c>
    </row>
    <row r="878" ht="27.75" spans="1:10">
      <c r="A878" s="102"/>
      <c r="B878" s="103"/>
      <c r="C878" s="98" t="s">
        <v>1256</v>
      </c>
      <c r="D878" s="98" t="s">
        <v>1268</v>
      </c>
      <c r="E878" s="98" t="s">
        <v>1986</v>
      </c>
      <c r="F878" s="98" t="s">
        <v>1280</v>
      </c>
      <c r="G878" s="98" t="s">
        <v>1301</v>
      </c>
      <c r="H878" s="98" t="s">
        <v>1294</v>
      </c>
      <c r="I878" s="98" t="s">
        <v>1261</v>
      </c>
      <c r="J878" s="101" t="s">
        <v>1987</v>
      </c>
    </row>
    <row r="879" ht="27.75" spans="1:10">
      <c r="A879" s="102"/>
      <c r="B879" s="103"/>
      <c r="C879" s="98" t="s">
        <v>1256</v>
      </c>
      <c r="D879" s="98" t="s">
        <v>1268</v>
      </c>
      <c r="E879" s="98" t="s">
        <v>1988</v>
      </c>
      <c r="F879" s="98" t="s">
        <v>1259</v>
      </c>
      <c r="G879" s="98" t="s">
        <v>1353</v>
      </c>
      <c r="H879" s="98" t="s">
        <v>1294</v>
      </c>
      <c r="I879" s="98" t="s">
        <v>1261</v>
      </c>
      <c r="J879" s="101" t="s">
        <v>1989</v>
      </c>
    </row>
    <row r="880" ht="27.75" spans="1:10">
      <c r="A880" s="102"/>
      <c r="B880" s="103"/>
      <c r="C880" s="98" t="s">
        <v>1256</v>
      </c>
      <c r="D880" s="98" t="s">
        <v>1377</v>
      </c>
      <c r="E880" s="98" t="s">
        <v>1990</v>
      </c>
      <c r="F880" s="98" t="s">
        <v>1280</v>
      </c>
      <c r="G880" s="98" t="s">
        <v>1301</v>
      </c>
      <c r="H880" s="98" t="s">
        <v>1294</v>
      </c>
      <c r="I880" s="98" t="s">
        <v>1261</v>
      </c>
      <c r="J880" s="101" t="s">
        <v>1991</v>
      </c>
    </row>
    <row r="881" ht="14.25" spans="1:10">
      <c r="A881" s="102"/>
      <c r="B881" s="103"/>
      <c r="C881" s="98" t="s">
        <v>1256</v>
      </c>
      <c r="D881" s="98" t="s">
        <v>1291</v>
      </c>
      <c r="E881" s="98" t="s">
        <v>1900</v>
      </c>
      <c r="F881" s="98" t="s">
        <v>1280</v>
      </c>
      <c r="G881" s="98" t="s">
        <v>2035</v>
      </c>
      <c r="H881" s="98" t="s">
        <v>1949</v>
      </c>
      <c r="I881" s="98" t="s">
        <v>1261</v>
      </c>
      <c r="J881" s="101" t="s">
        <v>1994</v>
      </c>
    </row>
    <row r="882" ht="27.75" spans="1:10">
      <c r="A882" s="102"/>
      <c r="B882" s="103"/>
      <c r="C882" s="98" t="s">
        <v>1277</v>
      </c>
      <c r="D882" s="98" t="s">
        <v>1278</v>
      </c>
      <c r="E882" s="98" t="s">
        <v>1995</v>
      </c>
      <c r="F882" s="98" t="s">
        <v>1259</v>
      </c>
      <c r="G882" s="98" t="s">
        <v>1332</v>
      </c>
      <c r="H882" s="98" t="s">
        <v>1294</v>
      </c>
      <c r="I882" s="98" t="s">
        <v>1261</v>
      </c>
      <c r="J882" s="101" t="s">
        <v>1914</v>
      </c>
    </row>
    <row r="883" ht="27.75" spans="1:10">
      <c r="A883" s="102"/>
      <c r="B883" s="103"/>
      <c r="C883" s="98" t="s">
        <v>1277</v>
      </c>
      <c r="D883" s="98" t="s">
        <v>1299</v>
      </c>
      <c r="E883" s="98" t="s">
        <v>1999</v>
      </c>
      <c r="F883" s="98" t="s">
        <v>1280</v>
      </c>
      <c r="G883" s="98" t="s">
        <v>1363</v>
      </c>
      <c r="H883" s="98" t="s">
        <v>1302</v>
      </c>
      <c r="I883" s="98" t="s">
        <v>1261</v>
      </c>
      <c r="J883" s="101" t="s">
        <v>2001</v>
      </c>
    </row>
    <row r="884" ht="27" spans="1:10">
      <c r="A884" s="102"/>
      <c r="B884" s="103"/>
      <c r="C884" s="98" t="s">
        <v>1282</v>
      </c>
      <c r="D884" s="98" t="s">
        <v>1283</v>
      </c>
      <c r="E884" s="98" t="s">
        <v>1889</v>
      </c>
      <c r="F884" s="98" t="s">
        <v>1259</v>
      </c>
      <c r="G884" s="98" t="s">
        <v>1285</v>
      </c>
      <c r="H884" s="98" t="s">
        <v>1294</v>
      </c>
      <c r="I884" s="98" t="s">
        <v>1261</v>
      </c>
      <c r="J884" s="101" t="s">
        <v>1998</v>
      </c>
    </row>
    <row r="885" ht="27" spans="1:10">
      <c r="A885" s="102"/>
      <c r="B885" s="103"/>
      <c r="C885" s="98" t="s">
        <v>1282</v>
      </c>
      <c r="D885" s="98" t="s">
        <v>1283</v>
      </c>
      <c r="E885" s="98" t="s">
        <v>1891</v>
      </c>
      <c r="F885" s="98" t="s">
        <v>1259</v>
      </c>
      <c r="G885" s="98" t="s">
        <v>1285</v>
      </c>
      <c r="H885" s="98" t="s">
        <v>1294</v>
      </c>
      <c r="I885" s="98" t="s">
        <v>1261</v>
      </c>
      <c r="J885" s="101" t="s">
        <v>2002</v>
      </c>
    </row>
    <row r="886" ht="27.75" spans="1:10">
      <c r="A886" s="98" t="s">
        <v>1819</v>
      </c>
      <c r="B886" s="101" t="s">
        <v>2077</v>
      </c>
      <c r="C886" s="102"/>
      <c r="D886" s="102"/>
      <c r="E886" s="102"/>
      <c r="F886" s="102"/>
      <c r="G886" s="102"/>
      <c r="H886" s="102"/>
      <c r="I886" s="102"/>
      <c r="J886" s="103"/>
    </row>
    <row r="887" ht="27" spans="1:10">
      <c r="A887" s="102"/>
      <c r="B887" s="103"/>
      <c r="C887" s="98" t="s">
        <v>1256</v>
      </c>
      <c r="D887" s="98" t="s">
        <v>1257</v>
      </c>
      <c r="E887" s="98" t="s">
        <v>2106</v>
      </c>
      <c r="F887" s="98" t="s">
        <v>1280</v>
      </c>
      <c r="G887" s="98" t="s">
        <v>2334</v>
      </c>
      <c r="H887" s="98" t="s">
        <v>1294</v>
      </c>
      <c r="I887" s="98" t="s">
        <v>1261</v>
      </c>
      <c r="J887" s="101" t="s">
        <v>2335</v>
      </c>
    </row>
    <row r="888" ht="27" spans="1:10">
      <c r="A888" s="102"/>
      <c r="B888" s="103"/>
      <c r="C888" s="98" t="s">
        <v>1256</v>
      </c>
      <c r="D888" s="98" t="s">
        <v>1268</v>
      </c>
      <c r="E888" s="98" t="s">
        <v>2081</v>
      </c>
      <c r="F888" s="98" t="s">
        <v>1280</v>
      </c>
      <c r="G888" s="98" t="s">
        <v>1301</v>
      </c>
      <c r="H888" s="98" t="s">
        <v>1294</v>
      </c>
      <c r="I888" s="98" t="s">
        <v>1261</v>
      </c>
      <c r="J888" s="101" t="s">
        <v>2082</v>
      </c>
    </row>
    <row r="889" ht="14.25" spans="1:10">
      <c r="A889" s="102"/>
      <c r="B889" s="103"/>
      <c r="C889" s="98" t="s">
        <v>1256</v>
      </c>
      <c r="D889" s="98" t="s">
        <v>1377</v>
      </c>
      <c r="E889" s="98" t="s">
        <v>2083</v>
      </c>
      <c r="F889" s="98" t="s">
        <v>1280</v>
      </c>
      <c r="G889" s="98" t="s">
        <v>1301</v>
      </c>
      <c r="H889" s="98" t="s">
        <v>1294</v>
      </c>
      <c r="I889" s="98" t="s">
        <v>1261</v>
      </c>
      <c r="J889" s="101" t="s">
        <v>2109</v>
      </c>
    </row>
    <row r="890" ht="14.25" spans="1:10">
      <c r="A890" s="102"/>
      <c r="B890" s="103"/>
      <c r="C890" s="98" t="s">
        <v>1256</v>
      </c>
      <c r="D890" s="98" t="s">
        <v>1291</v>
      </c>
      <c r="E890" s="98" t="s">
        <v>2085</v>
      </c>
      <c r="F890" s="98" t="s">
        <v>1280</v>
      </c>
      <c r="G890" s="98" t="s">
        <v>1260</v>
      </c>
      <c r="H890" s="98" t="s">
        <v>1315</v>
      </c>
      <c r="I890" s="98" t="s">
        <v>1261</v>
      </c>
      <c r="J890" s="101" t="s">
        <v>1828</v>
      </c>
    </row>
    <row r="891" ht="27" spans="1:10">
      <c r="A891" s="102"/>
      <c r="B891" s="103"/>
      <c r="C891" s="98" t="s">
        <v>1277</v>
      </c>
      <c r="D891" s="98" t="s">
        <v>1278</v>
      </c>
      <c r="E891" s="98" t="s">
        <v>1863</v>
      </c>
      <c r="F891" s="98" t="s">
        <v>1280</v>
      </c>
      <c r="G891" s="98" t="s">
        <v>1285</v>
      </c>
      <c r="H891" s="98" t="s">
        <v>1294</v>
      </c>
      <c r="I891" s="98" t="s">
        <v>1261</v>
      </c>
      <c r="J891" s="101" t="s">
        <v>2110</v>
      </c>
    </row>
    <row r="892" ht="27" spans="1:10">
      <c r="A892" s="102"/>
      <c r="B892" s="103"/>
      <c r="C892" s="98" t="s">
        <v>1277</v>
      </c>
      <c r="D892" s="98" t="s">
        <v>1299</v>
      </c>
      <c r="E892" s="98" t="s">
        <v>2088</v>
      </c>
      <c r="F892" s="98" t="s">
        <v>1270</v>
      </c>
      <c r="G892" s="98" t="s">
        <v>1850</v>
      </c>
      <c r="H892" s="98" t="s">
        <v>1302</v>
      </c>
      <c r="I892" s="98" t="s">
        <v>1261</v>
      </c>
      <c r="J892" s="101" t="s">
        <v>2111</v>
      </c>
    </row>
    <row r="893" ht="27" spans="1:10">
      <c r="A893" s="102"/>
      <c r="B893" s="103"/>
      <c r="C893" s="98" t="s">
        <v>1282</v>
      </c>
      <c r="D893" s="98" t="s">
        <v>1283</v>
      </c>
      <c r="E893" s="98" t="s">
        <v>2090</v>
      </c>
      <c r="F893" s="98" t="s">
        <v>1259</v>
      </c>
      <c r="G893" s="98" t="s">
        <v>1285</v>
      </c>
      <c r="H893" s="98" t="s">
        <v>1294</v>
      </c>
      <c r="I893" s="98" t="s">
        <v>1261</v>
      </c>
      <c r="J893" s="101" t="s">
        <v>2110</v>
      </c>
    </row>
    <row r="894" ht="27" spans="1:10">
      <c r="A894" s="102"/>
      <c r="B894" s="103"/>
      <c r="C894" s="98" t="s">
        <v>1282</v>
      </c>
      <c r="D894" s="98" t="s">
        <v>1283</v>
      </c>
      <c r="E894" s="98" t="s">
        <v>1854</v>
      </c>
      <c r="F894" s="98" t="s">
        <v>1259</v>
      </c>
      <c r="G894" s="98" t="s">
        <v>1285</v>
      </c>
      <c r="H894" s="98" t="s">
        <v>1294</v>
      </c>
      <c r="I894" s="98" t="s">
        <v>1261</v>
      </c>
      <c r="J894" s="101" t="s">
        <v>2112</v>
      </c>
    </row>
    <row r="895" ht="54" spans="1:10">
      <c r="A895" s="98" t="s">
        <v>2177</v>
      </c>
      <c r="B895" s="101" t="s">
        <v>2178</v>
      </c>
      <c r="C895" s="102"/>
      <c r="D895" s="102"/>
      <c r="E895" s="102"/>
      <c r="F895" s="102"/>
      <c r="G895" s="102"/>
      <c r="H895" s="102"/>
      <c r="I895" s="102"/>
      <c r="J895" s="103"/>
    </row>
    <row r="896" ht="27" spans="1:10">
      <c r="A896" s="102"/>
      <c r="B896" s="103"/>
      <c r="C896" s="98" t="s">
        <v>1256</v>
      </c>
      <c r="D896" s="98" t="s">
        <v>1257</v>
      </c>
      <c r="E896" s="98" t="s">
        <v>2055</v>
      </c>
      <c r="F896" s="98" t="s">
        <v>1280</v>
      </c>
      <c r="G896" s="98" t="s">
        <v>1274</v>
      </c>
      <c r="H896" s="98" t="s">
        <v>1695</v>
      </c>
      <c r="I896" s="98" t="s">
        <v>1261</v>
      </c>
      <c r="J896" s="101" t="s">
        <v>2179</v>
      </c>
    </row>
    <row r="897" ht="27" spans="1:10">
      <c r="A897" s="102"/>
      <c r="B897" s="103"/>
      <c r="C897" s="98" t="s">
        <v>1256</v>
      </c>
      <c r="D897" s="98" t="s">
        <v>1268</v>
      </c>
      <c r="E897" s="98" t="s">
        <v>2058</v>
      </c>
      <c r="F897" s="98" t="s">
        <v>1280</v>
      </c>
      <c r="G897" s="98" t="s">
        <v>1301</v>
      </c>
      <c r="H897" s="98" t="s">
        <v>1294</v>
      </c>
      <c r="I897" s="98" t="s">
        <v>1261</v>
      </c>
      <c r="J897" s="101" t="s">
        <v>2179</v>
      </c>
    </row>
    <row r="898" ht="27.75" spans="1:10">
      <c r="A898" s="102"/>
      <c r="B898" s="103"/>
      <c r="C898" s="98" t="s">
        <v>1256</v>
      </c>
      <c r="D898" s="98" t="s">
        <v>1268</v>
      </c>
      <c r="E898" s="98" t="s">
        <v>1988</v>
      </c>
      <c r="F898" s="98" t="s">
        <v>1259</v>
      </c>
      <c r="G898" s="98" t="s">
        <v>1353</v>
      </c>
      <c r="H898" s="98" t="s">
        <v>1294</v>
      </c>
      <c r="I898" s="98" t="s">
        <v>1261</v>
      </c>
      <c r="J898" s="101" t="s">
        <v>1989</v>
      </c>
    </row>
    <row r="899" ht="27.75" spans="1:10">
      <c r="A899" s="102"/>
      <c r="B899" s="103"/>
      <c r="C899" s="98" t="s">
        <v>1256</v>
      </c>
      <c r="D899" s="98" t="s">
        <v>1377</v>
      </c>
      <c r="E899" s="98" t="s">
        <v>1990</v>
      </c>
      <c r="F899" s="98" t="s">
        <v>1280</v>
      </c>
      <c r="G899" s="98" t="s">
        <v>1301</v>
      </c>
      <c r="H899" s="98" t="s">
        <v>1294</v>
      </c>
      <c r="I899" s="98" t="s">
        <v>1261</v>
      </c>
      <c r="J899" s="101" t="s">
        <v>1991</v>
      </c>
    </row>
    <row r="900" ht="82.5" spans="1:10">
      <c r="A900" s="102"/>
      <c r="B900" s="103"/>
      <c r="C900" s="98" t="s">
        <v>1256</v>
      </c>
      <c r="D900" s="98" t="s">
        <v>1291</v>
      </c>
      <c r="E900" s="98" t="s">
        <v>2181</v>
      </c>
      <c r="F900" s="98" t="s">
        <v>1280</v>
      </c>
      <c r="G900" s="98" t="s">
        <v>2060</v>
      </c>
      <c r="H900" s="98" t="s">
        <v>1949</v>
      </c>
      <c r="I900" s="98" t="s">
        <v>1261</v>
      </c>
      <c r="J900" s="101" t="s">
        <v>2182</v>
      </c>
    </row>
    <row r="901" ht="27.75" spans="1:10">
      <c r="A901" s="102"/>
      <c r="B901" s="103"/>
      <c r="C901" s="98" t="s">
        <v>1277</v>
      </c>
      <c r="D901" s="98" t="s">
        <v>1299</v>
      </c>
      <c r="E901" s="98" t="s">
        <v>1999</v>
      </c>
      <c r="F901" s="98" t="s">
        <v>1280</v>
      </c>
      <c r="G901" s="98" t="s">
        <v>1363</v>
      </c>
      <c r="H901" s="98" t="s">
        <v>1302</v>
      </c>
      <c r="I901" s="98" t="s">
        <v>1261</v>
      </c>
      <c r="J901" s="101" t="s">
        <v>2001</v>
      </c>
    </row>
    <row r="902" ht="27" spans="1:10">
      <c r="A902" s="102"/>
      <c r="B902" s="103"/>
      <c r="C902" s="98" t="s">
        <v>1282</v>
      </c>
      <c r="D902" s="98" t="s">
        <v>1283</v>
      </c>
      <c r="E902" s="98" t="s">
        <v>1889</v>
      </c>
      <c r="F902" s="98" t="s">
        <v>1259</v>
      </c>
      <c r="G902" s="98" t="s">
        <v>1285</v>
      </c>
      <c r="H902" s="98" t="s">
        <v>1294</v>
      </c>
      <c r="I902" s="98" t="s">
        <v>1261</v>
      </c>
      <c r="J902" s="101" t="s">
        <v>2183</v>
      </c>
    </row>
    <row r="903" ht="27" spans="1:10">
      <c r="A903" s="102"/>
      <c r="B903" s="103"/>
      <c r="C903" s="98" t="s">
        <v>1282</v>
      </c>
      <c r="D903" s="98" t="s">
        <v>1283</v>
      </c>
      <c r="E903" s="98" t="s">
        <v>1891</v>
      </c>
      <c r="F903" s="98" t="s">
        <v>1259</v>
      </c>
      <c r="G903" s="98" t="s">
        <v>1285</v>
      </c>
      <c r="H903" s="98" t="s">
        <v>1294</v>
      </c>
      <c r="I903" s="98" t="s">
        <v>1261</v>
      </c>
      <c r="J903" s="101" t="s">
        <v>2184</v>
      </c>
    </row>
    <row r="904" ht="27.75" spans="1:10">
      <c r="A904" s="98" t="s">
        <v>1856</v>
      </c>
      <c r="B904" s="101" t="s">
        <v>2077</v>
      </c>
      <c r="C904" s="102"/>
      <c r="D904" s="102"/>
      <c r="E904" s="102"/>
      <c r="F904" s="102"/>
      <c r="G904" s="102"/>
      <c r="H904" s="102"/>
      <c r="I904" s="102"/>
      <c r="J904" s="103"/>
    </row>
    <row r="905" ht="14.25" spans="1:10">
      <c r="A905" s="102"/>
      <c r="B905" s="103"/>
      <c r="C905" s="98" t="s">
        <v>1256</v>
      </c>
      <c r="D905" s="98" t="s">
        <v>1257</v>
      </c>
      <c r="E905" s="98" t="s">
        <v>2078</v>
      </c>
      <c r="F905" s="98" t="s">
        <v>1280</v>
      </c>
      <c r="G905" s="98" t="s">
        <v>2336</v>
      </c>
      <c r="H905" s="98" t="s">
        <v>1294</v>
      </c>
      <c r="I905" s="98" t="s">
        <v>1261</v>
      </c>
      <c r="J905" s="101" t="s">
        <v>2337</v>
      </c>
    </row>
    <row r="906" ht="27" spans="1:10">
      <c r="A906" s="102"/>
      <c r="B906" s="103"/>
      <c r="C906" s="98" t="s">
        <v>1256</v>
      </c>
      <c r="D906" s="98" t="s">
        <v>1268</v>
      </c>
      <c r="E906" s="98" t="s">
        <v>2081</v>
      </c>
      <c r="F906" s="98" t="s">
        <v>1280</v>
      </c>
      <c r="G906" s="98" t="s">
        <v>1301</v>
      </c>
      <c r="H906" s="98" t="s">
        <v>1294</v>
      </c>
      <c r="I906" s="98" t="s">
        <v>1261</v>
      </c>
      <c r="J906" s="101" t="s">
        <v>2082</v>
      </c>
    </row>
    <row r="907" ht="14.25" spans="1:10">
      <c r="A907" s="102"/>
      <c r="B907" s="103"/>
      <c r="C907" s="98" t="s">
        <v>1256</v>
      </c>
      <c r="D907" s="98" t="s">
        <v>1377</v>
      </c>
      <c r="E907" s="98" t="s">
        <v>2083</v>
      </c>
      <c r="F907" s="98" t="s">
        <v>1280</v>
      </c>
      <c r="G907" s="98" t="s">
        <v>1301</v>
      </c>
      <c r="H907" s="98" t="s">
        <v>1294</v>
      </c>
      <c r="I907" s="98" t="s">
        <v>1261</v>
      </c>
      <c r="J907" s="101" t="s">
        <v>2084</v>
      </c>
    </row>
    <row r="908" ht="14.25" spans="1:10">
      <c r="A908" s="102"/>
      <c r="B908" s="103"/>
      <c r="C908" s="98" t="s">
        <v>1256</v>
      </c>
      <c r="D908" s="98" t="s">
        <v>1291</v>
      </c>
      <c r="E908" s="98" t="s">
        <v>2085</v>
      </c>
      <c r="F908" s="98" t="s">
        <v>1280</v>
      </c>
      <c r="G908" s="98" t="s">
        <v>1862</v>
      </c>
      <c r="H908" s="98" t="s">
        <v>1315</v>
      </c>
      <c r="I908" s="98" t="s">
        <v>1261</v>
      </c>
      <c r="J908" s="101" t="s">
        <v>1828</v>
      </c>
    </row>
    <row r="909" ht="14.25" spans="1:10">
      <c r="A909" s="102"/>
      <c r="B909" s="103"/>
      <c r="C909" s="98" t="s">
        <v>1277</v>
      </c>
      <c r="D909" s="98" t="s">
        <v>1278</v>
      </c>
      <c r="E909" s="98" t="s">
        <v>2338</v>
      </c>
      <c r="F909" s="98" t="s">
        <v>1259</v>
      </c>
      <c r="G909" s="98" t="s">
        <v>1285</v>
      </c>
      <c r="H909" s="98" t="s">
        <v>1294</v>
      </c>
      <c r="I909" s="98" t="s">
        <v>1261</v>
      </c>
      <c r="J909" s="101" t="s">
        <v>2339</v>
      </c>
    </row>
    <row r="910" ht="27" spans="1:10">
      <c r="A910" s="102"/>
      <c r="B910" s="103"/>
      <c r="C910" s="98" t="s">
        <v>1277</v>
      </c>
      <c r="D910" s="98" t="s">
        <v>1299</v>
      </c>
      <c r="E910" s="98" t="s">
        <v>2088</v>
      </c>
      <c r="F910" s="98" t="s">
        <v>1270</v>
      </c>
      <c r="G910" s="98" t="s">
        <v>1850</v>
      </c>
      <c r="H910" s="98" t="s">
        <v>1302</v>
      </c>
      <c r="I910" s="98" t="s">
        <v>1261</v>
      </c>
      <c r="J910" s="101" t="s">
        <v>2089</v>
      </c>
    </row>
    <row r="911" ht="27" spans="1:10">
      <c r="A911" s="102"/>
      <c r="B911" s="103"/>
      <c r="C911" s="98" t="s">
        <v>1282</v>
      </c>
      <c r="D911" s="98" t="s">
        <v>1283</v>
      </c>
      <c r="E911" s="98" t="s">
        <v>2090</v>
      </c>
      <c r="F911" s="98" t="s">
        <v>1259</v>
      </c>
      <c r="G911" s="98" t="s">
        <v>1285</v>
      </c>
      <c r="H911" s="98" t="s">
        <v>1294</v>
      </c>
      <c r="I911" s="98" t="s">
        <v>1261</v>
      </c>
      <c r="J911" s="101" t="s">
        <v>2091</v>
      </c>
    </row>
    <row r="912" ht="27" spans="1:10">
      <c r="A912" s="102"/>
      <c r="B912" s="103"/>
      <c r="C912" s="98" t="s">
        <v>1282</v>
      </c>
      <c r="D912" s="98" t="s">
        <v>1283</v>
      </c>
      <c r="E912" s="98" t="s">
        <v>1854</v>
      </c>
      <c r="F912" s="98" t="s">
        <v>1259</v>
      </c>
      <c r="G912" s="98" t="s">
        <v>1285</v>
      </c>
      <c r="H912" s="98" t="s">
        <v>1294</v>
      </c>
      <c r="I912" s="98" t="s">
        <v>1261</v>
      </c>
      <c r="J912" s="101" t="s">
        <v>2092</v>
      </c>
    </row>
    <row r="913" ht="54" spans="1:10">
      <c r="A913" s="98" t="s">
        <v>1907</v>
      </c>
      <c r="B913" s="101" t="s">
        <v>2093</v>
      </c>
      <c r="C913" s="102"/>
      <c r="D913" s="102"/>
      <c r="E913" s="102"/>
      <c r="F913" s="102"/>
      <c r="G913" s="102"/>
      <c r="H913" s="102"/>
      <c r="I913" s="102"/>
      <c r="J913" s="103"/>
    </row>
    <row r="914" ht="27" spans="1:10">
      <c r="A914" s="102"/>
      <c r="B914" s="103"/>
      <c r="C914" s="98" t="s">
        <v>1256</v>
      </c>
      <c r="D914" s="98" t="s">
        <v>1257</v>
      </c>
      <c r="E914" s="98" t="s">
        <v>2094</v>
      </c>
      <c r="F914" s="98" t="s">
        <v>1280</v>
      </c>
      <c r="G914" s="98" t="s">
        <v>2340</v>
      </c>
      <c r="H914" s="98" t="s">
        <v>1311</v>
      </c>
      <c r="I914" s="98" t="s">
        <v>1261</v>
      </c>
      <c r="J914" s="101" t="s">
        <v>1822</v>
      </c>
    </row>
    <row r="915" ht="27" spans="1:10">
      <c r="A915" s="102"/>
      <c r="B915" s="103"/>
      <c r="C915" s="98" t="s">
        <v>1256</v>
      </c>
      <c r="D915" s="98" t="s">
        <v>1268</v>
      </c>
      <c r="E915" s="98" t="s">
        <v>1859</v>
      </c>
      <c r="F915" s="98" t="s">
        <v>1280</v>
      </c>
      <c r="G915" s="98" t="s">
        <v>1301</v>
      </c>
      <c r="H915" s="98" t="s">
        <v>1294</v>
      </c>
      <c r="I915" s="98" t="s">
        <v>1261</v>
      </c>
      <c r="J915" s="101" t="s">
        <v>1860</v>
      </c>
    </row>
    <row r="916" ht="27" spans="1:10">
      <c r="A916" s="102"/>
      <c r="B916" s="103"/>
      <c r="C916" s="98" t="s">
        <v>1256</v>
      </c>
      <c r="D916" s="98" t="s">
        <v>1377</v>
      </c>
      <c r="E916" s="98" t="s">
        <v>1932</v>
      </c>
      <c r="F916" s="98" t="s">
        <v>1280</v>
      </c>
      <c r="G916" s="98" t="s">
        <v>1301</v>
      </c>
      <c r="H916" s="98" t="s">
        <v>1294</v>
      </c>
      <c r="I916" s="98" t="s">
        <v>1261</v>
      </c>
      <c r="J916" s="101" t="s">
        <v>1826</v>
      </c>
    </row>
    <row r="917" ht="27" spans="1:10">
      <c r="A917" s="102"/>
      <c r="B917" s="103"/>
      <c r="C917" s="98" t="s">
        <v>1256</v>
      </c>
      <c r="D917" s="98" t="s">
        <v>1291</v>
      </c>
      <c r="E917" s="98" t="s">
        <v>2096</v>
      </c>
      <c r="F917" s="98" t="s">
        <v>1280</v>
      </c>
      <c r="G917" s="98" t="s">
        <v>2097</v>
      </c>
      <c r="H917" s="98" t="s">
        <v>99</v>
      </c>
      <c r="I917" s="98" t="s">
        <v>1261</v>
      </c>
      <c r="J917" s="101" t="s">
        <v>1828</v>
      </c>
    </row>
    <row r="918" ht="27" spans="1:10">
      <c r="A918" s="102"/>
      <c r="B918" s="103"/>
      <c r="C918" s="98" t="s">
        <v>1256</v>
      </c>
      <c r="D918" s="98" t="s">
        <v>1291</v>
      </c>
      <c r="E918" s="98" t="s">
        <v>2098</v>
      </c>
      <c r="F918" s="98" t="s">
        <v>1280</v>
      </c>
      <c r="G918" s="98" t="s">
        <v>1913</v>
      </c>
      <c r="H918" s="98" t="s">
        <v>99</v>
      </c>
      <c r="I918" s="98" t="s">
        <v>1261</v>
      </c>
      <c r="J918" s="101" t="s">
        <v>1828</v>
      </c>
    </row>
    <row r="919" ht="14.25" spans="1:10">
      <c r="A919" s="102"/>
      <c r="B919" s="103"/>
      <c r="C919" s="98" t="s">
        <v>1277</v>
      </c>
      <c r="D919" s="98" t="s">
        <v>1278</v>
      </c>
      <c r="E919" s="98" t="s">
        <v>1951</v>
      </c>
      <c r="F919" s="98" t="s">
        <v>1259</v>
      </c>
      <c r="G919" s="98" t="s">
        <v>1332</v>
      </c>
      <c r="H919" s="98" t="s">
        <v>1294</v>
      </c>
      <c r="I919" s="98" t="s">
        <v>1261</v>
      </c>
      <c r="J919" s="101" t="s">
        <v>2341</v>
      </c>
    </row>
    <row r="920" ht="27" spans="1:10">
      <c r="A920" s="102"/>
      <c r="B920" s="103"/>
      <c r="C920" s="98" t="s">
        <v>1282</v>
      </c>
      <c r="D920" s="98" t="s">
        <v>1283</v>
      </c>
      <c r="E920" s="98" t="s">
        <v>1317</v>
      </c>
      <c r="F920" s="98" t="s">
        <v>1259</v>
      </c>
      <c r="G920" s="98" t="s">
        <v>1285</v>
      </c>
      <c r="H920" s="98" t="s">
        <v>1294</v>
      </c>
      <c r="I920" s="98" t="s">
        <v>1261</v>
      </c>
      <c r="J920" s="101" t="s">
        <v>1832</v>
      </c>
    </row>
    <row r="921" ht="162" spans="1:10">
      <c r="A921" s="98" t="s">
        <v>1866</v>
      </c>
      <c r="B921" s="101" t="s">
        <v>2032</v>
      </c>
      <c r="C921" s="102"/>
      <c r="D921" s="102"/>
      <c r="E921" s="102"/>
      <c r="F921" s="102"/>
      <c r="G921" s="102"/>
      <c r="H921" s="102"/>
      <c r="I921" s="102"/>
      <c r="J921" s="103"/>
    </row>
    <row r="922" ht="14.25" spans="1:10">
      <c r="A922" s="102"/>
      <c r="B922" s="103"/>
      <c r="C922" s="98" t="s">
        <v>1256</v>
      </c>
      <c r="D922" s="98" t="s">
        <v>1257</v>
      </c>
      <c r="E922" s="98" t="s">
        <v>2165</v>
      </c>
      <c r="F922" s="98" t="s">
        <v>1280</v>
      </c>
      <c r="G922" s="98" t="s">
        <v>2342</v>
      </c>
      <c r="H922" s="98" t="s">
        <v>1695</v>
      </c>
      <c r="I922" s="98" t="s">
        <v>1261</v>
      </c>
      <c r="J922" s="101" t="s">
        <v>1985</v>
      </c>
    </row>
    <row r="923" ht="27.75" spans="1:10">
      <c r="A923" s="102"/>
      <c r="B923" s="103"/>
      <c r="C923" s="98" t="s">
        <v>1256</v>
      </c>
      <c r="D923" s="98" t="s">
        <v>1268</v>
      </c>
      <c r="E923" s="98" t="s">
        <v>1986</v>
      </c>
      <c r="F923" s="98" t="s">
        <v>1280</v>
      </c>
      <c r="G923" s="98" t="s">
        <v>1301</v>
      </c>
      <c r="H923" s="98" t="s">
        <v>1294</v>
      </c>
      <c r="I923" s="98" t="s">
        <v>1261</v>
      </c>
      <c r="J923" s="101" t="s">
        <v>1987</v>
      </c>
    </row>
    <row r="924" ht="27.75" spans="1:10">
      <c r="A924" s="102"/>
      <c r="B924" s="103"/>
      <c r="C924" s="98" t="s">
        <v>1256</v>
      </c>
      <c r="D924" s="98" t="s">
        <v>1268</v>
      </c>
      <c r="E924" s="98" t="s">
        <v>1988</v>
      </c>
      <c r="F924" s="98" t="s">
        <v>1259</v>
      </c>
      <c r="G924" s="98" t="s">
        <v>1353</v>
      </c>
      <c r="H924" s="98" t="s">
        <v>1294</v>
      </c>
      <c r="I924" s="98" t="s">
        <v>1261</v>
      </c>
      <c r="J924" s="101" t="s">
        <v>1989</v>
      </c>
    </row>
    <row r="925" ht="27.75" spans="1:10">
      <c r="A925" s="102"/>
      <c r="B925" s="103"/>
      <c r="C925" s="98" t="s">
        <v>1256</v>
      </c>
      <c r="D925" s="98" t="s">
        <v>1377</v>
      </c>
      <c r="E925" s="98" t="s">
        <v>1990</v>
      </c>
      <c r="F925" s="98" t="s">
        <v>1280</v>
      </c>
      <c r="G925" s="98" t="s">
        <v>1301</v>
      </c>
      <c r="H925" s="98" t="s">
        <v>1294</v>
      </c>
      <c r="I925" s="98" t="s">
        <v>1261</v>
      </c>
      <c r="J925" s="101" t="s">
        <v>1991</v>
      </c>
    </row>
    <row r="926" ht="27" spans="1:10">
      <c r="A926" s="102"/>
      <c r="B926" s="103"/>
      <c r="C926" s="98" t="s">
        <v>1256</v>
      </c>
      <c r="D926" s="98" t="s">
        <v>1291</v>
      </c>
      <c r="E926" s="98" t="s">
        <v>2343</v>
      </c>
      <c r="F926" s="98" t="s">
        <v>1280</v>
      </c>
      <c r="G926" s="98" t="s">
        <v>2035</v>
      </c>
      <c r="H926" s="98" t="s">
        <v>1949</v>
      </c>
      <c r="I926" s="98" t="s">
        <v>1261</v>
      </c>
      <c r="J926" s="101" t="s">
        <v>1994</v>
      </c>
    </row>
    <row r="927" ht="14.25" spans="1:10">
      <c r="A927" s="102"/>
      <c r="B927" s="103"/>
      <c r="C927" s="98" t="s">
        <v>1277</v>
      </c>
      <c r="D927" s="98" t="s">
        <v>1278</v>
      </c>
      <c r="E927" s="98" t="s">
        <v>1951</v>
      </c>
      <c r="F927" s="98" t="s">
        <v>1259</v>
      </c>
      <c r="G927" s="98" t="s">
        <v>1332</v>
      </c>
      <c r="H927" s="98" t="s">
        <v>1294</v>
      </c>
      <c r="I927" s="98" t="s">
        <v>1261</v>
      </c>
      <c r="J927" s="101" t="s">
        <v>1914</v>
      </c>
    </row>
    <row r="928" ht="27.75" spans="1:10">
      <c r="A928" s="102"/>
      <c r="B928" s="103"/>
      <c r="C928" s="98" t="s">
        <v>1277</v>
      </c>
      <c r="D928" s="98" t="s">
        <v>1299</v>
      </c>
      <c r="E928" s="98" t="s">
        <v>1999</v>
      </c>
      <c r="F928" s="98" t="s">
        <v>1280</v>
      </c>
      <c r="G928" s="98" t="s">
        <v>1363</v>
      </c>
      <c r="H928" s="98" t="s">
        <v>1302</v>
      </c>
      <c r="I928" s="98" t="s">
        <v>1261</v>
      </c>
      <c r="J928" s="101" t="s">
        <v>2001</v>
      </c>
    </row>
    <row r="929" ht="27" spans="1:10">
      <c r="A929" s="102"/>
      <c r="B929" s="103"/>
      <c r="C929" s="98" t="s">
        <v>1282</v>
      </c>
      <c r="D929" s="98" t="s">
        <v>1283</v>
      </c>
      <c r="E929" s="98" t="s">
        <v>1889</v>
      </c>
      <c r="F929" s="98" t="s">
        <v>1259</v>
      </c>
      <c r="G929" s="98" t="s">
        <v>1285</v>
      </c>
      <c r="H929" s="98" t="s">
        <v>1294</v>
      </c>
      <c r="I929" s="98" t="s">
        <v>1261</v>
      </c>
      <c r="J929" s="101" t="s">
        <v>1998</v>
      </c>
    </row>
    <row r="930" ht="27" spans="1:10">
      <c r="A930" s="102"/>
      <c r="B930" s="103"/>
      <c r="C930" s="98" t="s">
        <v>1282</v>
      </c>
      <c r="D930" s="98" t="s">
        <v>1283</v>
      </c>
      <c r="E930" s="98" t="s">
        <v>1891</v>
      </c>
      <c r="F930" s="98" t="s">
        <v>1259</v>
      </c>
      <c r="G930" s="98" t="s">
        <v>1285</v>
      </c>
      <c r="H930" s="98" t="s">
        <v>1294</v>
      </c>
      <c r="I930" s="98" t="s">
        <v>1261</v>
      </c>
      <c r="J930" s="101" t="s">
        <v>2002</v>
      </c>
    </row>
    <row r="931" ht="54" spans="1:10">
      <c r="A931" s="98" t="s">
        <v>1881</v>
      </c>
      <c r="B931" s="101" t="s">
        <v>2054</v>
      </c>
      <c r="C931" s="102"/>
      <c r="D931" s="102"/>
      <c r="E931" s="102"/>
      <c r="F931" s="102"/>
      <c r="G931" s="102"/>
      <c r="H931" s="102"/>
      <c r="I931" s="102"/>
      <c r="J931" s="103"/>
    </row>
    <row r="932" ht="27" spans="1:10">
      <c r="A932" s="102"/>
      <c r="B932" s="103"/>
      <c r="C932" s="98" t="s">
        <v>1256</v>
      </c>
      <c r="D932" s="98" t="s">
        <v>1257</v>
      </c>
      <c r="E932" s="98" t="s">
        <v>2055</v>
      </c>
      <c r="F932" s="98" t="s">
        <v>1280</v>
      </c>
      <c r="G932" s="98" t="s">
        <v>1553</v>
      </c>
      <c r="H932" s="98" t="s">
        <v>1695</v>
      </c>
      <c r="I932" s="98" t="s">
        <v>1261</v>
      </c>
      <c r="J932" s="101" t="s">
        <v>2057</v>
      </c>
    </row>
    <row r="933" ht="27.75" spans="1:10">
      <c r="A933" s="102"/>
      <c r="B933" s="103"/>
      <c r="C933" s="98" t="s">
        <v>1256</v>
      </c>
      <c r="D933" s="98" t="s">
        <v>1268</v>
      </c>
      <c r="E933" s="98" t="s">
        <v>1986</v>
      </c>
      <c r="F933" s="98" t="s">
        <v>1280</v>
      </c>
      <c r="G933" s="98" t="s">
        <v>1301</v>
      </c>
      <c r="H933" s="98" t="s">
        <v>1294</v>
      </c>
      <c r="I933" s="98" t="s">
        <v>1261</v>
      </c>
      <c r="J933" s="101" t="s">
        <v>2057</v>
      </c>
    </row>
    <row r="934" ht="27.75" spans="1:10">
      <c r="A934" s="102"/>
      <c r="B934" s="103"/>
      <c r="C934" s="98" t="s">
        <v>1256</v>
      </c>
      <c r="D934" s="98" t="s">
        <v>1268</v>
      </c>
      <c r="E934" s="98" t="s">
        <v>1988</v>
      </c>
      <c r="F934" s="98" t="s">
        <v>1259</v>
      </c>
      <c r="G934" s="98" t="s">
        <v>1353</v>
      </c>
      <c r="H934" s="98" t="s">
        <v>1294</v>
      </c>
      <c r="I934" s="98" t="s">
        <v>1261</v>
      </c>
      <c r="J934" s="101" t="s">
        <v>1989</v>
      </c>
    </row>
    <row r="935" ht="27.75" spans="1:10">
      <c r="A935" s="102"/>
      <c r="B935" s="103"/>
      <c r="C935" s="98" t="s">
        <v>1256</v>
      </c>
      <c r="D935" s="98" t="s">
        <v>1377</v>
      </c>
      <c r="E935" s="98" t="s">
        <v>1990</v>
      </c>
      <c r="F935" s="98" t="s">
        <v>1280</v>
      </c>
      <c r="G935" s="98" t="s">
        <v>1301</v>
      </c>
      <c r="H935" s="98" t="s">
        <v>1294</v>
      </c>
      <c r="I935" s="98" t="s">
        <v>1261</v>
      </c>
      <c r="J935" s="101" t="s">
        <v>1991</v>
      </c>
    </row>
    <row r="936" ht="27" spans="1:10">
      <c r="A936" s="102"/>
      <c r="B936" s="103"/>
      <c r="C936" s="98" t="s">
        <v>1256</v>
      </c>
      <c r="D936" s="98" t="s">
        <v>1291</v>
      </c>
      <c r="E936" s="98" t="s">
        <v>2344</v>
      </c>
      <c r="F936" s="98" t="s">
        <v>1280</v>
      </c>
      <c r="G936" s="98" t="s">
        <v>2060</v>
      </c>
      <c r="H936" s="98" t="s">
        <v>1949</v>
      </c>
      <c r="I936" s="98" t="s">
        <v>1261</v>
      </c>
      <c r="J936" s="101" t="s">
        <v>2061</v>
      </c>
    </row>
    <row r="937" ht="27.75" spans="1:10">
      <c r="A937" s="102"/>
      <c r="B937" s="103"/>
      <c r="C937" s="98" t="s">
        <v>1277</v>
      </c>
      <c r="D937" s="98" t="s">
        <v>1299</v>
      </c>
      <c r="E937" s="98" t="s">
        <v>1999</v>
      </c>
      <c r="F937" s="98" t="s">
        <v>1280</v>
      </c>
      <c r="G937" s="98" t="s">
        <v>1363</v>
      </c>
      <c r="H937" s="98" t="s">
        <v>1302</v>
      </c>
      <c r="I937" s="98" t="s">
        <v>1261</v>
      </c>
      <c r="J937" s="101" t="s">
        <v>2001</v>
      </c>
    </row>
    <row r="938" ht="27" spans="1:10">
      <c r="A938" s="102"/>
      <c r="B938" s="103"/>
      <c r="C938" s="98" t="s">
        <v>1282</v>
      </c>
      <c r="D938" s="98" t="s">
        <v>1283</v>
      </c>
      <c r="E938" s="98" t="s">
        <v>1889</v>
      </c>
      <c r="F938" s="98" t="s">
        <v>1259</v>
      </c>
      <c r="G938" s="98" t="s">
        <v>1285</v>
      </c>
      <c r="H938" s="98" t="s">
        <v>1294</v>
      </c>
      <c r="I938" s="98" t="s">
        <v>1261</v>
      </c>
      <c r="J938" s="101" t="s">
        <v>2062</v>
      </c>
    </row>
    <row r="939" ht="27" spans="1:10">
      <c r="A939" s="102"/>
      <c r="B939" s="103"/>
      <c r="C939" s="98" t="s">
        <v>1282</v>
      </c>
      <c r="D939" s="98" t="s">
        <v>1283</v>
      </c>
      <c r="E939" s="98" t="s">
        <v>1891</v>
      </c>
      <c r="F939" s="98" t="s">
        <v>1259</v>
      </c>
      <c r="G939" s="98" t="s">
        <v>1285</v>
      </c>
      <c r="H939" s="98" t="s">
        <v>1294</v>
      </c>
      <c r="I939" s="98" t="s">
        <v>1261</v>
      </c>
      <c r="J939" s="101" t="s">
        <v>2063</v>
      </c>
    </row>
    <row r="940" ht="14.25" spans="1:10">
      <c r="A940" s="98" t="s">
        <v>2345</v>
      </c>
      <c r="B940" s="103"/>
      <c r="C940" s="102"/>
      <c r="D940" s="102"/>
      <c r="E940" s="102"/>
      <c r="F940" s="102"/>
      <c r="G940" s="102"/>
      <c r="H940" s="102"/>
      <c r="I940" s="102"/>
      <c r="J940" s="103"/>
    </row>
    <row r="941" ht="162" spans="1:10">
      <c r="A941" s="98" t="s">
        <v>1866</v>
      </c>
      <c r="B941" s="101" t="s">
        <v>1982</v>
      </c>
      <c r="C941" s="102"/>
      <c r="D941" s="102"/>
      <c r="E941" s="102"/>
      <c r="F941" s="102"/>
      <c r="G941" s="102"/>
      <c r="H941" s="102"/>
      <c r="I941" s="102"/>
      <c r="J941" s="103"/>
    </row>
    <row r="942" ht="27.75" spans="1:10">
      <c r="A942" s="102"/>
      <c r="B942" s="103"/>
      <c r="C942" s="98" t="s">
        <v>1256</v>
      </c>
      <c r="D942" s="98" t="s">
        <v>1257</v>
      </c>
      <c r="E942" s="98" t="s">
        <v>1983</v>
      </c>
      <c r="F942" s="98" t="s">
        <v>1280</v>
      </c>
      <c r="G942" s="98" t="s">
        <v>2346</v>
      </c>
      <c r="H942" s="98" t="s">
        <v>1695</v>
      </c>
      <c r="I942" s="98" t="s">
        <v>1261</v>
      </c>
      <c r="J942" s="101" t="s">
        <v>1985</v>
      </c>
    </row>
    <row r="943" ht="27.75" spans="1:10">
      <c r="A943" s="102"/>
      <c r="B943" s="103"/>
      <c r="C943" s="98" t="s">
        <v>1256</v>
      </c>
      <c r="D943" s="98" t="s">
        <v>1268</v>
      </c>
      <c r="E943" s="98" t="s">
        <v>1986</v>
      </c>
      <c r="F943" s="98" t="s">
        <v>1280</v>
      </c>
      <c r="G943" s="98" t="s">
        <v>1301</v>
      </c>
      <c r="H943" s="98" t="s">
        <v>1294</v>
      </c>
      <c r="I943" s="98" t="s">
        <v>1261</v>
      </c>
      <c r="J943" s="101" t="s">
        <v>1987</v>
      </c>
    </row>
    <row r="944" ht="27.75" spans="1:10">
      <c r="A944" s="102"/>
      <c r="B944" s="103"/>
      <c r="C944" s="98" t="s">
        <v>1256</v>
      </c>
      <c r="D944" s="98" t="s">
        <v>1268</v>
      </c>
      <c r="E944" s="98" t="s">
        <v>1988</v>
      </c>
      <c r="F944" s="98" t="s">
        <v>1259</v>
      </c>
      <c r="G944" s="98" t="s">
        <v>1353</v>
      </c>
      <c r="H944" s="98" t="s">
        <v>1294</v>
      </c>
      <c r="I944" s="98" t="s">
        <v>1261</v>
      </c>
      <c r="J944" s="101" t="s">
        <v>1989</v>
      </c>
    </row>
    <row r="945" ht="27.75" spans="1:10">
      <c r="A945" s="102"/>
      <c r="B945" s="103"/>
      <c r="C945" s="98" t="s">
        <v>1256</v>
      </c>
      <c r="D945" s="98" t="s">
        <v>1377</v>
      </c>
      <c r="E945" s="98" t="s">
        <v>1990</v>
      </c>
      <c r="F945" s="98" t="s">
        <v>1280</v>
      </c>
      <c r="G945" s="98" t="s">
        <v>1301</v>
      </c>
      <c r="H945" s="98" t="s">
        <v>1294</v>
      </c>
      <c r="I945" s="98" t="s">
        <v>1261</v>
      </c>
      <c r="J945" s="101" t="s">
        <v>1991</v>
      </c>
    </row>
    <row r="946" ht="128.25" spans="1:10">
      <c r="A946" s="102"/>
      <c r="B946" s="103"/>
      <c r="C946" s="98" t="s">
        <v>1256</v>
      </c>
      <c r="D946" s="98" t="s">
        <v>1291</v>
      </c>
      <c r="E946" s="98" t="s">
        <v>1992</v>
      </c>
      <c r="F946" s="98" t="s">
        <v>1280</v>
      </c>
      <c r="G946" s="98" t="s">
        <v>1993</v>
      </c>
      <c r="H946" s="98" t="s">
        <v>1949</v>
      </c>
      <c r="I946" s="98" t="s">
        <v>1261</v>
      </c>
      <c r="J946" s="101" t="s">
        <v>2347</v>
      </c>
    </row>
    <row r="947" ht="27.75" spans="1:10">
      <c r="A947" s="102"/>
      <c r="B947" s="103"/>
      <c r="C947" s="98" t="s">
        <v>1277</v>
      </c>
      <c r="D947" s="98" t="s">
        <v>1278</v>
      </c>
      <c r="E947" s="98" t="s">
        <v>1995</v>
      </c>
      <c r="F947" s="98" t="s">
        <v>1259</v>
      </c>
      <c r="G947" s="98" t="s">
        <v>1996</v>
      </c>
      <c r="H947" s="98" t="s">
        <v>1294</v>
      </c>
      <c r="I947" s="98" t="s">
        <v>1261</v>
      </c>
      <c r="J947" s="101" t="s">
        <v>1914</v>
      </c>
    </row>
    <row r="948" ht="27.75" spans="1:10">
      <c r="A948" s="102"/>
      <c r="B948" s="103"/>
      <c r="C948" s="98" t="s">
        <v>1277</v>
      </c>
      <c r="D948" s="98" t="s">
        <v>1278</v>
      </c>
      <c r="E948" s="98" t="s">
        <v>1997</v>
      </c>
      <c r="F948" s="98" t="s">
        <v>1280</v>
      </c>
      <c r="G948" s="98" t="s">
        <v>1301</v>
      </c>
      <c r="H948" s="98" t="s">
        <v>1294</v>
      </c>
      <c r="I948" s="98" t="s">
        <v>1261</v>
      </c>
      <c r="J948" s="101" t="s">
        <v>2348</v>
      </c>
    </row>
    <row r="949" ht="28.5" spans="1:10">
      <c r="A949" s="102"/>
      <c r="B949" s="103"/>
      <c r="C949" s="98" t="s">
        <v>1277</v>
      </c>
      <c r="D949" s="98" t="s">
        <v>1299</v>
      </c>
      <c r="E949" s="98" t="s">
        <v>1999</v>
      </c>
      <c r="F949" s="98" t="s">
        <v>1280</v>
      </c>
      <c r="G949" s="98" t="s">
        <v>2000</v>
      </c>
      <c r="H949" s="98" t="s">
        <v>1302</v>
      </c>
      <c r="I949" s="98" t="s">
        <v>1261</v>
      </c>
      <c r="J949" s="101" t="s">
        <v>2349</v>
      </c>
    </row>
    <row r="950" ht="27" spans="1:10">
      <c r="A950" s="102"/>
      <c r="B950" s="103"/>
      <c r="C950" s="98" t="s">
        <v>1282</v>
      </c>
      <c r="D950" s="98" t="s">
        <v>1283</v>
      </c>
      <c r="E950" s="98" t="s">
        <v>1889</v>
      </c>
      <c r="F950" s="98" t="s">
        <v>1259</v>
      </c>
      <c r="G950" s="98" t="s">
        <v>1285</v>
      </c>
      <c r="H950" s="98" t="s">
        <v>1294</v>
      </c>
      <c r="I950" s="98" t="s">
        <v>1261</v>
      </c>
      <c r="J950" s="101" t="s">
        <v>2348</v>
      </c>
    </row>
    <row r="951" ht="27" spans="1:10">
      <c r="A951" s="102"/>
      <c r="B951" s="103"/>
      <c r="C951" s="98" t="s">
        <v>1282</v>
      </c>
      <c r="D951" s="98" t="s">
        <v>1283</v>
      </c>
      <c r="E951" s="98" t="s">
        <v>1891</v>
      </c>
      <c r="F951" s="98" t="s">
        <v>1259</v>
      </c>
      <c r="G951" s="98" t="s">
        <v>1285</v>
      </c>
      <c r="H951" s="98" t="s">
        <v>1294</v>
      </c>
      <c r="I951" s="98" t="s">
        <v>1261</v>
      </c>
      <c r="J951" s="101" t="s">
        <v>2348</v>
      </c>
    </row>
    <row r="952" ht="54" spans="1:10">
      <c r="A952" s="98" t="s">
        <v>1907</v>
      </c>
      <c r="B952" s="101" t="s">
        <v>2093</v>
      </c>
      <c r="C952" s="102"/>
      <c r="D952" s="102"/>
      <c r="E952" s="102"/>
      <c r="F952" s="102"/>
      <c r="G952" s="102"/>
      <c r="H952" s="102"/>
      <c r="I952" s="102"/>
      <c r="J952" s="103"/>
    </row>
    <row r="953" ht="27" spans="1:10">
      <c r="A953" s="102"/>
      <c r="B953" s="103"/>
      <c r="C953" s="98" t="s">
        <v>1256</v>
      </c>
      <c r="D953" s="98" t="s">
        <v>1257</v>
      </c>
      <c r="E953" s="98" t="s">
        <v>2124</v>
      </c>
      <c r="F953" s="98" t="s">
        <v>1280</v>
      </c>
      <c r="G953" s="98" t="s">
        <v>2350</v>
      </c>
      <c r="H953" s="98" t="s">
        <v>1311</v>
      </c>
      <c r="I953" s="98" t="s">
        <v>1261</v>
      </c>
      <c r="J953" s="101" t="s">
        <v>1822</v>
      </c>
    </row>
    <row r="954" ht="27" spans="1:10">
      <c r="A954" s="102"/>
      <c r="B954" s="103"/>
      <c r="C954" s="98" t="s">
        <v>1256</v>
      </c>
      <c r="D954" s="98" t="s">
        <v>1268</v>
      </c>
      <c r="E954" s="98" t="s">
        <v>1859</v>
      </c>
      <c r="F954" s="98" t="s">
        <v>1280</v>
      </c>
      <c r="G954" s="98" t="s">
        <v>1301</v>
      </c>
      <c r="H954" s="98" t="s">
        <v>1294</v>
      </c>
      <c r="I954" s="98" t="s">
        <v>1261</v>
      </c>
      <c r="J954" s="101" t="s">
        <v>1860</v>
      </c>
    </row>
    <row r="955" ht="27" spans="1:10">
      <c r="A955" s="102"/>
      <c r="B955" s="103"/>
      <c r="C955" s="98" t="s">
        <v>1256</v>
      </c>
      <c r="D955" s="98" t="s">
        <v>1377</v>
      </c>
      <c r="E955" s="98" t="s">
        <v>1932</v>
      </c>
      <c r="F955" s="98" t="s">
        <v>1280</v>
      </c>
      <c r="G955" s="98" t="s">
        <v>1301</v>
      </c>
      <c r="H955" s="98" t="s">
        <v>1294</v>
      </c>
      <c r="I955" s="98" t="s">
        <v>1261</v>
      </c>
      <c r="J955" s="101" t="s">
        <v>1826</v>
      </c>
    </row>
    <row r="956" ht="27" spans="1:10">
      <c r="A956" s="102"/>
      <c r="B956" s="103"/>
      <c r="C956" s="98" t="s">
        <v>1256</v>
      </c>
      <c r="D956" s="98" t="s">
        <v>1291</v>
      </c>
      <c r="E956" s="98" t="s">
        <v>2127</v>
      </c>
      <c r="F956" s="98" t="s">
        <v>1280</v>
      </c>
      <c r="G956" s="98" t="s">
        <v>2128</v>
      </c>
      <c r="H956" s="98" t="s">
        <v>99</v>
      </c>
      <c r="I956" s="98" t="s">
        <v>1261</v>
      </c>
      <c r="J956" s="101" t="s">
        <v>1828</v>
      </c>
    </row>
    <row r="957" ht="27" spans="1:10">
      <c r="A957" s="102"/>
      <c r="B957" s="103"/>
      <c r="C957" s="98" t="s">
        <v>1256</v>
      </c>
      <c r="D957" s="98" t="s">
        <v>1291</v>
      </c>
      <c r="E957" s="98" t="s">
        <v>2312</v>
      </c>
      <c r="F957" s="98" t="s">
        <v>1280</v>
      </c>
      <c r="G957" s="98" t="s">
        <v>2130</v>
      </c>
      <c r="H957" s="98" t="s">
        <v>99</v>
      </c>
      <c r="I957" s="98" t="s">
        <v>1261</v>
      </c>
      <c r="J957" s="101" t="s">
        <v>1828</v>
      </c>
    </row>
    <row r="958" ht="28.5" spans="1:10">
      <c r="A958" s="102"/>
      <c r="B958" s="103"/>
      <c r="C958" s="98" t="s">
        <v>1277</v>
      </c>
      <c r="D958" s="98" t="s">
        <v>1278</v>
      </c>
      <c r="E958" s="98" t="s">
        <v>1951</v>
      </c>
      <c r="F958" s="98" t="s">
        <v>1259</v>
      </c>
      <c r="G958" s="98" t="s">
        <v>1285</v>
      </c>
      <c r="H958" s="98" t="s">
        <v>1294</v>
      </c>
      <c r="I958" s="98" t="s">
        <v>1261</v>
      </c>
      <c r="J958" s="101" t="s">
        <v>1830</v>
      </c>
    </row>
    <row r="959" ht="27" spans="1:10">
      <c r="A959" s="102"/>
      <c r="B959" s="103"/>
      <c r="C959" s="98" t="s">
        <v>1282</v>
      </c>
      <c r="D959" s="98" t="s">
        <v>1283</v>
      </c>
      <c r="E959" s="98" t="s">
        <v>1317</v>
      </c>
      <c r="F959" s="98" t="s">
        <v>1259</v>
      </c>
      <c r="G959" s="98" t="s">
        <v>1285</v>
      </c>
      <c r="H959" s="98" t="s">
        <v>1294</v>
      </c>
      <c r="I959" s="98" t="s">
        <v>1261</v>
      </c>
      <c r="J959" s="101" t="s">
        <v>1832</v>
      </c>
    </row>
    <row r="960" ht="54" spans="1:10">
      <c r="A960" s="98" t="s">
        <v>1881</v>
      </c>
      <c r="B960" s="101" t="s">
        <v>2054</v>
      </c>
      <c r="C960" s="102"/>
      <c r="D960" s="102"/>
      <c r="E960" s="102"/>
      <c r="F960" s="102"/>
      <c r="G960" s="102"/>
      <c r="H960" s="102"/>
      <c r="I960" s="102"/>
      <c r="J960" s="103"/>
    </row>
    <row r="961" ht="27" spans="1:10">
      <c r="A961" s="102"/>
      <c r="B961" s="103"/>
      <c r="C961" s="98" t="s">
        <v>1256</v>
      </c>
      <c r="D961" s="98" t="s">
        <v>1257</v>
      </c>
      <c r="E961" s="98" t="s">
        <v>2055</v>
      </c>
      <c r="F961" s="98" t="s">
        <v>1280</v>
      </c>
      <c r="G961" s="98" t="s">
        <v>1363</v>
      </c>
      <c r="H961" s="98" t="s">
        <v>1695</v>
      </c>
      <c r="I961" s="98" t="s">
        <v>1261</v>
      </c>
      <c r="J961" s="101" t="s">
        <v>2057</v>
      </c>
    </row>
    <row r="962" ht="27" spans="1:10">
      <c r="A962" s="102"/>
      <c r="B962" s="103"/>
      <c r="C962" s="98" t="s">
        <v>1256</v>
      </c>
      <c r="D962" s="98" t="s">
        <v>1268</v>
      </c>
      <c r="E962" s="98" t="s">
        <v>2351</v>
      </c>
      <c r="F962" s="98" t="s">
        <v>1280</v>
      </c>
      <c r="G962" s="98" t="s">
        <v>2352</v>
      </c>
      <c r="H962" s="98" t="s">
        <v>1294</v>
      </c>
      <c r="I962" s="98" t="s">
        <v>1261</v>
      </c>
      <c r="J962" s="101" t="s">
        <v>2057</v>
      </c>
    </row>
    <row r="963" ht="27.75" spans="1:10">
      <c r="A963" s="102"/>
      <c r="B963" s="103"/>
      <c r="C963" s="98" t="s">
        <v>1256</v>
      </c>
      <c r="D963" s="98" t="s">
        <v>1377</v>
      </c>
      <c r="E963" s="98" t="s">
        <v>1990</v>
      </c>
      <c r="F963" s="98" t="s">
        <v>1280</v>
      </c>
      <c r="G963" s="98" t="s">
        <v>1301</v>
      </c>
      <c r="H963" s="98" t="s">
        <v>1294</v>
      </c>
      <c r="I963" s="98" t="s">
        <v>1261</v>
      </c>
      <c r="J963" s="101" t="s">
        <v>1991</v>
      </c>
    </row>
    <row r="964" ht="27.75" spans="1:10">
      <c r="A964" s="102"/>
      <c r="B964" s="103"/>
      <c r="C964" s="98" t="s">
        <v>1256</v>
      </c>
      <c r="D964" s="98" t="s">
        <v>1291</v>
      </c>
      <c r="E964" s="98" t="s">
        <v>1992</v>
      </c>
      <c r="F964" s="98" t="s">
        <v>1280</v>
      </c>
      <c r="G964" s="98" t="s">
        <v>2060</v>
      </c>
      <c r="H964" s="98" t="s">
        <v>1949</v>
      </c>
      <c r="I964" s="98" t="s">
        <v>1261</v>
      </c>
      <c r="J964" s="101" t="s">
        <v>2061</v>
      </c>
    </row>
    <row r="965" ht="27.75" spans="1:10">
      <c r="A965" s="102"/>
      <c r="B965" s="103"/>
      <c r="C965" s="98" t="s">
        <v>1277</v>
      </c>
      <c r="D965" s="98" t="s">
        <v>1278</v>
      </c>
      <c r="E965" s="98" t="s">
        <v>2353</v>
      </c>
      <c r="F965" s="98" t="s">
        <v>1280</v>
      </c>
      <c r="G965" s="98" t="s">
        <v>1301</v>
      </c>
      <c r="H965" s="98" t="s">
        <v>1294</v>
      </c>
      <c r="I965" s="98" t="s">
        <v>1261</v>
      </c>
      <c r="J965" s="101" t="s">
        <v>2062</v>
      </c>
    </row>
    <row r="966" ht="27.75" spans="1:10">
      <c r="A966" s="102"/>
      <c r="B966" s="103"/>
      <c r="C966" s="98" t="s">
        <v>1277</v>
      </c>
      <c r="D966" s="98" t="s">
        <v>1299</v>
      </c>
      <c r="E966" s="98" t="s">
        <v>1999</v>
      </c>
      <c r="F966" s="98" t="s">
        <v>1280</v>
      </c>
      <c r="G966" s="98" t="s">
        <v>1850</v>
      </c>
      <c r="H966" s="98" t="s">
        <v>1302</v>
      </c>
      <c r="I966" s="98" t="s">
        <v>1261</v>
      </c>
      <c r="J966" s="101" t="s">
        <v>2001</v>
      </c>
    </row>
    <row r="967" ht="27" spans="1:10">
      <c r="A967" s="102"/>
      <c r="B967" s="103"/>
      <c r="C967" s="98" t="s">
        <v>1282</v>
      </c>
      <c r="D967" s="98" t="s">
        <v>1283</v>
      </c>
      <c r="E967" s="98" t="s">
        <v>1889</v>
      </c>
      <c r="F967" s="98" t="s">
        <v>1259</v>
      </c>
      <c r="G967" s="98" t="s">
        <v>1285</v>
      </c>
      <c r="H967" s="98" t="s">
        <v>1294</v>
      </c>
      <c r="I967" s="98" t="s">
        <v>1261</v>
      </c>
      <c r="J967" s="101" t="s">
        <v>2062</v>
      </c>
    </row>
    <row r="968" ht="27" spans="1:10">
      <c r="A968" s="102"/>
      <c r="B968" s="103"/>
      <c r="C968" s="98" t="s">
        <v>1282</v>
      </c>
      <c r="D968" s="98" t="s">
        <v>1283</v>
      </c>
      <c r="E968" s="98" t="s">
        <v>1891</v>
      </c>
      <c r="F968" s="98" t="s">
        <v>1259</v>
      </c>
      <c r="G968" s="98" t="s">
        <v>1285</v>
      </c>
      <c r="H968" s="98" t="s">
        <v>1294</v>
      </c>
      <c r="I968" s="98" t="s">
        <v>1261</v>
      </c>
      <c r="J968" s="101" t="s">
        <v>2063</v>
      </c>
    </row>
    <row r="969" ht="42.75" spans="1:10">
      <c r="A969" s="98" t="s">
        <v>1893</v>
      </c>
      <c r="B969" s="101" t="s">
        <v>2190</v>
      </c>
      <c r="C969" s="102"/>
      <c r="D969" s="102"/>
      <c r="E969" s="102"/>
      <c r="F969" s="102"/>
      <c r="G969" s="102"/>
      <c r="H969" s="102"/>
      <c r="I969" s="102"/>
      <c r="J969" s="103"/>
    </row>
    <row r="970" ht="28.5" spans="1:10">
      <c r="A970" s="102"/>
      <c r="B970" s="103"/>
      <c r="C970" s="98" t="s">
        <v>1256</v>
      </c>
      <c r="D970" s="98" t="s">
        <v>1257</v>
      </c>
      <c r="E970" s="98" t="s">
        <v>1895</v>
      </c>
      <c r="F970" s="98" t="s">
        <v>1280</v>
      </c>
      <c r="G970" s="98" t="s">
        <v>2346</v>
      </c>
      <c r="H970" s="98" t="s">
        <v>1695</v>
      </c>
      <c r="I970" s="98" t="s">
        <v>1261</v>
      </c>
      <c r="J970" s="101" t="s">
        <v>2354</v>
      </c>
    </row>
    <row r="971" ht="28.5" spans="1:10">
      <c r="A971" s="102"/>
      <c r="B971" s="103"/>
      <c r="C971" s="98" t="s">
        <v>1256</v>
      </c>
      <c r="D971" s="98" t="s">
        <v>1268</v>
      </c>
      <c r="E971" s="98" t="s">
        <v>1859</v>
      </c>
      <c r="F971" s="98" t="s">
        <v>1280</v>
      </c>
      <c r="G971" s="98" t="s">
        <v>1301</v>
      </c>
      <c r="H971" s="98" t="s">
        <v>1294</v>
      </c>
      <c r="I971" s="98" t="s">
        <v>1261</v>
      </c>
      <c r="J971" s="101" t="s">
        <v>2354</v>
      </c>
    </row>
    <row r="972" ht="28.5" spans="1:10">
      <c r="A972" s="102"/>
      <c r="B972" s="103"/>
      <c r="C972" s="98" t="s">
        <v>1256</v>
      </c>
      <c r="D972" s="98" t="s">
        <v>1291</v>
      </c>
      <c r="E972" s="98" t="s">
        <v>1900</v>
      </c>
      <c r="F972" s="98" t="s">
        <v>1280</v>
      </c>
      <c r="G972" s="98" t="s">
        <v>1901</v>
      </c>
      <c r="H972" s="98" t="s">
        <v>99</v>
      </c>
      <c r="I972" s="98" t="s">
        <v>1261</v>
      </c>
      <c r="J972" s="101" t="s">
        <v>2354</v>
      </c>
    </row>
    <row r="973" ht="27.75" spans="1:10">
      <c r="A973" s="102"/>
      <c r="B973" s="103"/>
      <c r="C973" s="98" t="s">
        <v>1277</v>
      </c>
      <c r="D973" s="98" t="s">
        <v>1278</v>
      </c>
      <c r="E973" s="98" t="s">
        <v>2052</v>
      </c>
      <c r="F973" s="98" t="s">
        <v>1280</v>
      </c>
      <c r="G973" s="98" t="s">
        <v>1332</v>
      </c>
      <c r="H973" s="98" t="s">
        <v>1294</v>
      </c>
      <c r="I973" s="98" t="s">
        <v>1261</v>
      </c>
      <c r="J973" s="101" t="s">
        <v>2355</v>
      </c>
    </row>
    <row r="974" ht="27.75" spans="1:10">
      <c r="A974" s="102"/>
      <c r="B974" s="103"/>
      <c r="C974" s="98" t="s">
        <v>1282</v>
      </c>
      <c r="D974" s="98" t="s">
        <v>1283</v>
      </c>
      <c r="E974" s="98" t="s">
        <v>1854</v>
      </c>
      <c r="F974" s="98" t="s">
        <v>1420</v>
      </c>
      <c r="G974" s="98" t="s">
        <v>1285</v>
      </c>
      <c r="H974" s="98" t="s">
        <v>1294</v>
      </c>
      <c r="I974" s="98" t="s">
        <v>1261</v>
      </c>
      <c r="J974" s="101" t="s">
        <v>2356</v>
      </c>
    </row>
    <row r="975" ht="27" spans="1:10">
      <c r="A975" s="102"/>
      <c r="B975" s="103"/>
      <c r="C975" s="98" t="s">
        <v>1282</v>
      </c>
      <c r="D975" s="98" t="s">
        <v>1283</v>
      </c>
      <c r="E975" s="98" t="s">
        <v>1906</v>
      </c>
      <c r="F975" s="98" t="s">
        <v>1420</v>
      </c>
      <c r="G975" s="98" t="s">
        <v>1285</v>
      </c>
      <c r="H975" s="98" t="s">
        <v>99</v>
      </c>
      <c r="I975" s="98" t="s">
        <v>1261</v>
      </c>
      <c r="J975" s="101" t="s">
        <v>1905</v>
      </c>
    </row>
    <row r="976" ht="125.25" spans="1:10">
      <c r="A976" s="98" t="s">
        <v>2036</v>
      </c>
      <c r="B976" s="101" t="s">
        <v>2037</v>
      </c>
      <c r="C976" s="102"/>
      <c r="D976" s="102"/>
      <c r="E976" s="102"/>
      <c r="F976" s="102"/>
      <c r="G976" s="102"/>
      <c r="H976" s="102"/>
      <c r="I976" s="102"/>
      <c r="J976" s="103"/>
    </row>
    <row r="977" ht="14.25" spans="1:10">
      <c r="A977" s="102"/>
      <c r="B977" s="103"/>
      <c r="C977" s="98" t="s">
        <v>1256</v>
      </c>
      <c r="D977" s="98" t="s">
        <v>1257</v>
      </c>
      <c r="E977" s="98" t="s">
        <v>2038</v>
      </c>
      <c r="F977" s="98" t="s">
        <v>1280</v>
      </c>
      <c r="G977" s="98" t="s">
        <v>2357</v>
      </c>
      <c r="H977" s="98" t="s">
        <v>1315</v>
      </c>
      <c r="I977" s="98" t="s">
        <v>1261</v>
      </c>
      <c r="J977" s="101" t="s">
        <v>2358</v>
      </c>
    </row>
    <row r="978" ht="14.25" spans="1:10">
      <c r="A978" s="102"/>
      <c r="B978" s="103"/>
      <c r="C978" s="98" t="s">
        <v>1256</v>
      </c>
      <c r="D978" s="98" t="s">
        <v>1377</v>
      </c>
      <c r="E978" s="98" t="s">
        <v>2018</v>
      </c>
      <c r="F978" s="98" t="s">
        <v>1280</v>
      </c>
      <c r="G978" s="98" t="s">
        <v>1301</v>
      </c>
      <c r="H978" s="98" t="s">
        <v>1294</v>
      </c>
      <c r="I978" s="98" t="s">
        <v>1261</v>
      </c>
      <c r="J978" s="101" t="s">
        <v>2359</v>
      </c>
    </row>
    <row r="979" ht="14.25" spans="1:10">
      <c r="A979" s="102"/>
      <c r="B979" s="103"/>
      <c r="C979" s="98" t="s">
        <v>1256</v>
      </c>
      <c r="D979" s="98" t="s">
        <v>1291</v>
      </c>
      <c r="E979" s="98" t="s">
        <v>2042</v>
      </c>
      <c r="F979" s="98" t="s">
        <v>1280</v>
      </c>
      <c r="G979" s="98" t="s">
        <v>2043</v>
      </c>
      <c r="H979" s="98" t="s">
        <v>2044</v>
      </c>
      <c r="I979" s="98" t="s">
        <v>1261</v>
      </c>
      <c r="J979" s="101" t="s">
        <v>2360</v>
      </c>
    </row>
    <row r="980" ht="27" spans="1:10">
      <c r="A980" s="102"/>
      <c r="B980" s="103"/>
      <c r="C980" s="98" t="s">
        <v>1277</v>
      </c>
      <c r="D980" s="98" t="s">
        <v>1278</v>
      </c>
      <c r="E980" s="98" t="s">
        <v>2046</v>
      </c>
      <c r="F980" s="98" t="s">
        <v>1259</v>
      </c>
      <c r="G980" s="98" t="s">
        <v>1285</v>
      </c>
      <c r="H980" s="98" t="s">
        <v>1294</v>
      </c>
      <c r="I980" s="98" t="s">
        <v>1261</v>
      </c>
      <c r="J980" s="101" t="s">
        <v>2361</v>
      </c>
    </row>
    <row r="981" ht="27" spans="1:10">
      <c r="A981" s="102"/>
      <c r="B981" s="103"/>
      <c r="C981" s="98" t="s">
        <v>1282</v>
      </c>
      <c r="D981" s="98" t="s">
        <v>1283</v>
      </c>
      <c r="E981" s="98" t="s">
        <v>2048</v>
      </c>
      <c r="F981" s="98" t="s">
        <v>1259</v>
      </c>
      <c r="G981" s="98" t="s">
        <v>1285</v>
      </c>
      <c r="H981" s="98" t="s">
        <v>1294</v>
      </c>
      <c r="I981" s="98" t="s">
        <v>1261</v>
      </c>
      <c r="J981" s="101" t="s">
        <v>2361</v>
      </c>
    </row>
    <row r="982" ht="162" spans="1:10">
      <c r="A982" s="98" t="s">
        <v>2100</v>
      </c>
      <c r="B982" s="101" t="s">
        <v>1982</v>
      </c>
      <c r="C982" s="102"/>
      <c r="D982" s="102"/>
      <c r="E982" s="102"/>
      <c r="F982" s="102"/>
      <c r="G982" s="102"/>
      <c r="H982" s="102"/>
      <c r="I982" s="102"/>
      <c r="J982" s="103"/>
    </row>
    <row r="983" ht="27.75" spans="1:10">
      <c r="A983" s="102"/>
      <c r="B983" s="103"/>
      <c r="C983" s="98" t="s">
        <v>1256</v>
      </c>
      <c r="D983" s="98" t="s">
        <v>1257</v>
      </c>
      <c r="E983" s="98" t="s">
        <v>1983</v>
      </c>
      <c r="F983" s="98" t="s">
        <v>1280</v>
      </c>
      <c r="G983" s="98" t="s">
        <v>2035</v>
      </c>
      <c r="H983" s="98" t="s">
        <v>1695</v>
      </c>
      <c r="I983" s="98" t="s">
        <v>1261</v>
      </c>
      <c r="J983" s="101" t="s">
        <v>1985</v>
      </c>
    </row>
    <row r="984" ht="27" spans="1:10">
      <c r="A984" s="102"/>
      <c r="B984" s="103"/>
      <c r="C984" s="98" t="s">
        <v>1256</v>
      </c>
      <c r="D984" s="98" t="s">
        <v>1268</v>
      </c>
      <c r="E984" s="98" t="s">
        <v>2362</v>
      </c>
      <c r="F984" s="98" t="s">
        <v>1259</v>
      </c>
      <c r="G984" s="98" t="s">
        <v>2363</v>
      </c>
      <c r="H984" s="98" t="s">
        <v>1294</v>
      </c>
      <c r="I984" s="98" t="s">
        <v>1261</v>
      </c>
      <c r="J984" s="101" t="s">
        <v>2103</v>
      </c>
    </row>
    <row r="985" ht="27.75" spans="1:10">
      <c r="A985" s="102"/>
      <c r="B985" s="103"/>
      <c r="C985" s="98" t="s">
        <v>1256</v>
      </c>
      <c r="D985" s="98" t="s">
        <v>1268</v>
      </c>
      <c r="E985" s="98" t="s">
        <v>1988</v>
      </c>
      <c r="F985" s="98" t="s">
        <v>1259</v>
      </c>
      <c r="G985" s="98" t="s">
        <v>1353</v>
      </c>
      <c r="H985" s="98" t="s">
        <v>1294</v>
      </c>
      <c r="I985" s="98" t="s">
        <v>1261</v>
      </c>
      <c r="J985" s="101" t="s">
        <v>1989</v>
      </c>
    </row>
    <row r="986" ht="27.75" spans="1:10">
      <c r="A986" s="102"/>
      <c r="B986" s="103"/>
      <c r="C986" s="98" t="s">
        <v>1256</v>
      </c>
      <c r="D986" s="98" t="s">
        <v>1377</v>
      </c>
      <c r="E986" s="98" t="s">
        <v>1990</v>
      </c>
      <c r="F986" s="98" t="s">
        <v>1280</v>
      </c>
      <c r="G986" s="98" t="s">
        <v>1301</v>
      </c>
      <c r="H986" s="98" t="s">
        <v>1294</v>
      </c>
      <c r="I986" s="98" t="s">
        <v>1261</v>
      </c>
      <c r="J986" s="101" t="s">
        <v>1991</v>
      </c>
    </row>
    <row r="987" ht="42.75" spans="1:10">
      <c r="A987" s="102"/>
      <c r="B987" s="103"/>
      <c r="C987" s="98" t="s">
        <v>1256</v>
      </c>
      <c r="D987" s="98" t="s">
        <v>1291</v>
      </c>
      <c r="E987" s="98" t="s">
        <v>2059</v>
      </c>
      <c r="F987" s="98" t="s">
        <v>1280</v>
      </c>
      <c r="G987" s="98" t="s">
        <v>2043</v>
      </c>
      <c r="H987" s="98" t="s">
        <v>1949</v>
      </c>
      <c r="I987" s="98" t="s">
        <v>1261</v>
      </c>
      <c r="J987" s="101" t="s">
        <v>2364</v>
      </c>
    </row>
    <row r="988" ht="27.75" spans="1:10">
      <c r="A988" s="102"/>
      <c r="B988" s="103"/>
      <c r="C988" s="98" t="s">
        <v>1277</v>
      </c>
      <c r="D988" s="98" t="s">
        <v>1278</v>
      </c>
      <c r="E988" s="98" t="s">
        <v>2353</v>
      </c>
      <c r="F988" s="98" t="s">
        <v>1259</v>
      </c>
      <c r="G988" s="98" t="s">
        <v>1332</v>
      </c>
      <c r="H988" s="98" t="s">
        <v>1294</v>
      </c>
      <c r="I988" s="98" t="s">
        <v>1261</v>
      </c>
      <c r="J988" s="101" t="s">
        <v>1914</v>
      </c>
    </row>
    <row r="989" ht="42.75" spans="1:10">
      <c r="A989" s="102"/>
      <c r="B989" s="103"/>
      <c r="C989" s="98" t="s">
        <v>1277</v>
      </c>
      <c r="D989" s="98" t="s">
        <v>1299</v>
      </c>
      <c r="E989" s="98" t="s">
        <v>1999</v>
      </c>
      <c r="F989" s="98" t="s">
        <v>1280</v>
      </c>
      <c r="G989" s="98" t="s">
        <v>1850</v>
      </c>
      <c r="H989" s="98" t="s">
        <v>1302</v>
      </c>
      <c r="I989" s="98" t="s">
        <v>1261</v>
      </c>
      <c r="J989" s="101" t="s">
        <v>2364</v>
      </c>
    </row>
    <row r="990" ht="27" spans="1:10">
      <c r="A990" s="102"/>
      <c r="B990" s="103"/>
      <c r="C990" s="98" t="s">
        <v>1282</v>
      </c>
      <c r="D990" s="98" t="s">
        <v>1283</v>
      </c>
      <c r="E990" s="98" t="s">
        <v>1889</v>
      </c>
      <c r="F990" s="98" t="s">
        <v>1259</v>
      </c>
      <c r="G990" s="98" t="s">
        <v>1285</v>
      </c>
      <c r="H990" s="98" t="s">
        <v>1294</v>
      </c>
      <c r="I990" s="98" t="s">
        <v>1261</v>
      </c>
      <c r="J990" s="101" t="s">
        <v>2365</v>
      </c>
    </row>
    <row r="991" ht="27" spans="1:10">
      <c r="A991" s="102"/>
      <c r="B991" s="103"/>
      <c r="C991" s="98" t="s">
        <v>1282</v>
      </c>
      <c r="D991" s="98" t="s">
        <v>1283</v>
      </c>
      <c r="E991" s="98" t="s">
        <v>1891</v>
      </c>
      <c r="F991" s="98" t="s">
        <v>1259</v>
      </c>
      <c r="G991" s="98" t="s">
        <v>1285</v>
      </c>
      <c r="H991" s="98" t="s">
        <v>1294</v>
      </c>
      <c r="I991" s="98" t="s">
        <v>1261</v>
      </c>
      <c r="J991" s="101" t="s">
        <v>2365</v>
      </c>
    </row>
    <row r="992" ht="14.25" spans="1:10">
      <c r="A992" s="98" t="s">
        <v>2366</v>
      </c>
      <c r="B992" s="103"/>
      <c r="C992" s="102"/>
      <c r="D992" s="102"/>
      <c r="E992" s="102"/>
      <c r="F992" s="102"/>
      <c r="G992" s="102"/>
      <c r="H992" s="102"/>
      <c r="I992" s="102"/>
      <c r="J992" s="103"/>
    </row>
    <row r="993" ht="162" spans="1:10">
      <c r="A993" s="98" t="s">
        <v>2100</v>
      </c>
      <c r="B993" s="101" t="s">
        <v>1982</v>
      </c>
      <c r="C993" s="102"/>
      <c r="D993" s="102"/>
      <c r="E993" s="102"/>
      <c r="F993" s="102"/>
      <c r="G993" s="102"/>
      <c r="H993" s="102"/>
      <c r="I993" s="102"/>
      <c r="J993" s="103"/>
    </row>
    <row r="994" ht="27" spans="1:10">
      <c r="A994" s="102"/>
      <c r="B994" s="103"/>
      <c r="C994" s="98" t="s">
        <v>1256</v>
      </c>
      <c r="D994" s="98" t="s">
        <v>1257</v>
      </c>
      <c r="E994" s="98" t="s">
        <v>2367</v>
      </c>
      <c r="F994" s="98" t="s">
        <v>1280</v>
      </c>
      <c r="G994" s="98" t="s">
        <v>2368</v>
      </c>
      <c r="H994" s="98" t="s">
        <v>1695</v>
      </c>
      <c r="I994" s="98" t="s">
        <v>1261</v>
      </c>
      <c r="J994" s="101" t="s">
        <v>1985</v>
      </c>
    </row>
    <row r="995" ht="27.75" spans="1:10">
      <c r="A995" s="102"/>
      <c r="B995" s="103"/>
      <c r="C995" s="98" t="s">
        <v>1256</v>
      </c>
      <c r="D995" s="98" t="s">
        <v>1268</v>
      </c>
      <c r="E995" s="98" t="s">
        <v>1986</v>
      </c>
      <c r="F995" s="98" t="s">
        <v>1280</v>
      </c>
      <c r="G995" s="98" t="s">
        <v>1301</v>
      </c>
      <c r="H995" s="98" t="s">
        <v>1294</v>
      </c>
      <c r="I995" s="98" t="s">
        <v>1261</v>
      </c>
      <c r="J995" s="101" t="s">
        <v>2103</v>
      </c>
    </row>
    <row r="996" ht="27.75" spans="1:10">
      <c r="A996" s="102"/>
      <c r="B996" s="103"/>
      <c r="C996" s="98" t="s">
        <v>1256</v>
      </c>
      <c r="D996" s="98" t="s">
        <v>1268</v>
      </c>
      <c r="E996" s="98" t="s">
        <v>1988</v>
      </c>
      <c r="F996" s="98" t="s">
        <v>1259</v>
      </c>
      <c r="G996" s="98" t="s">
        <v>1353</v>
      </c>
      <c r="H996" s="98" t="s">
        <v>1294</v>
      </c>
      <c r="I996" s="98" t="s">
        <v>1261</v>
      </c>
      <c r="J996" s="101" t="s">
        <v>1989</v>
      </c>
    </row>
    <row r="997" ht="27.75" spans="1:10">
      <c r="A997" s="102"/>
      <c r="B997" s="103"/>
      <c r="C997" s="98" t="s">
        <v>1256</v>
      </c>
      <c r="D997" s="98" t="s">
        <v>1377</v>
      </c>
      <c r="E997" s="98" t="s">
        <v>1990</v>
      </c>
      <c r="F997" s="98" t="s">
        <v>1280</v>
      </c>
      <c r="G997" s="98" t="s">
        <v>1301</v>
      </c>
      <c r="H997" s="98" t="s">
        <v>1294</v>
      </c>
      <c r="I997" s="98" t="s">
        <v>1261</v>
      </c>
      <c r="J997" s="101" t="s">
        <v>1991</v>
      </c>
    </row>
    <row r="998" ht="27.75" spans="1:10">
      <c r="A998" s="102"/>
      <c r="B998" s="103"/>
      <c r="C998" s="98" t="s">
        <v>1256</v>
      </c>
      <c r="D998" s="98" t="s">
        <v>1291</v>
      </c>
      <c r="E998" s="98" t="s">
        <v>2115</v>
      </c>
      <c r="F998" s="98" t="s">
        <v>1280</v>
      </c>
      <c r="G998" s="98" t="s">
        <v>2043</v>
      </c>
      <c r="H998" s="98" t="s">
        <v>1949</v>
      </c>
      <c r="I998" s="98" t="s">
        <v>1261</v>
      </c>
      <c r="J998" s="101" t="s">
        <v>2104</v>
      </c>
    </row>
    <row r="999" ht="27.75" spans="1:10">
      <c r="A999" s="102"/>
      <c r="B999" s="103"/>
      <c r="C999" s="98" t="s">
        <v>1277</v>
      </c>
      <c r="D999" s="98" t="s">
        <v>1278</v>
      </c>
      <c r="E999" s="98" t="s">
        <v>1995</v>
      </c>
      <c r="F999" s="98" t="s">
        <v>1259</v>
      </c>
      <c r="G999" s="98" t="s">
        <v>1332</v>
      </c>
      <c r="H999" s="98" t="s">
        <v>1294</v>
      </c>
      <c r="I999" s="98" t="s">
        <v>1261</v>
      </c>
      <c r="J999" s="101" t="s">
        <v>2369</v>
      </c>
    </row>
    <row r="1000" ht="27.75" spans="1:10">
      <c r="A1000" s="102"/>
      <c r="B1000" s="103"/>
      <c r="C1000" s="98" t="s">
        <v>1277</v>
      </c>
      <c r="D1000" s="98" t="s">
        <v>1299</v>
      </c>
      <c r="E1000" s="98" t="s">
        <v>1999</v>
      </c>
      <c r="F1000" s="98" t="s">
        <v>1280</v>
      </c>
      <c r="G1000" s="98" t="s">
        <v>1363</v>
      </c>
      <c r="H1000" s="98" t="s">
        <v>1302</v>
      </c>
      <c r="I1000" s="98" t="s">
        <v>1261</v>
      </c>
      <c r="J1000" s="101" t="s">
        <v>2105</v>
      </c>
    </row>
    <row r="1001" ht="27" spans="1:10">
      <c r="A1001" s="102"/>
      <c r="B1001" s="103"/>
      <c r="C1001" s="98" t="s">
        <v>1282</v>
      </c>
      <c r="D1001" s="98" t="s">
        <v>1283</v>
      </c>
      <c r="E1001" s="98" t="s">
        <v>1889</v>
      </c>
      <c r="F1001" s="98" t="s">
        <v>1259</v>
      </c>
      <c r="G1001" s="98" t="s">
        <v>1285</v>
      </c>
      <c r="H1001" s="98" t="s">
        <v>1294</v>
      </c>
      <c r="I1001" s="98" t="s">
        <v>1261</v>
      </c>
      <c r="J1001" s="101" t="s">
        <v>2370</v>
      </c>
    </row>
    <row r="1002" ht="27" spans="1:10">
      <c r="A1002" s="102"/>
      <c r="B1002" s="103"/>
      <c r="C1002" s="98" t="s">
        <v>1282</v>
      </c>
      <c r="D1002" s="98" t="s">
        <v>1283</v>
      </c>
      <c r="E1002" s="98" t="s">
        <v>1891</v>
      </c>
      <c r="F1002" s="98" t="s">
        <v>1259</v>
      </c>
      <c r="G1002" s="98" t="s">
        <v>1285</v>
      </c>
      <c r="H1002" s="98" t="s">
        <v>1294</v>
      </c>
      <c r="I1002" s="98" t="s">
        <v>1261</v>
      </c>
      <c r="J1002" s="101" t="s">
        <v>2371</v>
      </c>
    </row>
    <row r="1003" ht="54" spans="1:10">
      <c r="A1003" s="98" t="s">
        <v>1881</v>
      </c>
      <c r="B1003" s="101" t="s">
        <v>2372</v>
      </c>
      <c r="C1003" s="102"/>
      <c r="D1003" s="102"/>
      <c r="E1003" s="102"/>
      <c r="F1003" s="102"/>
      <c r="G1003" s="102"/>
      <c r="H1003" s="102"/>
      <c r="I1003" s="102"/>
      <c r="J1003" s="103"/>
    </row>
    <row r="1004" ht="27" spans="1:10">
      <c r="A1004" s="102"/>
      <c r="B1004" s="103"/>
      <c r="C1004" s="98" t="s">
        <v>1256</v>
      </c>
      <c r="D1004" s="98" t="s">
        <v>1257</v>
      </c>
      <c r="E1004" s="98" t="s">
        <v>2055</v>
      </c>
      <c r="F1004" s="98" t="s">
        <v>1280</v>
      </c>
      <c r="G1004" s="98" t="s">
        <v>1353</v>
      </c>
      <c r="H1004" s="98" t="s">
        <v>1695</v>
      </c>
      <c r="I1004" s="98" t="s">
        <v>1261</v>
      </c>
      <c r="J1004" s="101" t="s">
        <v>2057</v>
      </c>
    </row>
    <row r="1005" ht="27.75" spans="1:10">
      <c r="A1005" s="102"/>
      <c r="B1005" s="103"/>
      <c r="C1005" s="98" t="s">
        <v>1256</v>
      </c>
      <c r="D1005" s="98" t="s">
        <v>1268</v>
      </c>
      <c r="E1005" s="98" t="s">
        <v>1986</v>
      </c>
      <c r="F1005" s="98" t="s">
        <v>1280</v>
      </c>
      <c r="G1005" s="98" t="s">
        <v>1301</v>
      </c>
      <c r="H1005" s="98" t="s">
        <v>1294</v>
      </c>
      <c r="I1005" s="98" t="s">
        <v>1261</v>
      </c>
      <c r="J1005" s="101" t="s">
        <v>2057</v>
      </c>
    </row>
    <row r="1006" ht="27.75" spans="1:10">
      <c r="A1006" s="102"/>
      <c r="B1006" s="103"/>
      <c r="C1006" s="98" t="s">
        <v>1256</v>
      </c>
      <c r="D1006" s="98" t="s">
        <v>1268</v>
      </c>
      <c r="E1006" s="98" t="s">
        <v>1988</v>
      </c>
      <c r="F1006" s="98" t="s">
        <v>1259</v>
      </c>
      <c r="G1006" s="98" t="s">
        <v>1353</v>
      </c>
      <c r="H1006" s="98" t="s">
        <v>1294</v>
      </c>
      <c r="I1006" s="98" t="s">
        <v>1261</v>
      </c>
      <c r="J1006" s="101" t="s">
        <v>1989</v>
      </c>
    </row>
    <row r="1007" ht="42.75" spans="1:10">
      <c r="A1007" s="102"/>
      <c r="B1007" s="103"/>
      <c r="C1007" s="98" t="s">
        <v>1256</v>
      </c>
      <c r="D1007" s="98" t="s">
        <v>1377</v>
      </c>
      <c r="E1007" s="98" t="s">
        <v>1990</v>
      </c>
      <c r="F1007" s="98" t="s">
        <v>1280</v>
      </c>
      <c r="G1007" s="98" t="s">
        <v>1301</v>
      </c>
      <c r="H1007" s="98" t="s">
        <v>1294</v>
      </c>
      <c r="I1007" s="98" t="s">
        <v>1261</v>
      </c>
      <c r="J1007" s="101" t="s">
        <v>2373</v>
      </c>
    </row>
    <row r="1008" ht="27" spans="1:10">
      <c r="A1008" s="102"/>
      <c r="B1008" s="103"/>
      <c r="C1008" s="98" t="s">
        <v>1256</v>
      </c>
      <c r="D1008" s="98" t="s">
        <v>1291</v>
      </c>
      <c r="E1008" s="98" t="s">
        <v>2343</v>
      </c>
      <c r="F1008" s="98" t="s">
        <v>1280</v>
      </c>
      <c r="G1008" s="98" t="s">
        <v>2060</v>
      </c>
      <c r="H1008" s="98" t="s">
        <v>1949</v>
      </c>
      <c r="I1008" s="98" t="s">
        <v>1261</v>
      </c>
      <c r="J1008" s="101" t="s">
        <v>2061</v>
      </c>
    </row>
    <row r="1009" ht="27.75" spans="1:10">
      <c r="A1009" s="102"/>
      <c r="B1009" s="103"/>
      <c r="C1009" s="98" t="s">
        <v>1277</v>
      </c>
      <c r="D1009" s="98" t="s">
        <v>1278</v>
      </c>
      <c r="E1009" s="98" t="s">
        <v>2374</v>
      </c>
      <c r="F1009" s="98" t="s">
        <v>1259</v>
      </c>
      <c r="G1009" s="98" t="s">
        <v>1332</v>
      </c>
      <c r="H1009" s="98" t="s">
        <v>1294</v>
      </c>
      <c r="I1009" s="98" t="s">
        <v>1261</v>
      </c>
      <c r="J1009" s="101" t="s">
        <v>2375</v>
      </c>
    </row>
    <row r="1010" ht="27.75" spans="1:10">
      <c r="A1010" s="102"/>
      <c r="B1010" s="103"/>
      <c r="C1010" s="98" t="s">
        <v>1277</v>
      </c>
      <c r="D1010" s="98" t="s">
        <v>1299</v>
      </c>
      <c r="E1010" s="98" t="s">
        <v>1999</v>
      </c>
      <c r="F1010" s="98" t="s">
        <v>1280</v>
      </c>
      <c r="G1010" s="98" t="s">
        <v>1363</v>
      </c>
      <c r="H1010" s="98" t="s">
        <v>1302</v>
      </c>
      <c r="I1010" s="98" t="s">
        <v>1261</v>
      </c>
      <c r="J1010" s="101" t="s">
        <v>2001</v>
      </c>
    </row>
    <row r="1011" ht="27" spans="1:10">
      <c r="A1011" s="102"/>
      <c r="B1011" s="103"/>
      <c r="C1011" s="98" t="s">
        <v>1282</v>
      </c>
      <c r="D1011" s="98" t="s">
        <v>1283</v>
      </c>
      <c r="E1011" s="98" t="s">
        <v>1889</v>
      </c>
      <c r="F1011" s="98" t="s">
        <v>1259</v>
      </c>
      <c r="G1011" s="98" t="s">
        <v>1285</v>
      </c>
      <c r="H1011" s="98" t="s">
        <v>1294</v>
      </c>
      <c r="I1011" s="98" t="s">
        <v>1261</v>
      </c>
      <c r="J1011" s="101" t="s">
        <v>2376</v>
      </c>
    </row>
    <row r="1012" ht="27.75" spans="1:10">
      <c r="A1012" s="102"/>
      <c r="B1012" s="103"/>
      <c r="C1012" s="98" t="s">
        <v>1282</v>
      </c>
      <c r="D1012" s="98" t="s">
        <v>1283</v>
      </c>
      <c r="E1012" s="98" t="s">
        <v>1891</v>
      </c>
      <c r="F1012" s="98" t="s">
        <v>1259</v>
      </c>
      <c r="G1012" s="98" t="s">
        <v>1285</v>
      </c>
      <c r="H1012" s="98" t="s">
        <v>1294</v>
      </c>
      <c r="I1012" s="98" t="s">
        <v>1261</v>
      </c>
      <c r="J1012" s="101" t="s">
        <v>2377</v>
      </c>
    </row>
    <row r="1013" ht="27.75" spans="1:10">
      <c r="A1013" s="98" t="s">
        <v>1819</v>
      </c>
      <c r="B1013" s="101" t="s">
        <v>2077</v>
      </c>
      <c r="C1013" s="102"/>
      <c r="D1013" s="102"/>
      <c r="E1013" s="102"/>
      <c r="F1013" s="102"/>
      <c r="G1013" s="102"/>
      <c r="H1013" s="102"/>
      <c r="I1013" s="102"/>
      <c r="J1013" s="103"/>
    </row>
    <row r="1014" ht="27" spans="1:10">
      <c r="A1014" s="102"/>
      <c r="B1014" s="103"/>
      <c r="C1014" s="98" t="s">
        <v>1256</v>
      </c>
      <c r="D1014" s="98" t="s">
        <v>1257</v>
      </c>
      <c r="E1014" s="98" t="s">
        <v>2106</v>
      </c>
      <c r="F1014" s="98" t="s">
        <v>1280</v>
      </c>
      <c r="G1014" s="98" t="s">
        <v>2378</v>
      </c>
      <c r="H1014" s="98" t="s">
        <v>1294</v>
      </c>
      <c r="I1014" s="98" t="s">
        <v>1261</v>
      </c>
      <c r="J1014" s="101" t="s">
        <v>2379</v>
      </c>
    </row>
    <row r="1015" ht="27" spans="1:10">
      <c r="A1015" s="102"/>
      <c r="B1015" s="103"/>
      <c r="C1015" s="98" t="s">
        <v>1256</v>
      </c>
      <c r="D1015" s="98" t="s">
        <v>1268</v>
      </c>
      <c r="E1015" s="98" t="s">
        <v>2081</v>
      </c>
      <c r="F1015" s="98" t="s">
        <v>1280</v>
      </c>
      <c r="G1015" s="98" t="s">
        <v>1301</v>
      </c>
      <c r="H1015" s="98" t="s">
        <v>1294</v>
      </c>
      <c r="I1015" s="98" t="s">
        <v>1261</v>
      </c>
      <c r="J1015" s="101" t="s">
        <v>2082</v>
      </c>
    </row>
    <row r="1016" ht="14.25" spans="1:10">
      <c r="A1016" s="102"/>
      <c r="B1016" s="103"/>
      <c r="C1016" s="98" t="s">
        <v>1256</v>
      </c>
      <c r="D1016" s="98" t="s">
        <v>1377</v>
      </c>
      <c r="E1016" s="98" t="s">
        <v>2083</v>
      </c>
      <c r="F1016" s="98" t="s">
        <v>1280</v>
      </c>
      <c r="G1016" s="98" t="s">
        <v>1301</v>
      </c>
      <c r="H1016" s="98" t="s">
        <v>1294</v>
      </c>
      <c r="I1016" s="98" t="s">
        <v>1261</v>
      </c>
      <c r="J1016" s="101" t="s">
        <v>2380</v>
      </c>
    </row>
    <row r="1017" ht="14.25" spans="1:10">
      <c r="A1017" s="102"/>
      <c r="B1017" s="103"/>
      <c r="C1017" s="98" t="s">
        <v>1256</v>
      </c>
      <c r="D1017" s="98" t="s">
        <v>1291</v>
      </c>
      <c r="E1017" s="98" t="s">
        <v>2085</v>
      </c>
      <c r="F1017" s="98" t="s">
        <v>1280</v>
      </c>
      <c r="G1017" s="98" t="s">
        <v>1260</v>
      </c>
      <c r="H1017" s="98" t="s">
        <v>1315</v>
      </c>
      <c r="I1017" s="98" t="s">
        <v>1261</v>
      </c>
      <c r="J1017" s="101" t="s">
        <v>1828</v>
      </c>
    </row>
    <row r="1018" ht="27" spans="1:10">
      <c r="A1018" s="102"/>
      <c r="B1018" s="103"/>
      <c r="C1018" s="98" t="s">
        <v>1277</v>
      </c>
      <c r="D1018" s="98" t="s">
        <v>1278</v>
      </c>
      <c r="E1018" s="98" t="s">
        <v>1863</v>
      </c>
      <c r="F1018" s="98" t="s">
        <v>1280</v>
      </c>
      <c r="G1018" s="98" t="s">
        <v>1285</v>
      </c>
      <c r="H1018" s="98" t="s">
        <v>1294</v>
      </c>
      <c r="I1018" s="98" t="s">
        <v>1261</v>
      </c>
      <c r="J1018" s="101" t="s">
        <v>2110</v>
      </c>
    </row>
    <row r="1019" ht="27" spans="1:10">
      <c r="A1019" s="102"/>
      <c r="B1019" s="103"/>
      <c r="C1019" s="98" t="s">
        <v>1277</v>
      </c>
      <c r="D1019" s="98" t="s">
        <v>1299</v>
      </c>
      <c r="E1019" s="98" t="s">
        <v>2088</v>
      </c>
      <c r="F1019" s="98" t="s">
        <v>1270</v>
      </c>
      <c r="G1019" s="98" t="s">
        <v>1850</v>
      </c>
      <c r="H1019" s="98" t="s">
        <v>1302</v>
      </c>
      <c r="I1019" s="98" t="s">
        <v>1261</v>
      </c>
      <c r="J1019" s="101" t="s">
        <v>2111</v>
      </c>
    </row>
    <row r="1020" ht="27" spans="1:10">
      <c r="A1020" s="102"/>
      <c r="B1020" s="103"/>
      <c r="C1020" s="98" t="s">
        <v>1282</v>
      </c>
      <c r="D1020" s="98" t="s">
        <v>1283</v>
      </c>
      <c r="E1020" s="98" t="s">
        <v>2090</v>
      </c>
      <c r="F1020" s="98" t="s">
        <v>1259</v>
      </c>
      <c r="G1020" s="98" t="s">
        <v>1285</v>
      </c>
      <c r="H1020" s="98" t="s">
        <v>1294</v>
      </c>
      <c r="I1020" s="98" t="s">
        <v>1261</v>
      </c>
      <c r="J1020" s="101" t="s">
        <v>2381</v>
      </c>
    </row>
    <row r="1021" ht="27" spans="1:10">
      <c r="A1021" s="102"/>
      <c r="B1021" s="103"/>
      <c r="C1021" s="98" t="s">
        <v>1282</v>
      </c>
      <c r="D1021" s="98" t="s">
        <v>1283</v>
      </c>
      <c r="E1021" s="98" t="s">
        <v>1854</v>
      </c>
      <c r="F1021" s="98" t="s">
        <v>1259</v>
      </c>
      <c r="G1021" s="98" t="s">
        <v>1285</v>
      </c>
      <c r="H1021" s="98" t="s">
        <v>1294</v>
      </c>
      <c r="I1021" s="98" t="s">
        <v>1261</v>
      </c>
      <c r="J1021" s="101" t="s">
        <v>2382</v>
      </c>
    </row>
    <row r="1022" ht="54" spans="1:10">
      <c r="A1022" s="98" t="s">
        <v>1907</v>
      </c>
      <c r="B1022" s="101" t="s">
        <v>2093</v>
      </c>
      <c r="C1022" s="102"/>
      <c r="D1022" s="102"/>
      <c r="E1022" s="102"/>
      <c r="F1022" s="102"/>
      <c r="G1022" s="102"/>
      <c r="H1022" s="102"/>
      <c r="I1022" s="102"/>
      <c r="J1022" s="103"/>
    </row>
    <row r="1023" ht="27" spans="1:10">
      <c r="A1023" s="102"/>
      <c r="B1023" s="103"/>
      <c r="C1023" s="98" t="s">
        <v>1256</v>
      </c>
      <c r="D1023" s="98" t="s">
        <v>1257</v>
      </c>
      <c r="E1023" s="98" t="s">
        <v>2094</v>
      </c>
      <c r="F1023" s="98" t="s">
        <v>1280</v>
      </c>
      <c r="G1023" s="98" t="s">
        <v>2383</v>
      </c>
      <c r="H1023" s="98" t="s">
        <v>1311</v>
      </c>
      <c r="I1023" s="98" t="s">
        <v>1261</v>
      </c>
      <c r="J1023" s="101" t="s">
        <v>1822</v>
      </c>
    </row>
    <row r="1024" ht="27" spans="1:10">
      <c r="A1024" s="102"/>
      <c r="B1024" s="103"/>
      <c r="C1024" s="98" t="s">
        <v>1256</v>
      </c>
      <c r="D1024" s="98" t="s">
        <v>1268</v>
      </c>
      <c r="E1024" s="98" t="s">
        <v>1859</v>
      </c>
      <c r="F1024" s="98" t="s">
        <v>1280</v>
      </c>
      <c r="G1024" s="98" t="s">
        <v>1301</v>
      </c>
      <c r="H1024" s="98" t="s">
        <v>1294</v>
      </c>
      <c r="I1024" s="98" t="s">
        <v>1261</v>
      </c>
      <c r="J1024" s="101" t="s">
        <v>1860</v>
      </c>
    </row>
    <row r="1025" ht="27" spans="1:10">
      <c r="A1025" s="102"/>
      <c r="B1025" s="103"/>
      <c r="C1025" s="98" t="s">
        <v>1256</v>
      </c>
      <c r="D1025" s="98" t="s">
        <v>1377</v>
      </c>
      <c r="E1025" s="98" t="s">
        <v>1932</v>
      </c>
      <c r="F1025" s="98" t="s">
        <v>1280</v>
      </c>
      <c r="G1025" s="98" t="s">
        <v>1301</v>
      </c>
      <c r="H1025" s="98" t="s">
        <v>1294</v>
      </c>
      <c r="I1025" s="98" t="s">
        <v>1261</v>
      </c>
      <c r="J1025" s="101" t="s">
        <v>1826</v>
      </c>
    </row>
    <row r="1026" ht="27" spans="1:10">
      <c r="A1026" s="102"/>
      <c r="B1026" s="103"/>
      <c r="C1026" s="98" t="s">
        <v>1256</v>
      </c>
      <c r="D1026" s="98" t="s">
        <v>1291</v>
      </c>
      <c r="E1026" s="98" t="s">
        <v>2096</v>
      </c>
      <c r="F1026" s="98" t="s">
        <v>1280</v>
      </c>
      <c r="G1026" s="98" t="s">
        <v>2097</v>
      </c>
      <c r="H1026" s="98" t="s">
        <v>99</v>
      </c>
      <c r="I1026" s="98" t="s">
        <v>1261</v>
      </c>
      <c r="J1026" s="101" t="s">
        <v>1828</v>
      </c>
    </row>
    <row r="1027" ht="27" spans="1:10">
      <c r="A1027" s="102"/>
      <c r="B1027" s="103"/>
      <c r="C1027" s="98" t="s">
        <v>1256</v>
      </c>
      <c r="D1027" s="98" t="s">
        <v>1291</v>
      </c>
      <c r="E1027" s="98" t="s">
        <v>2098</v>
      </c>
      <c r="F1027" s="98" t="s">
        <v>1280</v>
      </c>
      <c r="G1027" s="98" t="s">
        <v>1913</v>
      </c>
      <c r="H1027" s="98" t="s">
        <v>99</v>
      </c>
      <c r="I1027" s="98" t="s">
        <v>1261</v>
      </c>
      <c r="J1027" s="101" t="s">
        <v>1828</v>
      </c>
    </row>
    <row r="1028" ht="14.25" spans="1:10">
      <c r="A1028" s="102"/>
      <c r="B1028" s="103"/>
      <c r="C1028" s="98" t="s">
        <v>1277</v>
      </c>
      <c r="D1028" s="98" t="s">
        <v>1278</v>
      </c>
      <c r="E1028" s="98" t="s">
        <v>1951</v>
      </c>
      <c r="F1028" s="98" t="s">
        <v>1259</v>
      </c>
      <c r="G1028" s="98" t="s">
        <v>1332</v>
      </c>
      <c r="H1028" s="98" t="s">
        <v>99</v>
      </c>
      <c r="I1028" s="98" t="s">
        <v>1261</v>
      </c>
      <c r="J1028" s="101" t="s">
        <v>1828</v>
      </c>
    </row>
    <row r="1029" ht="27" spans="1:10">
      <c r="A1029" s="102"/>
      <c r="B1029" s="103"/>
      <c r="C1029" s="98" t="s">
        <v>1282</v>
      </c>
      <c r="D1029" s="98" t="s">
        <v>1283</v>
      </c>
      <c r="E1029" s="98" t="s">
        <v>1317</v>
      </c>
      <c r="F1029" s="98" t="s">
        <v>1259</v>
      </c>
      <c r="G1029" s="98" t="s">
        <v>1285</v>
      </c>
      <c r="H1029" s="98" t="s">
        <v>1294</v>
      </c>
      <c r="I1029" s="98" t="s">
        <v>1261</v>
      </c>
      <c r="J1029" s="101" t="s">
        <v>1832</v>
      </c>
    </row>
    <row r="1030" ht="162" spans="1:10">
      <c r="A1030" s="98" t="s">
        <v>2031</v>
      </c>
      <c r="B1030" s="101" t="s">
        <v>1982</v>
      </c>
      <c r="C1030" s="102"/>
      <c r="D1030" s="102"/>
      <c r="E1030" s="102"/>
      <c r="F1030" s="102"/>
      <c r="G1030" s="102"/>
      <c r="H1030" s="102"/>
      <c r="I1030" s="102"/>
      <c r="J1030" s="103"/>
    </row>
    <row r="1031" ht="14.25" spans="1:10">
      <c r="A1031" s="102"/>
      <c r="B1031" s="103"/>
      <c r="C1031" s="98" t="s">
        <v>1256</v>
      </c>
      <c r="D1031" s="98" t="s">
        <v>1257</v>
      </c>
      <c r="E1031" s="98" t="s">
        <v>2033</v>
      </c>
      <c r="F1031" s="98" t="s">
        <v>1280</v>
      </c>
      <c r="G1031" s="98" t="s">
        <v>2384</v>
      </c>
      <c r="H1031" s="98" t="s">
        <v>1695</v>
      </c>
      <c r="I1031" s="98" t="s">
        <v>1261</v>
      </c>
      <c r="J1031" s="101" t="s">
        <v>1985</v>
      </c>
    </row>
    <row r="1032" ht="27.75" spans="1:10">
      <c r="A1032" s="102"/>
      <c r="B1032" s="103"/>
      <c r="C1032" s="98" t="s">
        <v>1256</v>
      </c>
      <c r="D1032" s="98" t="s">
        <v>1268</v>
      </c>
      <c r="E1032" s="98" t="s">
        <v>1986</v>
      </c>
      <c r="F1032" s="98" t="s">
        <v>1280</v>
      </c>
      <c r="G1032" s="98" t="s">
        <v>1301</v>
      </c>
      <c r="H1032" s="98" t="s">
        <v>1294</v>
      </c>
      <c r="I1032" s="98" t="s">
        <v>1261</v>
      </c>
      <c r="J1032" s="101" t="s">
        <v>1987</v>
      </c>
    </row>
    <row r="1033" ht="27.75" spans="1:10">
      <c r="A1033" s="102"/>
      <c r="B1033" s="103"/>
      <c r="C1033" s="98" t="s">
        <v>1256</v>
      </c>
      <c r="D1033" s="98" t="s">
        <v>1268</v>
      </c>
      <c r="E1033" s="98" t="s">
        <v>1988</v>
      </c>
      <c r="F1033" s="98" t="s">
        <v>1259</v>
      </c>
      <c r="G1033" s="98" t="s">
        <v>1353</v>
      </c>
      <c r="H1033" s="98" t="s">
        <v>1294</v>
      </c>
      <c r="I1033" s="98" t="s">
        <v>1261</v>
      </c>
      <c r="J1033" s="101" t="s">
        <v>1989</v>
      </c>
    </row>
    <row r="1034" ht="27.75" spans="1:10">
      <c r="A1034" s="102"/>
      <c r="B1034" s="103"/>
      <c r="C1034" s="98" t="s">
        <v>1256</v>
      </c>
      <c r="D1034" s="98" t="s">
        <v>1377</v>
      </c>
      <c r="E1034" s="98" t="s">
        <v>1990</v>
      </c>
      <c r="F1034" s="98" t="s">
        <v>1280</v>
      </c>
      <c r="G1034" s="98" t="s">
        <v>1301</v>
      </c>
      <c r="H1034" s="98" t="s">
        <v>1294</v>
      </c>
      <c r="I1034" s="98" t="s">
        <v>1261</v>
      </c>
      <c r="J1034" s="101" t="s">
        <v>1991</v>
      </c>
    </row>
    <row r="1035" ht="14.25" spans="1:10">
      <c r="A1035" s="102"/>
      <c r="B1035" s="103"/>
      <c r="C1035" s="98" t="s">
        <v>1256</v>
      </c>
      <c r="D1035" s="98" t="s">
        <v>1291</v>
      </c>
      <c r="E1035" s="98" t="s">
        <v>1900</v>
      </c>
      <c r="F1035" s="98" t="s">
        <v>1280</v>
      </c>
      <c r="G1035" s="98" t="s">
        <v>2035</v>
      </c>
      <c r="H1035" s="98" t="s">
        <v>1949</v>
      </c>
      <c r="I1035" s="98" t="s">
        <v>1261</v>
      </c>
      <c r="J1035" s="101" t="s">
        <v>1994</v>
      </c>
    </row>
    <row r="1036" ht="27.75" spans="1:10">
      <c r="A1036" s="102"/>
      <c r="B1036" s="103"/>
      <c r="C1036" s="98" t="s">
        <v>1277</v>
      </c>
      <c r="D1036" s="98" t="s">
        <v>1278</v>
      </c>
      <c r="E1036" s="98" t="s">
        <v>1995</v>
      </c>
      <c r="F1036" s="98" t="s">
        <v>1259</v>
      </c>
      <c r="G1036" s="98" t="s">
        <v>1332</v>
      </c>
      <c r="H1036" s="98" t="s">
        <v>1294</v>
      </c>
      <c r="I1036" s="98" t="s">
        <v>1261</v>
      </c>
      <c r="J1036" s="101" t="s">
        <v>2369</v>
      </c>
    </row>
    <row r="1037" ht="27.75" spans="1:10">
      <c r="A1037" s="102"/>
      <c r="B1037" s="103"/>
      <c r="C1037" s="98" t="s">
        <v>1277</v>
      </c>
      <c r="D1037" s="98" t="s">
        <v>1299</v>
      </c>
      <c r="E1037" s="98" t="s">
        <v>1999</v>
      </c>
      <c r="F1037" s="98" t="s">
        <v>1280</v>
      </c>
      <c r="G1037" s="98" t="s">
        <v>1363</v>
      </c>
      <c r="H1037" s="98" t="s">
        <v>1302</v>
      </c>
      <c r="I1037" s="98" t="s">
        <v>1261</v>
      </c>
      <c r="J1037" s="101" t="s">
        <v>2001</v>
      </c>
    </row>
    <row r="1038" ht="27.75" spans="1:10">
      <c r="A1038" s="102"/>
      <c r="B1038" s="103"/>
      <c r="C1038" s="98" t="s">
        <v>1282</v>
      </c>
      <c r="D1038" s="98" t="s">
        <v>1283</v>
      </c>
      <c r="E1038" s="98" t="s">
        <v>1889</v>
      </c>
      <c r="F1038" s="98" t="s">
        <v>1259</v>
      </c>
      <c r="G1038" s="98" t="s">
        <v>1285</v>
      </c>
      <c r="H1038" s="98" t="s">
        <v>1294</v>
      </c>
      <c r="I1038" s="98" t="s">
        <v>1261</v>
      </c>
      <c r="J1038" s="101" t="s">
        <v>2385</v>
      </c>
    </row>
    <row r="1039" ht="27.75" spans="1:10">
      <c r="A1039" s="102"/>
      <c r="B1039" s="103"/>
      <c r="C1039" s="98" t="s">
        <v>1282</v>
      </c>
      <c r="D1039" s="98" t="s">
        <v>1283</v>
      </c>
      <c r="E1039" s="98" t="s">
        <v>1891</v>
      </c>
      <c r="F1039" s="98" t="s">
        <v>1259</v>
      </c>
      <c r="G1039" s="98" t="s">
        <v>1285</v>
      </c>
      <c r="H1039" s="98" t="s">
        <v>1294</v>
      </c>
      <c r="I1039" s="98" t="s">
        <v>1261</v>
      </c>
      <c r="J1039" s="101" t="s">
        <v>2386</v>
      </c>
    </row>
    <row r="1040" ht="27.75" spans="1:10">
      <c r="A1040" s="98" t="s">
        <v>1833</v>
      </c>
      <c r="B1040" s="101" t="s">
        <v>2387</v>
      </c>
      <c r="C1040" s="102"/>
      <c r="D1040" s="102"/>
      <c r="E1040" s="102"/>
      <c r="F1040" s="102"/>
      <c r="G1040" s="102"/>
      <c r="H1040" s="102"/>
      <c r="I1040" s="102"/>
      <c r="J1040" s="103"/>
    </row>
    <row r="1041" ht="14.25" spans="1:10">
      <c r="A1041" s="102"/>
      <c r="B1041" s="103"/>
      <c r="C1041" s="98" t="s">
        <v>1256</v>
      </c>
      <c r="D1041" s="98" t="s">
        <v>1257</v>
      </c>
      <c r="E1041" s="98" t="s">
        <v>2065</v>
      </c>
      <c r="F1041" s="98" t="s">
        <v>1259</v>
      </c>
      <c r="G1041" s="98" t="s">
        <v>2388</v>
      </c>
      <c r="H1041" s="98" t="s">
        <v>99</v>
      </c>
      <c r="I1041" s="98" t="s">
        <v>1261</v>
      </c>
      <c r="J1041" s="101" t="s">
        <v>2389</v>
      </c>
    </row>
    <row r="1042" ht="27" spans="1:10">
      <c r="A1042" s="102"/>
      <c r="B1042" s="103"/>
      <c r="C1042" s="98" t="s">
        <v>1256</v>
      </c>
      <c r="D1042" s="98" t="s">
        <v>1268</v>
      </c>
      <c r="E1042" s="98" t="s">
        <v>2390</v>
      </c>
      <c r="F1042" s="98" t="s">
        <v>1259</v>
      </c>
      <c r="G1042" s="98" t="s">
        <v>1285</v>
      </c>
      <c r="H1042" s="98" t="s">
        <v>99</v>
      </c>
      <c r="I1042" s="98" t="s">
        <v>1261</v>
      </c>
      <c r="J1042" s="101" t="s">
        <v>2069</v>
      </c>
    </row>
    <row r="1043" ht="14.25" spans="1:10">
      <c r="A1043" s="102"/>
      <c r="B1043" s="103"/>
      <c r="C1043" s="98" t="s">
        <v>1256</v>
      </c>
      <c r="D1043" s="98" t="s">
        <v>1291</v>
      </c>
      <c r="E1043" s="98" t="s">
        <v>2070</v>
      </c>
      <c r="F1043" s="98" t="s">
        <v>1280</v>
      </c>
      <c r="G1043" s="98" t="s">
        <v>2097</v>
      </c>
      <c r="H1043" s="98" t="s">
        <v>99</v>
      </c>
      <c r="I1043" s="98" t="s">
        <v>1261</v>
      </c>
      <c r="J1043" s="101" t="s">
        <v>2072</v>
      </c>
    </row>
    <row r="1044" ht="14.25" spans="1:10">
      <c r="A1044" s="102"/>
      <c r="B1044" s="103"/>
      <c r="C1044" s="98" t="s">
        <v>1256</v>
      </c>
      <c r="D1044" s="98" t="s">
        <v>1291</v>
      </c>
      <c r="E1044" s="98" t="s">
        <v>2070</v>
      </c>
      <c r="F1044" s="98" t="s">
        <v>1280</v>
      </c>
      <c r="G1044" s="98" t="s">
        <v>2391</v>
      </c>
      <c r="H1044" s="98" t="s">
        <v>99</v>
      </c>
      <c r="I1044" s="98" t="s">
        <v>1261</v>
      </c>
      <c r="J1044" s="101" t="s">
        <v>2072</v>
      </c>
    </row>
    <row r="1045" ht="14.25" spans="1:10">
      <c r="A1045" s="102"/>
      <c r="B1045" s="103"/>
      <c r="C1045" s="98" t="s">
        <v>1277</v>
      </c>
      <c r="D1045" s="98" t="s">
        <v>1278</v>
      </c>
      <c r="E1045" s="98" t="s">
        <v>2073</v>
      </c>
      <c r="F1045" s="98" t="s">
        <v>1280</v>
      </c>
      <c r="G1045" s="98" t="s">
        <v>1850</v>
      </c>
      <c r="H1045" s="98" t="s">
        <v>99</v>
      </c>
      <c r="I1045" s="98" t="s">
        <v>1261</v>
      </c>
      <c r="J1045" s="101" t="s">
        <v>2072</v>
      </c>
    </row>
    <row r="1046" ht="27" spans="1:10">
      <c r="A1046" s="102"/>
      <c r="B1046" s="103"/>
      <c r="C1046" s="98" t="s">
        <v>1282</v>
      </c>
      <c r="D1046" s="98" t="s">
        <v>1283</v>
      </c>
      <c r="E1046" s="98" t="s">
        <v>2075</v>
      </c>
      <c r="F1046" s="98" t="s">
        <v>1259</v>
      </c>
      <c r="G1046" s="98" t="s">
        <v>1285</v>
      </c>
      <c r="H1046" s="98" t="s">
        <v>99</v>
      </c>
      <c r="I1046" s="98" t="s">
        <v>1261</v>
      </c>
      <c r="J1046" s="101" t="s">
        <v>2392</v>
      </c>
    </row>
    <row r="1047" ht="27.75" spans="1:10">
      <c r="A1047" s="98" t="s">
        <v>1856</v>
      </c>
      <c r="B1047" s="101" t="s">
        <v>2077</v>
      </c>
      <c r="C1047" s="102"/>
      <c r="D1047" s="102"/>
      <c r="E1047" s="102"/>
      <c r="F1047" s="102"/>
      <c r="G1047" s="102"/>
      <c r="H1047" s="102"/>
      <c r="I1047" s="102"/>
      <c r="J1047" s="103"/>
    </row>
    <row r="1048" ht="14.25" spans="1:10">
      <c r="A1048" s="102"/>
      <c r="B1048" s="103"/>
      <c r="C1048" s="98" t="s">
        <v>1256</v>
      </c>
      <c r="D1048" s="98" t="s">
        <v>1257</v>
      </c>
      <c r="E1048" s="98" t="s">
        <v>2078</v>
      </c>
      <c r="F1048" s="98" t="s">
        <v>1280</v>
      </c>
      <c r="G1048" s="98" t="s">
        <v>1930</v>
      </c>
      <c r="H1048" s="98" t="s">
        <v>1294</v>
      </c>
      <c r="I1048" s="98" t="s">
        <v>1261</v>
      </c>
      <c r="J1048" s="101" t="s">
        <v>2393</v>
      </c>
    </row>
    <row r="1049" ht="27" spans="1:10">
      <c r="A1049" s="102"/>
      <c r="B1049" s="103"/>
      <c r="C1049" s="98" t="s">
        <v>1256</v>
      </c>
      <c r="D1049" s="98" t="s">
        <v>1268</v>
      </c>
      <c r="E1049" s="98" t="s">
        <v>2081</v>
      </c>
      <c r="F1049" s="98" t="s">
        <v>1280</v>
      </c>
      <c r="G1049" s="98" t="s">
        <v>1301</v>
      </c>
      <c r="H1049" s="98" t="s">
        <v>1294</v>
      </c>
      <c r="I1049" s="98" t="s">
        <v>1261</v>
      </c>
      <c r="J1049" s="101" t="s">
        <v>2082</v>
      </c>
    </row>
    <row r="1050" ht="14.25" spans="1:10">
      <c r="A1050" s="102"/>
      <c r="B1050" s="103"/>
      <c r="C1050" s="98" t="s">
        <v>1256</v>
      </c>
      <c r="D1050" s="98" t="s">
        <v>1377</v>
      </c>
      <c r="E1050" s="98" t="s">
        <v>2083</v>
      </c>
      <c r="F1050" s="98" t="s">
        <v>1280</v>
      </c>
      <c r="G1050" s="98" t="s">
        <v>1301</v>
      </c>
      <c r="H1050" s="98" t="s">
        <v>1294</v>
      </c>
      <c r="I1050" s="98" t="s">
        <v>1261</v>
      </c>
      <c r="J1050" s="101" t="s">
        <v>2084</v>
      </c>
    </row>
    <row r="1051" ht="14.25" spans="1:10">
      <c r="A1051" s="102"/>
      <c r="B1051" s="103"/>
      <c r="C1051" s="98" t="s">
        <v>1256</v>
      </c>
      <c r="D1051" s="98" t="s">
        <v>1291</v>
      </c>
      <c r="E1051" s="98" t="s">
        <v>2085</v>
      </c>
      <c r="F1051" s="98" t="s">
        <v>1280</v>
      </c>
      <c r="G1051" s="98" t="s">
        <v>1862</v>
      </c>
      <c r="H1051" s="98" t="s">
        <v>1315</v>
      </c>
      <c r="I1051" s="98" t="s">
        <v>1261</v>
      </c>
      <c r="J1051" s="101" t="s">
        <v>1828</v>
      </c>
    </row>
    <row r="1052" ht="27" spans="1:10">
      <c r="A1052" s="102"/>
      <c r="B1052" s="103"/>
      <c r="C1052" s="98" t="s">
        <v>1277</v>
      </c>
      <c r="D1052" s="98" t="s">
        <v>1278</v>
      </c>
      <c r="E1052" s="98" t="s">
        <v>1863</v>
      </c>
      <c r="F1052" s="98" t="s">
        <v>1280</v>
      </c>
      <c r="G1052" s="98" t="s">
        <v>1285</v>
      </c>
      <c r="H1052" s="98" t="s">
        <v>1294</v>
      </c>
      <c r="I1052" s="98" t="s">
        <v>1261</v>
      </c>
      <c r="J1052" s="101" t="s">
        <v>2091</v>
      </c>
    </row>
    <row r="1053" ht="27" spans="1:10">
      <c r="A1053" s="102"/>
      <c r="B1053" s="103"/>
      <c r="C1053" s="98" t="s">
        <v>1277</v>
      </c>
      <c r="D1053" s="98" t="s">
        <v>1299</v>
      </c>
      <c r="E1053" s="98" t="s">
        <v>2088</v>
      </c>
      <c r="F1053" s="98" t="s">
        <v>1270</v>
      </c>
      <c r="G1053" s="98" t="s">
        <v>1850</v>
      </c>
      <c r="H1053" s="98" t="s">
        <v>1302</v>
      </c>
      <c r="I1053" s="98" t="s">
        <v>1261</v>
      </c>
      <c r="J1053" s="101" t="s">
        <v>2089</v>
      </c>
    </row>
    <row r="1054" ht="27" spans="1:10">
      <c r="A1054" s="102"/>
      <c r="B1054" s="103"/>
      <c r="C1054" s="98" t="s">
        <v>1282</v>
      </c>
      <c r="D1054" s="98" t="s">
        <v>1283</v>
      </c>
      <c r="E1054" s="98" t="s">
        <v>2090</v>
      </c>
      <c r="F1054" s="98" t="s">
        <v>1259</v>
      </c>
      <c r="G1054" s="98" t="s">
        <v>1285</v>
      </c>
      <c r="H1054" s="98" t="s">
        <v>1294</v>
      </c>
      <c r="I1054" s="98" t="s">
        <v>1261</v>
      </c>
      <c r="J1054" s="101" t="s">
        <v>2394</v>
      </c>
    </row>
    <row r="1055" ht="27" spans="1:10">
      <c r="A1055" s="102"/>
      <c r="B1055" s="103"/>
      <c r="C1055" s="98" t="s">
        <v>1282</v>
      </c>
      <c r="D1055" s="98" t="s">
        <v>1283</v>
      </c>
      <c r="E1055" s="98" t="s">
        <v>1854</v>
      </c>
      <c r="F1055" s="98" t="s">
        <v>1259</v>
      </c>
      <c r="G1055" s="98" t="s">
        <v>1285</v>
      </c>
      <c r="H1055" s="98" t="s">
        <v>1294</v>
      </c>
      <c r="I1055" s="98" t="s">
        <v>1261</v>
      </c>
      <c r="J1055" s="101" t="s">
        <v>2092</v>
      </c>
    </row>
    <row r="1056" ht="162" spans="1:10">
      <c r="A1056" s="98" t="s">
        <v>1866</v>
      </c>
      <c r="B1056" s="101" t="s">
        <v>1982</v>
      </c>
      <c r="C1056" s="102"/>
      <c r="D1056" s="102"/>
      <c r="E1056" s="102"/>
      <c r="F1056" s="102"/>
      <c r="G1056" s="102"/>
      <c r="H1056" s="102"/>
      <c r="I1056" s="102"/>
      <c r="J1056" s="103"/>
    </row>
    <row r="1057" ht="27" spans="1:10">
      <c r="A1057" s="102"/>
      <c r="B1057" s="103"/>
      <c r="C1057" s="98" t="s">
        <v>1256</v>
      </c>
      <c r="D1057" s="98" t="s">
        <v>1257</v>
      </c>
      <c r="E1057" s="98" t="s">
        <v>2367</v>
      </c>
      <c r="F1057" s="98" t="s">
        <v>1280</v>
      </c>
      <c r="G1057" s="98" t="s">
        <v>2395</v>
      </c>
      <c r="H1057" s="98" t="s">
        <v>1695</v>
      </c>
      <c r="I1057" s="98" t="s">
        <v>1261</v>
      </c>
      <c r="J1057" s="101" t="s">
        <v>1985</v>
      </c>
    </row>
    <row r="1058" ht="27.75" spans="1:10">
      <c r="A1058" s="102"/>
      <c r="B1058" s="103"/>
      <c r="C1058" s="98" t="s">
        <v>1256</v>
      </c>
      <c r="D1058" s="98" t="s">
        <v>1268</v>
      </c>
      <c r="E1058" s="98" t="s">
        <v>1986</v>
      </c>
      <c r="F1058" s="98" t="s">
        <v>1280</v>
      </c>
      <c r="G1058" s="98" t="s">
        <v>1301</v>
      </c>
      <c r="H1058" s="98" t="s">
        <v>1294</v>
      </c>
      <c r="I1058" s="98" t="s">
        <v>1261</v>
      </c>
      <c r="J1058" s="101" t="s">
        <v>1987</v>
      </c>
    </row>
    <row r="1059" ht="27.75" spans="1:10">
      <c r="A1059" s="102"/>
      <c r="B1059" s="103"/>
      <c r="C1059" s="98" t="s">
        <v>1256</v>
      </c>
      <c r="D1059" s="98" t="s">
        <v>1268</v>
      </c>
      <c r="E1059" s="98" t="s">
        <v>1988</v>
      </c>
      <c r="F1059" s="98" t="s">
        <v>1259</v>
      </c>
      <c r="G1059" s="98" t="s">
        <v>1353</v>
      </c>
      <c r="H1059" s="98" t="s">
        <v>1294</v>
      </c>
      <c r="I1059" s="98" t="s">
        <v>1261</v>
      </c>
      <c r="J1059" s="101" t="s">
        <v>1989</v>
      </c>
    </row>
    <row r="1060" ht="27.75" spans="1:10">
      <c r="A1060" s="102"/>
      <c r="B1060" s="103"/>
      <c r="C1060" s="98" t="s">
        <v>1256</v>
      </c>
      <c r="D1060" s="98" t="s">
        <v>1377</v>
      </c>
      <c r="E1060" s="98" t="s">
        <v>1990</v>
      </c>
      <c r="F1060" s="98" t="s">
        <v>1280</v>
      </c>
      <c r="G1060" s="98" t="s">
        <v>1301</v>
      </c>
      <c r="H1060" s="98" t="s">
        <v>1294</v>
      </c>
      <c r="I1060" s="98" t="s">
        <v>1261</v>
      </c>
      <c r="J1060" s="101" t="s">
        <v>1991</v>
      </c>
    </row>
    <row r="1061" ht="27" spans="1:10">
      <c r="A1061" s="102"/>
      <c r="B1061" s="103"/>
      <c r="C1061" s="98" t="s">
        <v>1256</v>
      </c>
      <c r="D1061" s="98" t="s">
        <v>1291</v>
      </c>
      <c r="E1061" s="98" t="s">
        <v>2343</v>
      </c>
      <c r="F1061" s="98" t="s">
        <v>1280</v>
      </c>
      <c r="G1061" s="98" t="s">
        <v>2035</v>
      </c>
      <c r="H1061" s="98" t="s">
        <v>1949</v>
      </c>
      <c r="I1061" s="98" t="s">
        <v>1261</v>
      </c>
      <c r="J1061" s="101" t="s">
        <v>1994</v>
      </c>
    </row>
    <row r="1062" ht="27.75" spans="1:10">
      <c r="A1062" s="102"/>
      <c r="B1062" s="103"/>
      <c r="C1062" s="98" t="s">
        <v>1277</v>
      </c>
      <c r="D1062" s="98" t="s">
        <v>1278</v>
      </c>
      <c r="E1062" s="98" t="s">
        <v>1995</v>
      </c>
      <c r="F1062" s="98" t="s">
        <v>1259</v>
      </c>
      <c r="G1062" s="98" t="s">
        <v>1332</v>
      </c>
      <c r="H1062" s="98" t="s">
        <v>1294</v>
      </c>
      <c r="I1062" s="98" t="s">
        <v>1261</v>
      </c>
      <c r="J1062" s="101" t="s">
        <v>1914</v>
      </c>
    </row>
    <row r="1063" ht="27.75" spans="1:10">
      <c r="A1063" s="102"/>
      <c r="B1063" s="103"/>
      <c r="C1063" s="98" t="s">
        <v>1277</v>
      </c>
      <c r="D1063" s="98" t="s">
        <v>1299</v>
      </c>
      <c r="E1063" s="98" t="s">
        <v>1999</v>
      </c>
      <c r="F1063" s="98" t="s">
        <v>1280</v>
      </c>
      <c r="G1063" s="98" t="s">
        <v>1363</v>
      </c>
      <c r="H1063" s="98" t="s">
        <v>1302</v>
      </c>
      <c r="I1063" s="98" t="s">
        <v>1261</v>
      </c>
      <c r="J1063" s="101" t="s">
        <v>2001</v>
      </c>
    </row>
    <row r="1064" ht="27" spans="1:10">
      <c r="A1064" s="102"/>
      <c r="B1064" s="103"/>
      <c r="C1064" s="98" t="s">
        <v>1282</v>
      </c>
      <c r="D1064" s="98" t="s">
        <v>1283</v>
      </c>
      <c r="E1064" s="98" t="s">
        <v>1889</v>
      </c>
      <c r="F1064" s="98" t="s">
        <v>1259</v>
      </c>
      <c r="G1064" s="98" t="s">
        <v>1285</v>
      </c>
      <c r="H1064" s="98" t="s">
        <v>1294</v>
      </c>
      <c r="I1064" s="98" t="s">
        <v>1261</v>
      </c>
      <c r="J1064" s="101" t="s">
        <v>2381</v>
      </c>
    </row>
    <row r="1065" ht="27" spans="1:10">
      <c r="A1065" s="102"/>
      <c r="B1065" s="103"/>
      <c r="C1065" s="98" t="s">
        <v>1282</v>
      </c>
      <c r="D1065" s="98" t="s">
        <v>1283</v>
      </c>
      <c r="E1065" s="98" t="s">
        <v>1891</v>
      </c>
      <c r="F1065" s="98" t="s">
        <v>1259</v>
      </c>
      <c r="G1065" s="98" t="s">
        <v>1285</v>
      </c>
      <c r="H1065" s="98" t="s">
        <v>1294</v>
      </c>
      <c r="I1065" s="98" t="s">
        <v>1261</v>
      </c>
      <c r="J1065" s="101" t="s">
        <v>2381</v>
      </c>
    </row>
    <row r="1066" ht="125.25" spans="1:10">
      <c r="A1066" s="98" t="s">
        <v>2036</v>
      </c>
      <c r="B1066" s="101" t="s">
        <v>2037</v>
      </c>
      <c r="C1066" s="102"/>
      <c r="D1066" s="102"/>
      <c r="E1066" s="102"/>
      <c r="F1066" s="102"/>
      <c r="G1066" s="102"/>
      <c r="H1066" s="102"/>
      <c r="I1066" s="102"/>
      <c r="J1066" s="103"/>
    </row>
    <row r="1067" ht="14.25" spans="1:10">
      <c r="A1067" s="102"/>
      <c r="B1067" s="103"/>
      <c r="C1067" s="98" t="s">
        <v>1256</v>
      </c>
      <c r="D1067" s="98" t="s">
        <v>1257</v>
      </c>
      <c r="E1067" s="98" t="s">
        <v>2038</v>
      </c>
      <c r="F1067" s="98" t="s">
        <v>1280</v>
      </c>
      <c r="G1067" s="98" t="s">
        <v>2396</v>
      </c>
      <c r="H1067" s="98" t="s">
        <v>1315</v>
      </c>
      <c r="I1067" s="98" t="s">
        <v>1261</v>
      </c>
      <c r="J1067" s="101" t="s">
        <v>2397</v>
      </c>
    </row>
    <row r="1068" ht="14.25" spans="1:10">
      <c r="A1068" s="102"/>
      <c r="B1068" s="103"/>
      <c r="C1068" s="98" t="s">
        <v>1256</v>
      </c>
      <c r="D1068" s="98" t="s">
        <v>1377</v>
      </c>
      <c r="E1068" s="98" t="s">
        <v>2018</v>
      </c>
      <c r="F1068" s="98" t="s">
        <v>1280</v>
      </c>
      <c r="G1068" s="98" t="s">
        <v>1301</v>
      </c>
      <c r="H1068" s="98" t="s">
        <v>1294</v>
      </c>
      <c r="I1068" s="98" t="s">
        <v>1261</v>
      </c>
      <c r="J1068" s="101" t="s">
        <v>2041</v>
      </c>
    </row>
    <row r="1069" ht="14.25" spans="1:10">
      <c r="A1069" s="102"/>
      <c r="B1069" s="103"/>
      <c r="C1069" s="98" t="s">
        <v>1256</v>
      </c>
      <c r="D1069" s="98" t="s">
        <v>1291</v>
      </c>
      <c r="E1069" s="98" t="s">
        <v>2042</v>
      </c>
      <c r="F1069" s="98" t="s">
        <v>1280</v>
      </c>
      <c r="G1069" s="98" t="s">
        <v>2043</v>
      </c>
      <c r="H1069" s="98" t="s">
        <v>2044</v>
      </c>
      <c r="I1069" s="98" t="s">
        <v>1261</v>
      </c>
      <c r="J1069" s="101" t="s">
        <v>2045</v>
      </c>
    </row>
    <row r="1070" ht="27" spans="1:10">
      <c r="A1070" s="102"/>
      <c r="B1070" s="103"/>
      <c r="C1070" s="98" t="s">
        <v>1277</v>
      </c>
      <c r="D1070" s="98" t="s">
        <v>1278</v>
      </c>
      <c r="E1070" s="98" t="s">
        <v>2046</v>
      </c>
      <c r="F1070" s="98" t="s">
        <v>1259</v>
      </c>
      <c r="G1070" s="98" t="s">
        <v>1285</v>
      </c>
      <c r="H1070" s="98" t="s">
        <v>1294</v>
      </c>
      <c r="I1070" s="98" t="s">
        <v>1261</v>
      </c>
      <c r="J1070" s="101" t="s">
        <v>2247</v>
      </c>
    </row>
    <row r="1071" ht="27" spans="1:10">
      <c r="A1071" s="102"/>
      <c r="B1071" s="103"/>
      <c r="C1071" s="98" t="s">
        <v>1282</v>
      </c>
      <c r="D1071" s="98" t="s">
        <v>1283</v>
      </c>
      <c r="E1071" s="98" t="s">
        <v>2048</v>
      </c>
      <c r="F1071" s="98" t="s">
        <v>1259</v>
      </c>
      <c r="G1071" s="98" t="s">
        <v>1285</v>
      </c>
      <c r="H1071" s="98" t="s">
        <v>1294</v>
      </c>
      <c r="I1071" s="98" t="s">
        <v>1261</v>
      </c>
      <c r="J1071" s="101" t="s">
        <v>2247</v>
      </c>
    </row>
    <row r="1072" ht="42.75" spans="1:10">
      <c r="A1072" s="98" t="s">
        <v>1893</v>
      </c>
      <c r="B1072" s="101" t="s">
        <v>2190</v>
      </c>
      <c r="C1072" s="102"/>
      <c r="D1072" s="102"/>
      <c r="E1072" s="102"/>
      <c r="F1072" s="102"/>
      <c r="G1072" s="102"/>
      <c r="H1072" s="102"/>
      <c r="I1072" s="102"/>
      <c r="J1072" s="103"/>
    </row>
    <row r="1073" ht="27" spans="1:10">
      <c r="A1073" s="102"/>
      <c r="B1073" s="103"/>
      <c r="C1073" s="98" t="s">
        <v>1256</v>
      </c>
      <c r="D1073" s="98" t="s">
        <v>1257</v>
      </c>
      <c r="E1073" s="98" t="s">
        <v>1895</v>
      </c>
      <c r="F1073" s="98" t="s">
        <v>1280</v>
      </c>
      <c r="G1073" s="98" t="s">
        <v>2398</v>
      </c>
      <c r="H1073" s="98" t="s">
        <v>1695</v>
      </c>
      <c r="I1073" s="98" t="s">
        <v>1261</v>
      </c>
      <c r="J1073" s="101" t="s">
        <v>1897</v>
      </c>
    </row>
    <row r="1074" ht="27" spans="1:10">
      <c r="A1074" s="102"/>
      <c r="B1074" s="103"/>
      <c r="C1074" s="98" t="s">
        <v>1256</v>
      </c>
      <c r="D1074" s="98" t="s">
        <v>1268</v>
      </c>
      <c r="E1074" s="98" t="s">
        <v>1859</v>
      </c>
      <c r="F1074" s="98" t="s">
        <v>1280</v>
      </c>
      <c r="G1074" s="98" t="s">
        <v>1301</v>
      </c>
      <c r="H1074" s="98" t="s">
        <v>1294</v>
      </c>
      <c r="I1074" s="98" t="s">
        <v>1261</v>
      </c>
      <c r="J1074" s="101" t="s">
        <v>1897</v>
      </c>
    </row>
    <row r="1075" ht="14.25" spans="1:10">
      <c r="A1075" s="102"/>
      <c r="B1075" s="103"/>
      <c r="C1075" s="98" t="s">
        <v>1256</v>
      </c>
      <c r="D1075" s="98" t="s">
        <v>1291</v>
      </c>
      <c r="E1075" s="98" t="s">
        <v>1900</v>
      </c>
      <c r="F1075" s="98" t="s">
        <v>1280</v>
      </c>
      <c r="G1075" s="98" t="s">
        <v>1901</v>
      </c>
      <c r="H1075" s="98" t="s">
        <v>99</v>
      </c>
      <c r="I1075" s="98" t="s">
        <v>1261</v>
      </c>
      <c r="J1075" s="101" t="s">
        <v>1902</v>
      </c>
    </row>
    <row r="1076" ht="27.75" spans="1:10">
      <c r="A1076" s="102"/>
      <c r="B1076" s="103"/>
      <c r="C1076" s="98" t="s">
        <v>1277</v>
      </c>
      <c r="D1076" s="98" t="s">
        <v>1278</v>
      </c>
      <c r="E1076" s="98" t="s">
        <v>1951</v>
      </c>
      <c r="F1076" s="98" t="s">
        <v>1259</v>
      </c>
      <c r="G1076" s="98" t="s">
        <v>1332</v>
      </c>
      <c r="H1076" s="98" t="s">
        <v>1294</v>
      </c>
      <c r="I1076" s="98" t="s">
        <v>1261</v>
      </c>
      <c r="J1076" s="101" t="s">
        <v>2399</v>
      </c>
    </row>
    <row r="1077" ht="27.75" spans="1:10">
      <c r="A1077" s="102"/>
      <c r="B1077" s="103"/>
      <c r="C1077" s="98" t="s">
        <v>1282</v>
      </c>
      <c r="D1077" s="98" t="s">
        <v>1283</v>
      </c>
      <c r="E1077" s="98" t="s">
        <v>1854</v>
      </c>
      <c r="F1077" s="98" t="s">
        <v>1420</v>
      </c>
      <c r="G1077" s="98" t="s">
        <v>1285</v>
      </c>
      <c r="H1077" s="98" t="s">
        <v>1294</v>
      </c>
      <c r="I1077" s="98" t="s">
        <v>1261</v>
      </c>
      <c r="J1077" s="101" t="s">
        <v>2400</v>
      </c>
    </row>
    <row r="1078" ht="27.75" spans="1:10">
      <c r="A1078" s="102"/>
      <c r="B1078" s="103"/>
      <c r="C1078" s="98" t="s">
        <v>1282</v>
      </c>
      <c r="D1078" s="98" t="s">
        <v>1283</v>
      </c>
      <c r="E1078" s="98" t="s">
        <v>1906</v>
      </c>
      <c r="F1078" s="98" t="s">
        <v>1420</v>
      </c>
      <c r="G1078" s="98" t="s">
        <v>1285</v>
      </c>
      <c r="H1078" s="98" t="s">
        <v>99</v>
      </c>
      <c r="I1078" s="98" t="s">
        <v>1261</v>
      </c>
      <c r="J1078" s="101" t="s">
        <v>2401</v>
      </c>
    </row>
    <row r="1079" ht="14.25" spans="1:10">
      <c r="A1079" s="98" t="s">
        <v>2402</v>
      </c>
      <c r="B1079" s="103"/>
      <c r="C1079" s="102"/>
      <c r="D1079" s="102"/>
      <c r="E1079" s="102"/>
      <c r="F1079" s="102"/>
      <c r="G1079" s="102"/>
      <c r="H1079" s="102"/>
      <c r="I1079" s="102"/>
      <c r="J1079" s="103"/>
    </row>
    <row r="1080" ht="162" spans="1:10">
      <c r="A1080" s="98" t="s">
        <v>1866</v>
      </c>
      <c r="B1080" s="101" t="s">
        <v>1982</v>
      </c>
      <c r="C1080" s="102"/>
      <c r="D1080" s="102"/>
      <c r="E1080" s="102"/>
      <c r="F1080" s="102"/>
      <c r="G1080" s="102"/>
      <c r="H1080" s="102"/>
      <c r="I1080" s="102"/>
      <c r="J1080" s="103"/>
    </row>
    <row r="1081" ht="27.75" spans="1:10">
      <c r="A1081" s="102"/>
      <c r="B1081" s="103"/>
      <c r="C1081" s="98" t="s">
        <v>1256</v>
      </c>
      <c r="D1081" s="98" t="s">
        <v>1257</v>
      </c>
      <c r="E1081" s="98" t="s">
        <v>1983</v>
      </c>
      <c r="F1081" s="98" t="s">
        <v>1280</v>
      </c>
      <c r="G1081" s="98" t="s">
        <v>2403</v>
      </c>
      <c r="H1081" s="98" t="s">
        <v>1695</v>
      </c>
      <c r="I1081" s="98" t="s">
        <v>1261</v>
      </c>
      <c r="J1081" s="101" t="s">
        <v>2404</v>
      </c>
    </row>
    <row r="1082" ht="27.75" spans="1:10">
      <c r="A1082" s="102"/>
      <c r="B1082" s="103"/>
      <c r="C1082" s="98" t="s">
        <v>1256</v>
      </c>
      <c r="D1082" s="98" t="s">
        <v>1268</v>
      </c>
      <c r="E1082" s="98" t="s">
        <v>1986</v>
      </c>
      <c r="F1082" s="98" t="s">
        <v>1280</v>
      </c>
      <c r="G1082" s="98" t="s">
        <v>1301</v>
      </c>
      <c r="H1082" s="98" t="s">
        <v>1294</v>
      </c>
      <c r="I1082" s="98" t="s">
        <v>1261</v>
      </c>
      <c r="J1082" s="101" t="s">
        <v>1987</v>
      </c>
    </row>
    <row r="1083" ht="27.75" spans="1:10">
      <c r="A1083" s="102"/>
      <c r="B1083" s="103"/>
      <c r="C1083" s="98" t="s">
        <v>1256</v>
      </c>
      <c r="D1083" s="98" t="s">
        <v>1268</v>
      </c>
      <c r="E1083" s="98" t="s">
        <v>1988</v>
      </c>
      <c r="F1083" s="98" t="s">
        <v>1259</v>
      </c>
      <c r="G1083" s="98" t="s">
        <v>1353</v>
      </c>
      <c r="H1083" s="98" t="s">
        <v>1294</v>
      </c>
      <c r="I1083" s="98" t="s">
        <v>1261</v>
      </c>
      <c r="J1083" s="101" t="s">
        <v>1989</v>
      </c>
    </row>
    <row r="1084" ht="27.75" spans="1:10">
      <c r="A1084" s="102"/>
      <c r="B1084" s="103"/>
      <c r="C1084" s="98" t="s">
        <v>1256</v>
      </c>
      <c r="D1084" s="98" t="s">
        <v>1377</v>
      </c>
      <c r="E1084" s="98" t="s">
        <v>1990</v>
      </c>
      <c r="F1084" s="98" t="s">
        <v>1280</v>
      </c>
      <c r="G1084" s="98" t="s">
        <v>1301</v>
      </c>
      <c r="H1084" s="98" t="s">
        <v>1294</v>
      </c>
      <c r="I1084" s="98" t="s">
        <v>1261</v>
      </c>
      <c r="J1084" s="101" t="s">
        <v>1991</v>
      </c>
    </row>
    <row r="1085" ht="27.75" spans="1:10">
      <c r="A1085" s="102"/>
      <c r="B1085" s="103"/>
      <c r="C1085" s="98" t="s">
        <v>1256</v>
      </c>
      <c r="D1085" s="98" t="s">
        <v>1291</v>
      </c>
      <c r="E1085" s="98" t="s">
        <v>1992</v>
      </c>
      <c r="F1085" s="98" t="s">
        <v>1280</v>
      </c>
      <c r="G1085" s="98" t="s">
        <v>1993</v>
      </c>
      <c r="H1085" s="98" t="s">
        <v>1949</v>
      </c>
      <c r="I1085" s="98" t="s">
        <v>1261</v>
      </c>
      <c r="J1085" s="101" t="s">
        <v>1994</v>
      </c>
    </row>
    <row r="1086" ht="14.25" spans="1:10">
      <c r="A1086" s="102"/>
      <c r="B1086" s="103"/>
      <c r="C1086" s="98" t="s">
        <v>1277</v>
      </c>
      <c r="D1086" s="98" t="s">
        <v>1278</v>
      </c>
      <c r="E1086" s="98" t="s">
        <v>2405</v>
      </c>
      <c r="F1086" s="98" t="s">
        <v>1259</v>
      </c>
      <c r="G1086" s="98" t="s">
        <v>1332</v>
      </c>
      <c r="H1086" s="98" t="s">
        <v>1294</v>
      </c>
      <c r="I1086" s="98" t="s">
        <v>1261</v>
      </c>
      <c r="J1086" s="101" t="s">
        <v>1914</v>
      </c>
    </row>
    <row r="1087" ht="27" spans="1:10">
      <c r="A1087" s="102"/>
      <c r="B1087" s="103"/>
      <c r="C1087" s="98" t="s">
        <v>1282</v>
      </c>
      <c r="D1087" s="98" t="s">
        <v>1283</v>
      </c>
      <c r="E1087" s="98" t="s">
        <v>1889</v>
      </c>
      <c r="F1087" s="98" t="s">
        <v>1259</v>
      </c>
      <c r="G1087" s="98" t="s">
        <v>1285</v>
      </c>
      <c r="H1087" s="98" t="s">
        <v>1294</v>
      </c>
      <c r="I1087" s="98" t="s">
        <v>1261</v>
      </c>
      <c r="J1087" s="101" t="s">
        <v>1998</v>
      </c>
    </row>
    <row r="1088" ht="27" spans="1:10">
      <c r="A1088" s="102"/>
      <c r="B1088" s="103"/>
      <c r="C1088" s="98" t="s">
        <v>1282</v>
      </c>
      <c r="D1088" s="98" t="s">
        <v>1283</v>
      </c>
      <c r="E1088" s="98" t="s">
        <v>1891</v>
      </c>
      <c r="F1088" s="98" t="s">
        <v>1259</v>
      </c>
      <c r="G1088" s="98" t="s">
        <v>1285</v>
      </c>
      <c r="H1088" s="98" t="s">
        <v>1294</v>
      </c>
      <c r="I1088" s="98" t="s">
        <v>1261</v>
      </c>
      <c r="J1088" s="101" t="s">
        <v>2002</v>
      </c>
    </row>
    <row r="1089" ht="42.75" spans="1:10">
      <c r="A1089" s="98" t="s">
        <v>1893</v>
      </c>
      <c r="B1089" s="101" t="s">
        <v>2406</v>
      </c>
      <c r="C1089" s="102"/>
      <c r="D1089" s="102"/>
      <c r="E1089" s="102"/>
      <c r="F1089" s="102"/>
      <c r="G1089" s="102"/>
      <c r="H1089" s="102"/>
      <c r="I1089" s="102"/>
      <c r="J1089" s="103"/>
    </row>
    <row r="1090" ht="27" spans="1:10">
      <c r="A1090" s="102"/>
      <c r="B1090" s="103"/>
      <c r="C1090" s="98" t="s">
        <v>1256</v>
      </c>
      <c r="D1090" s="98" t="s">
        <v>1257</v>
      </c>
      <c r="E1090" s="98" t="s">
        <v>1895</v>
      </c>
      <c r="F1090" s="98" t="s">
        <v>1280</v>
      </c>
      <c r="G1090" s="98" t="s">
        <v>2407</v>
      </c>
      <c r="H1090" s="98" t="s">
        <v>1695</v>
      </c>
      <c r="I1090" s="98" t="s">
        <v>1261</v>
      </c>
      <c r="J1090" s="101" t="s">
        <v>1897</v>
      </c>
    </row>
    <row r="1091" ht="27" spans="1:10">
      <c r="A1091" s="102"/>
      <c r="B1091" s="103"/>
      <c r="C1091" s="98" t="s">
        <v>1256</v>
      </c>
      <c r="D1091" s="98" t="s">
        <v>1268</v>
      </c>
      <c r="E1091" s="98" t="s">
        <v>1859</v>
      </c>
      <c r="F1091" s="98" t="s">
        <v>1280</v>
      </c>
      <c r="G1091" s="98" t="s">
        <v>1301</v>
      </c>
      <c r="H1091" s="98" t="s">
        <v>1294</v>
      </c>
      <c r="I1091" s="98" t="s">
        <v>1261</v>
      </c>
      <c r="J1091" s="101" t="s">
        <v>1897</v>
      </c>
    </row>
    <row r="1092" ht="14.25" spans="1:10">
      <c r="A1092" s="102"/>
      <c r="B1092" s="103"/>
      <c r="C1092" s="98" t="s">
        <v>1256</v>
      </c>
      <c r="D1092" s="98" t="s">
        <v>1291</v>
      </c>
      <c r="E1092" s="98" t="s">
        <v>1900</v>
      </c>
      <c r="F1092" s="98" t="s">
        <v>1280</v>
      </c>
      <c r="G1092" s="98" t="s">
        <v>1901</v>
      </c>
      <c r="H1092" s="98" t="s">
        <v>99</v>
      </c>
      <c r="I1092" s="98" t="s">
        <v>1261</v>
      </c>
      <c r="J1092" s="101" t="s">
        <v>2408</v>
      </c>
    </row>
    <row r="1093" ht="27" spans="1:10">
      <c r="A1093" s="102"/>
      <c r="B1093" s="103"/>
      <c r="C1093" s="98" t="s">
        <v>1277</v>
      </c>
      <c r="D1093" s="98" t="s">
        <v>1278</v>
      </c>
      <c r="E1093" s="98" t="s">
        <v>2052</v>
      </c>
      <c r="F1093" s="98" t="s">
        <v>1280</v>
      </c>
      <c r="G1093" s="98" t="s">
        <v>1318</v>
      </c>
      <c r="H1093" s="98" t="s">
        <v>1294</v>
      </c>
      <c r="I1093" s="98" t="s">
        <v>1261</v>
      </c>
      <c r="J1093" s="101" t="s">
        <v>2409</v>
      </c>
    </row>
    <row r="1094" ht="27" spans="1:10">
      <c r="A1094" s="102"/>
      <c r="B1094" s="103"/>
      <c r="C1094" s="98" t="s">
        <v>1282</v>
      </c>
      <c r="D1094" s="98" t="s">
        <v>1283</v>
      </c>
      <c r="E1094" s="98" t="s">
        <v>1854</v>
      </c>
      <c r="F1094" s="98" t="s">
        <v>1420</v>
      </c>
      <c r="G1094" s="98" t="s">
        <v>1332</v>
      </c>
      <c r="H1094" s="98" t="s">
        <v>1294</v>
      </c>
      <c r="I1094" s="98" t="s">
        <v>1261</v>
      </c>
      <c r="J1094" s="101" t="s">
        <v>1905</v>
      </c>
    </row>
    <row r="1095" ht="27" spans="1:10">
      <c r="A1095" s="102"/>
      <c r="B1095" s="103"/>
      <c r="C1095" s="98" t="s">
        <v>1282</v>
      </c>
      <c r="D1095" s="98" t="s">
        <v>1283</v>
      </c>
      <c r="E1095" s="98" t="s">
        <v>1906</v>
      </c>
      <c r="F1095" s="98" t="s">
        <v>1420</v>
      </c>
      <c r="G1095" s="98" t="s">
        <v>1318</v>
      </c>
      <c r="H1095" s="98" t="s">
        <v>99</v>
      </c>
      <c r="I1095" s="98" t="s">
        <v>1261</v>
      </c>
      <c r="J1095" s="101" t="s">
        <v>1905</v>
      </c>
    </row>
    <row r="1096" ht="162" spans="1:10">
      <c r="A1096" s="98" t="s">
        <v>2100</v>
      </c>
      <c r="B1096" s="101" t="s">
        <v>1982</v>
      </c>
      <c r="C1096" s="102"/>
      <c r="D1096" s="102"/>
      <c r="E1096" s="102"/>
      <c r="F1096" s="102"/>
      <c r="G1096" s="102"/>
      <c r="H1096" s="102"/>
      <c r="I1096" s="102"/>
      <c r="J1096" s="103"/>
    </row>
    <row r="1097" ht="27.75" spans="1:10">
      <c r="A1097" s="102"/>
      <c r="B1097" s="103"/>
      <c r="C1097" s="98" t="s">
        <v>1256</v>
      </c>
      <c r="D1097" s="98" t="s">
        <v>1257</v>
      </c>
      <c r="E1097" s="98" t="s">
        <v>1983</v>
      </c>
      <c r="F1097" s="98" t="s">
        <v>1280</v>
      </c>
      <c r="G1097" s="98" t="s">
        <v>2410</v>
      </c>
      <c r="H1097" s="98" t="s">
        <v>1695</v>
      </c>
      <c r="I1097" s="98" t="s">
        <v>1261</v>
      </c>
      <c r="J1097" s="101" t="s">
        <v>1985</v>
      </c>
    </row>
    <row r="1098" ht="27.75" spans="1:10">
      <c r="A1098" s="102"/>
      <c r="B1098" s="103"/>
      <c r="C1098" s="98" t="s">
        <v>1256</v>
      </c>
      <c r="D1098" s="98" t="s">
        <v>1268</v>
      </c>
      <c r="E1098" s="98" t="s">
        <v>1986</v>
      </c>
      <c r="F1098" s="98" t="s">
        <v>1280</v>
      </c>
      <c r="G1098" s="98" t="s">
        <v>1301</v>
      </c>
      <c r="H1098" s="98" t="s">
        <v>1294</v>
      </c>
      <c r="I1098" s="98" t="s">
        <v>1261</v>
      </c>
      <c r="J1098" s="101" t="s">
        <v>2103</v>
      </c>
    </row>
    <row r="1099" ht="27.75" spans="1:10">
      <c r="A1099" s="102"/>
      <c r="B1099" s="103"/>
      <c r="C1099" s="98" t="s">
        <v>1256</v>
      </c>
      <c r="D1099" s="98" t="s">
        <v>1268</v>
      </c>
      <c r="E1099" s="98" t="s">
        <v>1871</v>
      </c>
      <c r="F1099" s="98" t="s">
        <v>1259</v>
      </c>
      <c r="G1099" s="98" t="s">
        <v>1353</v>
      </c>
      <c r="H1099" s="98" t="s">
        <v>1294</v>
      </c>
      <c r="I1099" s="98" t="s">
        <v>1261</v>
      </c>
      <c r="J1099" s="101" t="s">
        <v>1989</v>
      </c>
    </row>
    <row r="1100" ht="27.75" spans="1:10">
      <c r="A1100" s="102"/>
      <c r="B1100" s="103"/>
      <c r="C1100" s="98" t="s">
        <v>1256</v>
      </c>
      <c r="D1100" s="98" t="s">
        <v>1377</v>
      </c>
      <c r="E1100" s="98" t="s">
        <v>1990</v>
      </c>
      <c r="F1100" s="98" t="s">
        <v>1280</v>
      </c>
      <c r="G1100" s="98" t="s">
        <v>1301</v>
      </c>
      <c r="H1100" s="98" t="s">
        <v>1294</v>
      </c>
      <c r="I1100" s="98" t="s">
        <v>1261</v>
      </c>
      <c r="J1100" s="101" t="s">
        <v>1991</v>
      </c>
    </row>
    <row r="1101" ht="14.25" spans="1:10">
      <c r="A1101" s="102"/>
      <c r="B1101" s="103"/>
      <c r="C1101" s="98" t="s">
        <v>1256</v>
      </c>
      <c r="D1101" s="98" t="s">
        <v>1291</v>
      </c>
      <c r="E1101" s="98" t="s">
        <v>2059</v>
      </c>
      <c r="F1101" s="98" t="s">
        <v>1280</v>
      </c>
      <c r="G1101" s="98" t="s">
        <v>2043</v>
      </c>
      <c r="H1101" s="98" t="s">
        <v>1949</v>
      </c>
      <c r="I1101" s="98" t="s">
        <v>1261</v>
      </c>
      <c r="J1101" s="101" t="s">
        <v>2104</v>
      </c>
    </row>
    <row r="1102" ht="27.75" spans="1:10">
      <c r="A1102" s="102"/>
      <c r="B1102" s="103"/>
      <c r="C1102" s="98" t="s">
        <v>1277</v>
      </c>
      <c r="D1102" s="98" t="s">
        <v>1278</v>
      </c>
      <c r="E1102" s="98" t="s">
        <v>2411</v>
      </c>
      <c r="F1102" s="98" t="s">
        <v>1259</v>
      </c>
      <c r="G1102" s="98" t="s">
        <v>1301</v>
      </c>
      <c r="H1102" s="98" t="s">
        <v>1294</v>
      </c>
      <c r="I1102" s="98" t="s">
        <v>1261</v>
      </c>
      <c r="J1102" s="101" t="s">
        <v>1914</v>
      </c>
    </row>
    <row r="1103" ht="27.75" spans="1:10">
      <c r="A1103" s="102"/>
      <c r="B1103" s="103"/>
      <c r="C1103" s="98" t="s">
        <v>1277</v>
      </c>
      <c r="D1103" s="98" t="s">
        <v>1278</v>
      </c>
      <c r="E1103" s="98" t="s">
        <v>1997</v>
      </c>
      <c r="F1103" s="98" t="s">
        <v>1280</v>
      </c>
      <c r="G1103" s="98" t="s">
        <v>1301</v>
      </c>
      <c r="H1103" s="98" t="s">
        <v>1294</v>
      </c>
      <c r="I1103" s="98" t="s">
        <v>1261</v>
      </c>
      <c r="J1103" s="101" t="s">
        <v>1998</v>
      </c>
    </row>
    <row r="1104" ht="27.75" spans="1:10">
      <c r="A1104" s="102"/>
      <c r="B1104" s="103"/>
      <c r="C1104" s="98" t="s">
        <v>1277</v>
      </c>
      <c r="D1104" s="98" t="s">
        <v>1299</v>
      </c>
      <c r="E1104" s="98" t="s">
        <v>1999</v>
      </c>
      <c r="F1104" s="98" t="s">
        <v>1280</v>
      </c>
      <c r="G1104" s="98" t="s">
        <v>1850</v>
      </c>
      <c r="H1104" s="98" t="s">
        <v>1302</v>
      </c>
      <c r="I1104" s="98" t="s">
        <v>1261</v>
      </c>
      <c r="J1104" s="101" t="s">
        <v>2105</v>
      </c>
    </row>
    <row r="1105" ht="27" spans="1:10">
      <c r="A1105" s="102"/>
      <c r="B1105" s="103"/>
      <c r="C1105" s="98" t="s">
        <v>1282</v>
      </c>
      <c r="D1105" s="98" t="s">
        <v>1283</v>
      </c>
      <c r="E1105" s="98" t="s">
        <v>1889</v>
      </c>
      <c r="F1105" s="98" t="s">
        <v>1259</v>
      </c>
      <c r="G1105" s="98" t="s">
        <v>2206</v>
      </c>
      <c r="H1105" s="98" t="s">
        <v>1294</v>
      </c>
      <c r="I1105" s="98" t="s">
        <v>1261</v>
      </c>
      <c r="J1105" s="101" t="s">
        <v>1998</v>
      </c>
    </row>
    <row r="1106" ht="27" spans="1:10">
      <c r="A1106" s="102"/>
      <c r="B1106" s="103"/>
      <c r="C1106" s="98" t="s">
        <v>1282</v>
      </c>
      <c r="D1106" s="98" t="s">
        <v>1283</v>
      </c>
      <c r="E1106" s="98" t="s">
        <v>1891</v>
      </c>
      <c r="F1106" s="98" t="s">
        <v>1259</v>
      </c>
      <c r="G1106" s="98" t="s">
        <v>2206</v>
      </c>
      <c r="H1106" s="98" t="s">
        <v>1294</v>
      </c>
      <c r="I1106" s="98" t="s">
        <v>1261</v>
      </c>
      <c r="J1106" s="101" t="s">
        <v>2002</v>
      </c>
    </row>
    <row r="1107" ht="125.25" spans="1:10">
      <c r="A1107" s="98" t="s">
        <v>2036</v>
      </c>
      <c r="B1107" s="101" t="s">
        <v>2037</v>
      </c>
      <c r="C1107" s="102"/>
      <c r="D1107" s="102"/>
      <c r="E1107" s="102"/>
      <c r="F1107" s="102"/>
      <c r="G1107" s="102"/>
      <c r="H1107" s="102"/>
      <c r="I1107" s="102"/>
      <c r="J1107" s="103"/>
    </row>
    <row r="1108" ht="14.25" spans="1:10">
      <c r="A1108" s="102"/>
      <c r="B1108" s="103"/>
      <c r="C1108" s="98" t="s">
        <v>1256</v>
      </c>
      <c r="D1108" s="98" t="s">
        <v>1257</v>
      </c>
      <c r="E1108" s="98" t="s">
        <v>2038</v>
      </c>
      <c r="F1108" s="98" t="s">
        <v>1280</v>
      </c>
      <c r="G1108" s="98" t="s">
        <v>2412</v>
      </c>
      <c r="H1108" s="98" t="s">
        <v>1315</v>
      </c>
      <c r="I1108" s="98" t="s">
        <v>1261</v>
      </c>
      <c r="J1108" s="101" t="s">
        <v>2413</v>
      </c>
    </row>
    <row r="1109" ht="14.25" spans="1:10">
      <c r="A1109" s="102"/>
      <c r="B1109" s="103"/>
      <c r="C1109" s="98" t="s">
        <v>1256</v>
      </c>
      <c r="D1109" s="98" t="s">
        <v>1377</v>
      </c>
      <c r="E1109" s="98" t="s">
        <v>2018</v>
      </c>
      <c r="F1109" s="98" t="s">
        <v>1280</v>
      </c>
      <c r="G1109" s="98" t="s">
        <v>1301</v>
      </c>
      <c r="H1109" s="98" t="s">
        <v>1294</v>
      </c>
      <c r="I1109" s="98" t="s">
        <v>1261</v>
      </c>
      <c r="J1109" s="101" t="s">
        <v>2041</v>
      </c>
    </row>
    <row r="1110" ht="14.25" spans="1:10">
      <c r="A1110" s="102"/>
      <c r="B1110" s="103"/>
      <c r="C1110" s="98" t="s">
        <v>1256</v>
      </c>
      <c r="D1110" s="98" t="s">
        <v>1291</v>
      </c>
      <c r="E1110" s="98" t="s">
        <v>2042</v>
      </c>
      <c r="F1110" s="98" t="s">
        <v>1280</v>
      </c>
      <c r="G1110" s="98" t="s">
        <v>2043</v>
      </c>
      <c r="H1110" s="98" t="s">
        <v>2044</v>
      </c>
      <c r="I1110" s="98" t="s">
        <v>1261</v>
      </c>
      <c r="J1110" s="101" t="s">
        <v>2045</v>
      </c>
    </row>
    <row r="1111" ht="27" spans="1:10">
      <c r="A1111" s="102"/>
      <c r="B1111" s="103"/>
      <c r="C1111" s="98" t="s">
        <v>1277</v>
      </c>
      <c r="D1111" s="98" t="s">
        <v>1278</v>
      </c>
      <c r="E1111" s="98" t="s">
        <v>2046</v>
      </c>
      <c r="F1111" s="98" t="s">
        <v>1259</v>
      </c>
      <c r="G1111" s="98" t="s">
        <v>1301</v>
      </c>
      <c r="H1111" s="98" t="s">
        <v>1294</v>
      </c>
      <c r="I1111" s="98" t="s">
        <v>1261</v>
      </c>
      <c r="J1111" s="101" t="s">
        <v>2247</v>
      </c>
    </row>
    <row r="1112" ht="27" spans="1:10">
      <c r="A1112" s="102"/>
      <c r="B1112" s="103"/>
      <c r="C1112" s="98" t="s">
        <v>1282</v>
      </c>
      <c r="D1112" s="98" t="s">
        <v>1283</v>
      </c>
      <c r="E1112" s="98" t="s">
        <v>2048</v>
      </c>
      <c r="F1112" s="98" t="s">
        <v>1259</v>
      </c>
      <c r="G1112" s="98" t="s">
        <v>1285</v>
      </c>
      <c r="H1112" s="98" t="s">
        <v>1294</v>
      </c>
      <c r="I1112" s="98" t="s">
        <v>1261</v>
      </c>
      <c r="J1112" s="101" t="s">
        <v>2247</v>
      </c>
    </row>
    <row r="1113" ht="54" spans="1:10">
      <c r="A1113" s="98" t="s">
        <v>1881</v>
      </c>
      <c r="B1113" s="101" t="s">
        <v>2054</v>
      </c>
      <c r="C1113" s="102"/>
      <c r="D1113" s="102"/>
      <c r="E1113" s="102"/>
      <c r="F1113" s="102"/>
      <c r="G1113" s="102"/>
      <c r="H1113" s="102"/>
      <c r="I1113" s="102"/>
      <c r="J1113" s="103"/>
    </row>
    <row r="1114" ht="27" spans="1:10">
      <c r="A1114" s="102"/>
      <c r="B1114" s="103"/>
      <c r="C1114" s="98" t="s">
        <v>1256</v>
      </c>
      <c r="D1114" s="98" t="s">
        <v>1257</v>
      </c>
      <c r="E1114" s="98" t="s">
        <v>2055</v>
      </c>
      <c r="F1114" s="98" t="s">
        <v>1280</v>
      </c>
      <c r="G1114" s="98" t="s">
        <v>1363</v>
      </c>
      <c r="H1114" s="98" t="s">
        <v>1695</v>
      </c>
      <c r="I1114" s="98" t="s">
        <v>1261</v>
      </c>
      <c r="J1114" s="101" t="s">
        <v>2414</v>
      </c>
    </row>
    <row r="1115" ht="27.75" spans="1:10">
      <c r="A1115" s="102"/>
      <c r="B1115" s="103"/>
      <c r="C1115" s="98" t="s">
        <v>1256</v>
      </c>
      <c r="D1115" s="98" t="s">
        <v>1268</v>
      </c>
      <c r="E1115" s="98" t="s">
        <v>2415</v>
      </c>
      <c r="F1115" s="98" t="s">
        <v>1280</v>
      </c>
      <c r="G1115" s="98" t="s">
        <v>2416</v>
      </c>
      <c r="H1115" s="98" t="s">
        <v>1294</v>
      </c>
      <c r="I1115" s="98" t="s">
        <v>1261</v>
      </c>
      <c r="J1115" s="101" t="s">
        <v>2057</v>
      </c>
    </row>
    <row r="1116" ht="27.75" spans="1:10">
      <c r="A1116" s="102"/>
      <c r="B1116" s="103"/>
      <c r="C1116" s="98" t="s">
        <v>1256</v>
      </c>
      <c r="D1116" s="98" t="s">
        <v>1268</v>
      </c>
      <c r="E1116" s="98" t="s">
        <v>1871</v>
      </c>
      <c r="F1116" s="98" t="s">
        <v>1259</v>
      </c>
      <c r="G1116" s="98" t="s">
        <v>1353</v>
      </c>
      <c r="H1116" s="98" t="s">
        <v>1294</v>
      </c>
      <c r="I1116" s="98" t="s">
        <v>1261</v>
      </c>
      <c r="J1116" s="101" t="s">
        <v>1989</v>
      </c>
    </row>
    <row r="1117" ht="27.75" spans="1:10">
      <c r="A1117" s="102"/>
      <c r="B1117" s="103"/>
      <c r="C1117" s="98" t="s">
        <v>1256</v>
      </c>
      <c r="D1117" s="98" t="s">
        <v>1377</v>
      </c>
      <c r="E1117" s="98" t="s">
        <v>1990</v>
      </c>
      <c r="F1117" s="98" t="s">
        <v>1280</v>
      </c>
      <c r="G1117" s="98" t="s">
        <v>1301</v>
      </c>
      <c r="H1117" s="98" t="s">
        <v>1294</v>
      </c>
      <c r="I1117" s="98" t="s">
        <v>1261</v>
      </c>
      <c r="J1117" s="101" t="s">
        <v>1991</v>
      </c>
    </row>
    <row r="1118" ht="27.75" spans="1:10">
      <c r="A1118" s="102"/>
      <c r="B1118" s="103"/>
      <c r="C1118" s="98" t="s">
        <v>1256</v>
      </c>
      <c r="D1118" s="98" t="s">
        <v>1291</v>
      </c>
      <c r="E1118" s="98" t="s">
        <v>1992</v>
      </c>
      <c r="F1118" s="98" t="s">
        <v>1280</v>
      </c>
      <c r="G1118" s="98" t="s">
        <v>2060</v>
      </c>
      <c r="H1118" s="98" t="s">
        <v>1949</v>
      </c>
      <c r="I1118" s="98" t="s">
        <v>1261</v>
      </c>
      <c r="J1118" s="101" t="s">
        <v>2061</v>
      </c>
    </row>
    <row r="1119" ht="14.25" spans="1:10">
      <c r="A1119" s="102"/>
      <c r="B1119" s="103"/>
      <c r="C1119" s="98" t="s">
        <v>1277</v>
      </c>
      <c r="D1119" s="98" t="s">
        <v>1278</v>
      </c>
      <c r="E1119" s="98" t="s">
        <v>2116</v>
      </c>
      <c r="F1119" s="98" t="s">
        <v>1259</v>
      </c>
      <c r="G1119" s="98" t="s">
        <v>1996</v>
      </c>
      <c r="H1119" s="98" t="s">
        <v>1294</v>
      </c>
      <c r="I1119" s="98" t="s">
        <v>1261</v>
      </c>
      <c r="J1119" s="101" t="s">
        <v>1914</v>
      </c>
    </row>
    <row r="1120" ht="27" spans="1:10">
      <c r="A1120" s="102"/>
      <c r="B1120" s="103"/>
      <c r="C1120" s="98" t="s">
        <v>1282</v>
      </c>
      <c r="D1120" s="98" t="s">
        <v>1283</v>
      </c>
      <c r="E1120" s="98" t="s">
        <v>1889</v>
      </c>
      <c r="F1120" s="98" t="s">
        <v>1259</v>
      </c>
      <c r="G1120" s="98" t="s">
        <v>1285</v>
      </c>
      <c r="H1120" s="98" t="s">
        <v>1294</v>
      </c>
      <c r="I1120" s="98" t="s">
        <v>1261</v>
      </c>
      <c r="J1120" s="101" t="s">
        <v>2062</v>
      </c>
    </row>
    <row r="1121" ht="27" spans="1:10">
      <c r="A1121" s="102"/>
      <c r="B1121" s="103"/>
      <c r="C1121" s="98" t="s">
        <v>1282</v>
      </c>
      <c r="D1121" s="98" t="s">
        <v>1283</v>
      </c>
      <c r="E1121" s="98" t="s">
        <v>1891</v>
      </c>
      <c r="F1121" s="98" t="s">
        <v>1259</v>
      </c>
      <c r="G1121" s="98" t="s">
        <v>1285</v>
      </c>
      <c r="H1121" s="98" t="s">
        <v>1294</v>
      </c>
      <c r="I1121" s="98" t="s">
        <v>1261</v>
      </c>
      <c r="J1121" s="101" t="s">
        <v>2063</v>
      </c>
    </row>
    <row r="1122" ht="68.25" spans="1:10">
      <c r="A1122" s="98" t="s">
        <v>1907</v>
      </c>
      <c r="B1122" s="101" t="s">
        <v>2417</v>
      </c>
      <c r="C1122" s="102"/>
      <c r="D1122" s="102"/>
      <c r="E1122" s="102"/>
      <c r="F1122" s="102"/>
      <c r="G1122" s="102"/>
      <c r="H1122" s="102"/>
      <c r="I1122" s="102"/>
      <c r="J1122" s="103"/>
    </row>
    <row r="1123" ht="27" spans="1:10">
      <c r="A1123" s="102"/>
      <c r="B1123" s="103"/>
      <c r="C1123" s="98" t="s">
        <v>1256</v>
      </c>
      <c r="D1123" s="98" t="s">
        <v>1257</v>
      </c>
      <c r="E1123" s="98" t="s">
        <v>2124</v>
      </c>
      <c r="F1123" s="98" t="s">
        <v>1280</v>
      </c>
      <c r="G1123" s="98" t="s">
        <v>2418</v>
      </c>
      <c r="H1123" s="98" t="s">
        <v>1311</v>
      </c>
      <c r="I1123" s="98" t="s">
        <v>1261</v>
      </c>
      <c r="J1123" s="101" t="s">
        <v>1822</v>
      </c>
    </row>
    <row r="1124" ht="27.75" spans="1:10">
      <c r="A1124" s="102"/>
      <c r="B1124" s="103"/>
      <c r="C1124" s="98" t="s">
        <v>1256</v>
      </c>
      <c r="D1124" s="98" t="s">
        <v>1257</v>
      </c>
      <c r="E1124" s="98" t="s">
        <v>2419</v>
      </c>
      <c r="F1124" s="98" t="s">
        <v>1280</v>
      </c>
      <c r="G1124" s="98" t="s">
        <v>1274</v>
      </c>
      <c r="H1124" s="98" t="s">
        <v>99</v>
      </c>
      <c r="I1124" s="98" t="s">
        <v>1261</v>
      </c>
      <c r="J1124" s="101" t="s">
        <v>2420</v>
      </c>
    </row>
    <row r="1125" ht="27" spans="1:10">
      <c r="A1125" s="102"/>
      <c r="B1125" s="103"/>
      <c r="C1125" s="98" t="s">
        <v>1256</v>
      </c>
      <c r="D1125" s="98" t="s">
        <v>1268</v>
      </c>
      <c r="E1125" s="98" t="s">
        <v>1859</v>
      </c>
      <c r="F1125" s="98" t="s">
        <v>1280</v>
      </c>
      <c r="G1125" s="98" t="s">
        <v>1301</v>
      </c>
      <c r="H1125" s="98" t="s">
        <v>1294</v>
      </c>
      <c r="I1125" s="98" t="s">
        <v>1261</v>
      </c>
      <c r="J1125" s="101" t="s">
        <v>1860</v>
      </c>
    </row>
    <row r="1126" ht="27" spans="1:10">
      <c r="A1126" s="102"/>
      <c r="B1126" s="103"/>
      <c r="C1126" s="98" t="s">
        <v>1256</v>
      </c>
      <c r="D1126" s="98" t="s">
        <v>1377</v>
      </c>
      <c r="E1126" s="98" t="s">
        <v>1932</v>
      </c>
      <c r="F1126" s="98" t="s">
        <v>1280</v>
      </c>
      <c r="G1126" s="98" t="s">
        <v>1301</v>
      </c>
      <c r="H1126" s="98" t="s">
        <v>1294</v>
      </c>
      <c r="I1126" s="98" t="s">
        <v>1261</v>
      </c>
      <c r="J1126" s="101" t="s">
        <v>1826</v>
      </c>
    </row>
    <row r="1127" ht="27" spans="1:10">
      <c r="A1127" s="102"/>
      <c r="B1127" s="103"/>
      <c r="C1127" s="98" t="s">
        <v>1256</v>
      </c>
      <c r="D1127" s="98" t="s">
        <v>1291</v>
      </c>
      <c r="E1127" s="98" t="s">
        <v>2127</v>
      </c>
      <c r="F1127" s="98" t="s">
        <v>1280</v>
      </c>
      <c r="G1127" s="98" t="s">
        <v>2128</v>
      </c>
      <c r="H1127" s="98" t="s">
        <v>99</v>
      </c>
      <c r="I1127" s="98" t="s">
        <v>1261</v>
      </c>
      <c r="J1127" s="101" t="s">
        <v>1828</v>
      </c>
    </row>
    <row r="1128" ht="27" spans="1:10">
      <c r="A1128" s="102"/>
      <c r="B1128" s="103"/>
      <c r="C1128" s="98" t="s">
        <v>1256</v>
      </c>
      <c r="D1128" s="98" t="s">
        <v>1291</v>
      </c>
      <c r="E1128" s="98" t="s">
        <v>2312</v>
      </c>
      <c r="F1128" s="98" t="s">
        <v>1280</v>
      </c>
      <c r="G1128" s="98" t="s">
        <v>2130</v>
      </c>
      <c r="H1128" s="98" t="s">
        <v>99</v>
      </c>
      <c r="I1128" s="98" t="s">
        <v>1261</v>
      </c>
      <c r="J1128" s="101" t="s">
        <v>1828</v>
      </c>
    </row>
    <row r="1129" ht="27.75" spans="1:10">
      <c r="A1129" s="102"/>
      <c r="B1129" s="103"/>
      <c r="C1129" s="98" t="s">
        <v>1256</v>
      </c>
      <c r="D1129" s="98" t="s">
        <v>1291</v>
      </c>
      <c r="E1129" s="98" t="s">
        <v>2421</v>
      </c>
      <c r="F1129" s="98" t="s">
        <v>1280</v>
      </c>
      <c r="G1129" s="98" t="s">
        <v>2422</v>
      </c>
      <c r="H1129" s="98" t="s">
        <v>99</v>
      </c>
      <c r="I1129" s="98" t="s">
        <v>1261</v>
      </c>
      <c r="J1129" s="101" t="s">
        <v>1828</v>
      </c>
    </row>
    <row r="1130" ht="28.5" spans="1:10">
      <c r="A1130" s="102"/>
      <c r="B1130" s="103"/>
      <c r="C1130" s="98" t="s">
        <v>1277</v>
      </c>
      <c r="D1130" s="98" t="s">
        <v>1278</v>
      </c>
      <c r="E1130" s="98" t="s">
        <v>1863</v>
      </c>
      <c r="F1130" s="98" t="s">
        <v>1259</v>
      </c>
      <c r="G1130" s="98" t="s">
        <v>1285</v>
      </c>
      <c r="H1130" s="98" t="s">
        <v>1294</v>
      </c>
      <c r="I1130" s="98" t="s">
        <v>1261</v>
      </c>
      <c r="J1130" s="101" t="s">
        <v>1830</v>
      </c>
    </row>
    <row r="1131" ht="27" spans="1:10">
      <c r="A1131" s="102"/>
      <c r="B1131" s="103"/>
      <c r="C1131" s="98" t="s">
        <v>1282</v>
      </c>
      <c r="D1131" s="98" t="s">
        <v>1283</v>
      </c>
      <c r="E1131" s="98" t="s">
        <v>1317</v>
      </c>
      <c r="F1131" s="98" t="s">
        <v>1259</v>
      </c>
      <c r="G1131" s="98" t="s">
        <v>1285</v>
      </c>
      <c r="H1131" s="98" t="s">
        <v>1294</v>
      </c>
      <c r="I1131" s="98" t="s">
        <v>1261</v>
      </c>
      <c r="J1131" s="101" t="s">
        <v>1832</v>
      </c>
    </row>
    <row r="1132" ht="14.25" spans="1:10">
      <c r="A1132" s="98" t="s">
        <v>2423</v>
      </c>
      <c r="B1132" s="103"/>
      <c r="C1132" s="102"/>
      <c r="D1132" s="102"/>
      <c r="E1132" s="102"/>
      <c r="F1132" s="102"/>
      <c r="G1132" s="102"/>
      <c r="H1132" s="102"/>
      <c r="I1132" s="102"/>
      <c r="J1132" s="103"/>
    </row>
    <row r="1133" ht="162" spans="1:10">
      <c r="A1133" s="98" t="s">
        <v>2031</v>
      </c>
      <c r="B1133" s="101" t="s">
        <v>2032</v>
      </c>
      <c r="C1133" s="102"/>
      <c r="D1133" s="102"/>
      <c r="E1133" s="102"/>
      <c r="F1133" s="102"/>
      <c r="G1133" s="102"/>
      <c r="H1133" s="102"/>
      <c r="I1133" s="102"/>
      <c r="J1133" s="103"/>
    </row>
    <row r="1134" ht="14.25" spans="1:10">
      <c r="A1134" s="102"/>
      <c r="B1134" s="103"/>
      <c r="C1134" s="98" t="s">
        <v>1256</v>
      </c>
      <c r="D1134" s="98" t="s">
        <v>1257</v>
      </c>
      <c r="E1134" s="98" t="s">
        <v>2033</v>
      </c>
      <c r="F1134" s="98" t="s">
        <v>1280</v>
      </c>
      <c r="G1134" s="98" t="s">
        <v>2424</v>
      </c>
      <c r="H1134" s="98" t="s">
        <v>1695</v>
      </c>
      <c r="I1134" s="98" t="s">
        <v>1261</v>
      </c>
      <c r="J1134" s="101" t="s">
        <v>1985</v>
      </c>
    </row>
    <row r="1135" ht="27.75" spans="1:10">
      <c r="A1135" s="102"/>
      <c r="B1135" s="103"/>
      <c r="C1135" s="98" t="s">
        <v>1256</v>
      </c>
      <c r="D1135" s="98" t="s">
        <v>1268</v>
      </c>
      <c r="E1135" s="98" t="s">
        <v>1986</v>
      </c>
      <c r="F1135" s="98" t="s">
        <v>1280</v>
      </c>
      <c r="G1135" s="98" t="s">
        <v>2425</v>
      </c>
      <c r="H1135" s="98" t="s">
        <v>1294</v>
      </c>
      <c r="I1135" s="98" t="s">
        <v>1261</v>
      </c>
      <c r="J1135" s="101" t="s">
        <v>1987</v>
      </c>
    </row>
    <row r="1136" ht="27.75" spans="1:10">
      <c r="A1136" s="102"/>
      <c r="B1136" s="103"/>
      <c r="C1136" s="98" t="s">
        <v>1256</v>
      </c>
      <c r="D1136" s="98" t="s">
        <v>1377</v>
      </c>
      <c r="E1136" s="98" t="s">
        <v>1990</v>
      </c>
      <c r="F1136" s="98" t="s">
        <v>1280</v>
      </c>
      <c r="G1136" s="98" t="s">
        <v>1301</v>
      </c>
      <c r="H1136" s="98" t="s">
        <v>1294</v>
      </c>
      <c r="I1136" s="98" t="s">
        <v>1261</v>
      </c>
      <c r="J1136" s="101" t="s">
        <v>1991</v>
      </c>
    </row>
    <row r="1137" ht="14.25" spans="1:10">
      <c r="A1137" s="102"/>
      <c r="B1137" s="103"/>
      <c r="C1137" s="98" t="s">
        <v>1256</v>
      </c>
      <c r="D1137" s="98" t="s">
        <v>1291</v>
      </c>
      <c r="E1137" s="98" t="s">
        <v>1900</v>
      </c>
      <c r="F1137" s="98" t="s">
        <v>1280</v>
      </c>
      <c r="G1137" s="98" t="s">
        <v>2035</v>
      </c>
      <c r="H1137" s="98" t="s">
        <v>1949</v>
      </c>
      <c r="I1137" s="98" t="s">
        <v>1261</v>
      </c>
      <c r="J1137" s="101" t="s">
        <v>1994</v>
      </c>
    </row>
    <row r="1138" ht="27.75" spans="1:10">
      <c r="A1138" s="102"/>
      <c r="B1138" s="103"/>
      <c r="C1138" s="98" t="s">
        <v>1277</v>
      </c>
      <c r="D1138" s="98" t="s">
        <v>1278</v>
      </c>
      <c r="E1138" s="98" t="s">
        <v>1995</v>
      </c>
      <c r="F1138" s="98" t="s">
        <v>1259</v>
      </c>
      <c r="G1138" s="98" t="s">
        <v>1332</v>
      </c>
      <c r="H1138" s="98" t="s">
        <v>1294</v>
      </c>
      <c r="I1138" s="98" t="s">
        <v>1261</v>
      </c>
      <c r="J1138" s="101" t="s">
        <v>1914</v>
      </c>
    </row>
    <row r="1139" ht="27.75" spans="1:10">
      <c r="A1139" s="102"/>
      <c r="B1139" s="103"/>
      <c r="C1139" s="98" t="s">
        <v>1277</v>
      </c>
      <c r="D1139" s="98" t="s">
        <v>1299</v>
      </c>
      <c r="E1139" s="98" t="s">
        <v>1999</v>
      </c>
      <c r="F1139" s="98" t="s">
        <v>1280</v>
      </c>
      <c r="G1139" s="98" t="s">
        <v>1363</v>
      </c>
      <c r="H1139" s="98" t="s">
        <v>1302</v>
      </c>
      <c r="I1139" s="98" t="s">
        <v>1261</v>
      </c>
      <c r="J1139" s="101" t="s">
        <v>2001</v>
      </c>
    </row>
    <row r="1140" ht="27" spans="1:10">
      <c r="A1140" s="102"/>
      <c r="B1140" s="103"/>
      <c r="C1140" s="98" t="s">
        <v>1282</v>
      </c>
      <c r="D1140" s="98" t="s">
        <v>1283</v>
      </c>
      <c r="E1140" s="98" t="s">
        <v>1889</v>
      </c>
      <c r="F1140" s="98" t="s">
        <v>1259</v>
      </c>
      <c r="G1140" s="98" t="s">
        <v>1285</v>
      </c>
      <c r="H1140" s="98" t="s">
        <v>1294</v>
      </c>
      <c r="I1140" s="98" t="s">
        <v>1261</v>
      </c>
      <c r="J1140" s="101" t="s">
        <v>1998</v>
      </c>
    </row>
    <row r="1141" ht="27" spans="1:10">
      <c r="A1141" s="102"/>
      <c r="B1141" s="103"/>
      <c r="C1141" s="98" t="s">
        <v>1282</v>
      </c>
      <c r="D1141" s="98" t="s">
        <v>1283</v>
      </c>
      <c r="E1141" s="98" t="s">
        <v>1891</v>
      </c>
      <c r="F1141" s="98" t="s">
        <v>1259</v>
      </c>
      <c r="G1141" s="98" t="s">
        <v>1285</v>
      </c>
      <c r="H1141" s="98" t="s">
        <v>1294</v>
      </c>
      <c r="I1141" s="98" t="s">
        <v>1261</v>
      </c>
      <c r="J1141" s="101" t="s">
        <v>2002</v>
      </c>
    </row>
    <row r="1142" ht="27.75" spans="1:10">
      <c r="A1142" s="98" t="s">
        <v>1819</v>
      </c>
      <c r="B1142" s="101" t="s">
        <v>2077</v>
      </c>
      <c r="C1142" s="102"/>
      <c r="D1142" s="102"/>
      <c r="E1142" s="102"/>
      <c r="F1142" s="102"/>
      <c r="G1142" s="102"/>
      <c r="H1142" s="102"/>
      <c r="I1142" s="102"/>
      <c r="J1142" s="103"/>
    </row>
    <row r="1143" ht="27" spans="1:10">
      <c r="A1143" s="102"/>
      <c r="B1143" s="103"/>
      <c r="C1143" s="98" t="s">
        <v>1256</v>
      </c>
      <c r="D1143" s="98" t="s">
        <v>1257</v>
      </c>
      <c r="E1143" s="98" t="s">
        <v>2106</v>
      </c>
      <c r="F1143" s="98" t="s">
        <v>1280</v>
      </c>
      <c r="G1143" s="98" t="s">
        <v>2426</v>
      </c>
      <c r="H1143" s="98" t="s">
        <v>1294</v>
      </c>
      <c r="I1143" s="98" t="s">
        <v>1261</v>
      </c>
      <c r="J1143" s="101" t="s">
        <v>2427</v>
      </c>
    </row>
    <row r="1144" ht="27" spans="1:10">
      <c r="A1144" s="102"/>
      <c r="B1144" s="103"/>
      <c r="C1144" s="98" t="s">
        <v>1256</v>
      </c>
      <c r="D1144" s="98" t="s">
        <v>1268</v>
      </c>
      <c r="E1144" s="98" t="s">
        <v>2081</v>
      </c>
      <c r="F1144" s="98" t="s">
        <v>1280</v>
      </c>
      <c r="G1144" s="98" t="s">
        <v>1301</v>
      </c>
      <c r="H1144" s="98" t="s">
        <v>1294</v>
      </c>
      <c r="I1144" s="98" t="s">
        <v>1261</v>
      </c>
      <c r="J1144" s="101" t="s">
        <v>2082</v>
      </c>
    </row>
    <row r="1145" ht="14.25" spans="1:10">
      <c r="A1145" s="102"/>
      <c r="B1145" s="103"/>
      <c r="C1145" s="98" t="s">
        <v>1256</v>
      </c>
      <c r="D1145" s="98" t="s">
        <v>1377</v>
      </c>
      <c r="E1145" s="98" t="s">
        <v>2083</v>
      </c>
      <c r="F1145" s="98" t="s">
        <v>1280</v>
      </c>
      <c r="G1145" s="98" t="s">
        <v>1301</v>
      </c>
      <c r="H1145" s="98" t="s">
        <v>1294</v>
      </c>
      <c r="I1145" s="98" t="s">
        <v>1261</v>
      </c>
      <c r="J1145" s="101" t="s">
        <v>2109</v>
      </c>
    </row>
    <row r="1146" ht="14.25" spans="1:10">
      <c r="A1146" s="102"/>
      <c r="B1146" s="103"/>
      <c r="C1146" s="98" t="s">
        <v>1256</v>
      </c>
      <c r="D1146" s="98" t="s">
        <v>1291</v>
      </c>
      <c r="E1146" s="98" t="s">
        <v>2085</v>
      </c>
      <c r="F1146" s="98" t="s">
        <v>1280</v>
      </c>
      <c r="G1146" s="98" t="s">
        <v>1862</v>
      </c>
      <c r="H1146" s="98" t="s">
        <v>1315</v>
      </c>
      <c r="I1146" s="98" t="s">
        <v>1261</v>
      </c>
      <c r="J1146" s="101" t="s">
        <v>1828</v>
      </c>
    </row>
    <row r="1147" ht="27" spans="1:10">
      <c r="A1147" s="102"/>
      <c r="B1147" s="103"/>
      <c r="C1147" s="98" t="s">
        <v>1277</v>
      </c>
      <c r="D1147" s="98" t="s">
        <v>1278</v>
      </c>
      <c r="E1147" s="98" t="s">
        <v>1863</v>
      </c>
      <c r="F1147" s="98" t="s">
        <v>1280</v>
      </c>
      <c r="G1147" s="98" t="s">
        <v>1285</v>
      </c>
      <c r="H1147" s="98" t="s">
        <v>1294</v>
      </c>
      <c r="I1147" s="98" t="s">
        <v>1261</v>
      </c>
      <c r="J1147" s="101" t="s">
        <v>2110</v>
      </c>
    </row>
    <row r="1148" ht="27" spans="1:10">
      <c r="A1148" s="102"/>
      <c r="B1148" s="103"/>
      <c r="C1148" s="98" t="s">
        <v>1277</v>
      </c>
      <c r="D1148" s="98" t="s">
        <v>1299</v>
      </c>
      <c r="E1148" s="98" t="s">
        <v>2088</v>
      </c>
      <c r="F1148" s="98" t="s">
        <v>1270</v>
      </c>
      <c r="G1148" s="98" t="s">
        <v>1850</v>
      </c>
      <c r="H1148" s="98" t="s">
        <v>1302</v>
      </c>
      <c r="I1148" s="98" t="s">
        <v>1261</v>
      </c>
      <c r="J1148" s="101" t="s">
        <v>2111</v>
      </c>
    </row>
    <row r="1149" ht="27" spans="1:10">
      <c r="A1149" s="102"/>
      <c r="B1149" s="103"/>
      <c r="C1149" s="98" t="s">
        <v>1282</v>
      </c>
      <c r="D1149" s="98" t="s">
        <v>1283</v>
      </c>
      <c r="E1149" s="98" t="s">
        <v>2090</v>
      </c>
      <c r="F1149" s="98" t="s">
        <v>1259</v>
      </c>
      <c r="G1149" s="98" t="s">
        <v>1285</v>
      </c>
      <c r="H1149" s="98" t="s">
        <v>1294</v>
      </c>
      <c r="I1149" s="98" t="s">
        <v>1261</v>
      </c>
      <c r="J1149" s="101" t="s">
        <v>2110</v>
      </c>
    </row>
    <row r="1150" ht="27" spans="1:10">
      <c r="A1150" s="102"/>
      <c r="B1150" s="103"/>
      <c r="C1150" s="98" t="s">
        <v>1282</v>
      </c>
      <c r="D1150" s="98" t="s">
        <v>1283</v>
      </c>
      <c r="E1150" s="98" t="s">
        <v>1854</v>
      </c>
      <c r="F1150" s="98" t="s">
        <v>1259</v>
      </c>
      <c r="G1150" s="98" t="s">
        <v>1285</v>
      </c>
      <c r="H1150" s="98" t="s">
        <v>1294</v>
      </c>
      <c r="I1150" s="98" t="s">
        <v>1261</v>
      </c>
      <c r="J1150" s="101" t="s">
        <v>2112</v>
      </c>
    </row>
    <row r="1151" ht="54" spans="1:10">
      <c r="A1151" s="98" t="s">
        <v>1907</v>
      </c>
      <c r="B1151" s="101" t="s">
        <v>2093</v>
      </c>
      <c r="C1151" s="102"/>
      <c r="D1151" s="102"/>
      <c r="E1151" s="102"/>
      <c r="F1151" s="102"/>
      <c r="G1151" s="102"/>
      <c r="H1151" s="102"/>
      <c r="I1151" s="102"/>
      <c r="J1151" s="103"/>
    </row>
    <row r="1152" ht="27" spans="1:10">
      <c r="A1152" s="102"/>
      <c r="B1152" s="103"/>
      <c r="C1152" s="98" t="s">
        <v>1256</v>
      </c>
      <c r="D1152" s="98" t="s">
        <v>1257</v>
      </c>
      <c r="E1152" s="98" t="s">
        <v>2094</v>
      </c>
      <c r="F1152" s="98" t="s">
        <v>1280</v>
      </c>
      <c r="G1152" s="98" t="s">
        <v>971</v>
      </c>
      <c r="H1152" s="98" t="s">
        <v>1311</v>
      </c>
      <c r="I1152" s="98" t="s">
        <v>1261</v>
      </c>
      <c r="J1152" s="101" t="s">
        <v>1822</v>
      </c>
    </row>
    <row r="1153" ht="27" spans="1:10">
      <c r="A1153" s="102"/>
      <c r="B1153" s="103"/>
      <c r="C1153" s="98" t="s">
        <v>1256</v>
      </c>
      <c r="D1153" s="98" t="s">
        <v>1268</v>
      </c>
      <c r="E1153" s="98" t="s">
        <v>1859</v>
      </c>
      <c r="F1153" s="98" t="s">
        <v>1280</v>
      </c>
      <c r="G1153" s="98" t="s">
        <v>1301</v>
      </c>
      <c r="H1153" s="98" t="s">
        <v>1294</v>
      </c>
      <c r="I1153" s="98" t="s">
        <v>1261</v>
      </c>
      <c r="J1153" s="101" t="s">
        <v>1860</v>
      </c>
    </row>
    <row r="1154" ht="27" spans="1:10">
      <c r="A1154" s="102"/>
      <c r="B1154" s="103"/>
      <c r="C1154" s="98" t="s">
        <v>1256</v>
      </c>
      <c r="D1154" s="98" t="s">
        <v>1377</v>
      </c>
      <c r="E1154" s="98" t="s">
        <v>1932</v>
      </c>
      <c r="F1154" s="98" t="s">
        <v>1280</v>
      </c>
      <c r="G1154" s="98" t="s">
        <v>1301</v>
      </c>
      <c r="H1154" s="98" t="s">
        <v>1294</v>
      </c>
      <c r="I1154" s="98" t="s">
        <v>1261</v>
      </c>
      <c r="J1154" s="101" t="s">
        <v>1826</v>
      </c>
    </row>
    <row r="1155" ht="27" spans="1:10">
      <c r="A1155" s="102"/>
      <c r="B1155" s="103"/>
      <c r="C1155" s="98" t="s">
        <v>1256</v>
      </c>
      <c r="D1155" s="98" t="s">
        <v>1291</v>
      </c>
      <c r="E1155" s="98" t="s">
        <v>2096</v>
      </c>
      <c r="F1155" s="98" t="s">
        <v>1280</v>
      </c>
      <c r="G1155" s="98" t="s">
        <v>2097</v>
      </c>
      <c r="H1155" s="98" t="s">
        <v>99</v>
      </c>
      <c r="I1155" s="98" t="s">
        <v>1261</v>
      </c>
      <c r="J1155" s="101" t="s">
        <v>1828</v>
      </c>
    </row>
    <row r="1156" ht="27" spans="1:10">
      <c r="A1156" s="102"/>
      <c r="B1156" s="103"/>
      <c r="C1156" s="98" t="s">
        <v>1256</v>
      </c>
      <c r="D1156" s="98" t="s">
        <v>1291</v>
      </c>
      <c r="E1156" s="98" t="s">
        <v>2098</v>
      </c>
      <c r="F1156" s="98" t="s">
        <v>1280</v>
      </c>
      <c r="G1156" s="98" t="s">
        <v>1913</v>
      </c>
      <c r="H1156" s="98" t="s">
        <v>99</v>
      </c>
      <c r="I1156" s="98" t="s">
        <v>1261</v>
      </c>
      <c r="J1156" s="101" t="s">
        <v>1828</v>
      </c>
    </row>
    <row r="1157" ht="28.5" spans="1:10">
      <c r="A1157" s="102"/>
      <c r="B1157" s="103"/>
      <c r="C1157" s="98" t="s">
        <v>1277</v>
      </c>
      <c r="D1157" s="98" t="s">
        <v>1278</v>
      </c>
      <c r="E1157" s="98" t="s">
        <v>1951</v>
      </c>
      <c r="F1157" s="98" t="s">
        <v>1259</v>
      </c>
      <c r="G1157" s="98" t="s">
        <v>1332</v>
      </c>
      <c r="H1157" s="98" t="s">
        <v>1294</v>
      </c>
      <c r="I1157" s="98" t="s">
        <v>1261</v>
      </c>
      <c r="J1157" s="101" t="s">
        <v>2428</v>
      </c>
    </row>
    <row r="1158" ht="27" spans="1:10">
      <c r="A1158" s="102"/>
      <c r="B1158" s="103"/>
      <c r="C1158" s="98" t="s">
        <v>1282</v>
      </c>
      <c r="D1158" s="98" t="s">
        <v>1283</v>
      </c>
      <c r="E1158" s="98" t="s">
        <v>1317</v>
      </c>
      <c r="F1158" s="98" t="s">
        <v>1259</v>
      </c>
      <c r="G1158" s="98" t="s">
        <v>1285</v>
      </c>
      <c r="H1158" s="98" t="s">
        <v>1294</v>
      </c>
      <c r="I1158" s="98" t="s">
        <v>1261</v>
      </c>
      <c r="J1158" s="101" t="s">
        <v>1832</v>
      </c>
    </row>
    <row r="1159" ht="162" spans="1:10">
      <c r="A1159" s="98" t="s">
        <v>1866</v>
      </c>
      <c r="B1159" s="101" t="s">
        <v>2032</v>
      </c>
      <c r="C1159" s="102"/>
      <c r="D1159" s="102"/>
      <c r="E1159" s="102"/>
      <c r="F1159" s="102"/>
      <c r="G1159" s="102"/>
      <c r="H1159" s="102"/>
      <c r="I1159" s="102"/>
      <c r="J1159" s="103"/>
    </row>
    <row r="1160" ht="27.75" spans="1:10">
      <c r="A1160" s="102"/>
      <c r="B1160" s="103"/>
      <c r="C1160" s="98" t="s">
        <v>1256</v>
      </c>
      <c r="D1160" s="98" t="s">
        <v>1257</v>
      </c>
      <c r="E1160" s="98" t="s">
        <v>2101</v>
      </c>
      <c r="F1160" s="98" t="s">
        <v>1280</v>
      </c>
      <c r="G1160" s="98" t="s">
        <v>2429</v>
      </c>
      <c r="H1160" s="98" t="s">
        <v>1695</v>
      </c>
      <c r="I1160" s="98" t="s">
        <v>1261</v>
      </c>
      <c r="J1160" s="101" t="s">
        <v>1985</v>
      </c>
    </row>
    <row r="1161" ht="27.75" spans="1:10">
      <c r="A1161" s="102"/>
      <c r="B1161" s="103"/>
      <c r="C1161" s="98" t="s">
        <v>1256</v>
      </c>
      <c r="D1161" s="98" t="s">
        <v>1268</v>
      </c>
      <c r="E1161" s="98" t="s">
        <v>1986</v>
      </c>
      <c r="F1161" s="98" t="s">
        <v>1280</v>
      </c>
      <c r="G1161" s="98" t="s">
        <v>1301</v>
      </c>
      <c r="H1161" s="98" t="s">
        <v>1294</v>
      </c>
      <c r="I1161" s="98" t="s">
        <v>1261</v>
      </c>
      <c r="J1161" s="101" t="s">
        <v>1987</v>
      </c>
    </row>
    <row r="1162" ht="27.75" spans="1:10">
      <c r="A1162" s="102"/>
      <c r="B1162" s="103"/>
      <c r="C1162" s="98" t="s">
        <v>1256</v>
      </c>
      <c r="D1162" s="98" t="s">
        <v>1377</v>
      </c>
      <c r="E1162" s="98" t="s">
        <v>1990</v>
      </c>
      <c r="F1162" s="98" t="s">
        <v>1280</v>
      </c>
      <c r="G1162" s="98" t="s">
        <v>1301</v>
      </c>
      <c r="H1162" s="98" t="s">
        <v>1294</v>
      </c>
      <c r="I1162" s="98" t="s">
        <v>1261</v>
      </c>
      <c r="J1162" s="101" t="s">
        <v>1991</v>
      </c>
    </row>
    <row r="1163" ht="27.75" spans="1:10">
      <c r="A1163" s="102"/>
      <c r="B1163" s="103"/>
      <c r="C1163" s="98" t="s">
        <v>1256</v>
      </c>
      <c r="D1163" s="98" t="s">
        <v>1291</v>
      </c>
      <c r="E1163" s="98" t="s">
        <v>2115</v>
      </c>
      <c r="F1163" s="98" t="s">
        <v>1280</v>
      </c>
      <c r="G1163" s="98" t="s">
        <v>2035</v>
      </c>
      <c r="H1163" s="98" t="s">
        <v>1949</v>
      </c>
      <c r="I1163" s="98" t="s">
        <v>1261</v>
      </c>
      <c r="J1163" s="101" t="s">
        <v>1994</v>
      </c>
    </row>
    <row r="1164" ht="27.75" spans="1:10">
      <c r="A1164" s="102"/>
      <c r="B1164" s="103"/>
      <c r="C1164" s="98" t="s">
        <v>1277</v>
      </c>
      <c r="D1164" s="98" t="s">
        <v>1278</v>
      </c>
      <c r="E1164" s="98" t="s">
        <v>1995</v>
      </c>
      <c r="F1164" s="98" t="s">
        <v>1259</v>
      </c>
      <c r="G1164" s="98" t="s">
        <v>1332</v>
      </c>
      <c r="H1164" s="98" t="s">
        <v>1294</v>
      </c>
      <c r="I1164" s="98" t="s">
        <v>1261</v>
      </c>
      <c r="J1164" s="101" t="s">
        <v>1914</v>
      </c>
    </row>
    <row r="1165" ht="27.75" spans="1:10">
      <c r="A1165" s="102"/>
      <c r="B1165" s="103"/>
      <c r="C1165" s="98" t="s">
        <v>1277</v>
      </c>
      <c r="D1165" s="98" t="s">
        <v>1278</v>
      </c>
      <c r="E1165" s="98" t="s">
        <v>1997</v>
      </c>
      <c r="F1165" s="98" t="s">
        <v>1280</v>
      </c>
      <c r="G1165" s="98" t="s">
        <v>1301</v>
      </c>
      <c r="H1165" s="98" t="s">
        <v>1294</v>
      </c>
      <c r="I1165" s="98" t="s">
        <v>1261</v>
      </c>
      <c r="J1165" s="101" t="s">
        <v>1998</v>
      </c>
    </row>
    <row r="1166" ht="27.75" spans="1:10">
      <c r="A1166" s="102"/>
      <c r="B1166" s="103"/>
      <c r="C1166" s="98" t="s">
        <v>1277</v>
      </c>
      <c r="D1166" s="98" t="s">
        <v>1299</v>
      </c>
      <c r="E1166" s="98" t="s">
        <v>1999</v>
      </c>
      <c r="F1166" s="98" t="s">
        <v>1280</v>
      </c>
      <c r="G1166" s="98" t="s">
        <v>1363</v>
      </c>
      <c r="H1166" s="98" t="s">
        <v>1302</v>
      </c>
      <c r="I1166" s="98" t="s">
        <v>1261</v>
      </c>
      <c r="J1166" s="101" t="s">
        <v>2001</v>
      </c>
    </row>
    <row r="1167" ht="27" spans="1:10">
      <c r="A1167" s="102"/>
      <c r="B1167" s="103"/>
      <c r="C1167" s="98" t="s">
        <v>1282</v>
      </c>
      <c r="D1167" s="98" t="s">
        <v>1283</v>
      </c>
      <c r="E1167" s="98" t="s">
        <v>1889</v>
      </c>
      <c r="F1167" s="98" t="s">
        <v>1259</v>
      </c>
      <c r="G1167" s="98" t="s">
        <v>1285</v>
      </c>
      <c r="H1167" s="98" t="s">
        <v>1294</v>
      </c>
      <c r="I1167" s="98" t="s">
        <v>1261</v>
      </c>
      <c r="J1167" s="101" t="s">
        <v>1998</v>
      </c>
    </row>
    <row r="1168" ht="27" spans="1:10">
      <c r="A1168" s="102"/>
      <c r="B1168" s="103"/>
      <c r="C1168" s="98" t="s">
        <v>1282</v>
      </c>
      <c r="D1168" s="98" t="s">
        <v>1283</v>
      </c>
      <c r="E1168" s="98" t="s">
        <v>1891</v>
      </c>
      <c r="F1168" s="98" t="s">
        <v>1259</v>
      </c>
      <c r="G1168" s="98" t="s">
        <v>1285</v>
      </c>
      <c r="H1168" s="98" t="s">
        <v>1294</v>
      </c>
      <c r="I1168" s="98" t="s">
        <v>1261</v>
      </c>
      <c r="J1168" s="101" t="s">
        <v>2002</v>
      </c>
    </row>
    <row r="1169" ht="54" spans="1:10">
      <c r="A1169" s="98" t="s">
        <v>1881</v>
      </c>
      <c r="B1169" s="101" t="s">
        <v>2054</v>
      </c>
      <c r="C1169" s="102"/>
      <c r="D1169" s="102"/>
      <c r="E1169" s="102"/>
      <c r="F1169" s="102"/>
      <c r="G1169" s="102"/>
      <c r="H1169" s="102"/>
      <c r="I1169" s="102"/>
      <c r="J1169" s="103"/>
    </row>
    <row r="1170" ht="27" spans="1:10">
      <c r="A1170" s="102"/>
      <c r="B1170" s="103"/>
      <c r="C1170" s="98" t="s">
        <v>1256</v>
      </c>
      <c r="D1170" s="98" t="s">
        <v>1257</v>
      </c>
      <c r="E1170" s="98" t="s">
        <v>2055</v>
      </c>
      <c r="F1170" s="98" t="s">
        <v>1280</v>
      </c>
      <c r="G1170" s="98" t="s">
        <v>1274</v>
      </c>
      <c r="H1170" s="98" t="s">
        <v>1695</v>
      </c>
      <c r="I1170" s="98" t="s">
        <v>1261</v>
      </c>
      <c r="J1170" s="101" t="s">
        <v>2057</v>
      </c>
    </row>
    <row r="1171" ht="27.75" spans="1:10">
      <c r="A1171" s="102"/>
      <c r="B1171" s="103"/>
      <c r="C1171" s="98" t="s">
        <v>1256</v>
      </c>
      <c r="D1171" s="98" t="s">
        <v>1268</v>
      </c>
      <c r="E1171" s="98" t="s">
        <v>1986</v>
      </c>
      <c r="F1171" s="98" t="s">
        <v>1280</v>
      </c>
      <c r="G1171" s="98" t="s">
        <v>1301</v>
      </c>
      <c r="H1171" s="98" t="s">
        <v>1294</v>
      </c>
      <c r="I1171" s="98" t="s">
        <v>1261</v>
      </c>
      <c r="J1171" s="101" t="s">
        <v>2057</v>
      </c>
    </row>
    <row r="1172" ht="27.75" spans="1:10">
      <c r="A1172" s="102"/>
      <c r="B1172" s="103"/>
      <c r="C1172" s="98" t="s">
        <v>1256</v>
      </c>
      <c r="D1172" s="98" t="s">
        <v>1268</v>
      </c>
      <c r="E1172" s="98" t="s">
        <v>1871</v>
      </c>
      <c r="F1172" s="98" t="s">
        <v>1259</v>
      </c>
      <c r="G1172" s="98" t="s">
        <v>1353</v>
      </c>
      <c r="H1172" s="98" t="s">
        <v>1294</v>
      </c>
      <c r="I1172" s="98" t="s">
        <v>1261</v>
      </c>
      <c r="J1172" s="101" t="s">
        <v>1989</v>
      </c>
    </row>
    <row r="1173" ht="27.75" spans="1:10">
      <c r="A1173" s="102"/>
      <c r="B1173" s="103"/>
      <c r="C1173" s="98" t="s">
        <v>1256</v>
      </c>
      <c r="D1173" s="98" t="s">
        <v>1377</v>
      </c>
      <c r="E1173" s="98" t="s">
        <v>1990</v>
      </c>
      <c r="F1173" s="98" t="s">
        <v>1280</v>
      </c>
      <c r="G1173" s="98" t="s">
        <v>1301</v>
      </c>
      <c r="H1173" s="98" t="s">
        <v>1294</v>
      </c>
      <c r="I1173" s="98" t="s">
        <v>1261</v>
      </c>
      <c r="J1173" s="101" t="s">
        <v>1991</v>
      </c>
    </row>
    <row r="1174" ht="27.75" spans="1:10">
      <c r="A1174" s="102"/>
      <c r="B1174" s="103"/>
      <c r="C1174" s="98" t="s">
        <v>1256</v>
      </c>
      <c r="D1174" s="98" t="s">
        <v>1291</v>
      </c>
      <c r="E1174" s="98" t="s">
        <v>2115</v>
      </c>
      <c r="F1174" s="98" t="s">
        <v>1280</v>
      </c>
      <c r="G1174" s="98" t="s">
        <v>2060</v>
      </c>
      <c r="H1174" s="98" t="s">
        <v>1949</v>
      </c>
      <c r="I1174" s="98" t="s">
        <v>1261</v>
      </c>
      <c r="J1174" s="101" t="s">
        <v>2061</v>
      </c>
    </row>
    <row r="1175" ht="27.75" spans="1:10">
      <c r="A1175" s="102"/>
      <c r="B1175" s="103"/>
      <c r="C1175" s="98" t="s">
        <v>1277</v>
      </c>
      <c r="D1175" s="98" t="s">
        <v>1299</v>
      </c>
      <c r="E1175" s="98" t="s">
        <v>1999</v>
      </c>
      <c r="F1175" s="98" t="s">
        <v>1280</v>
      </c>
      <c r="G1175" s="98" t="s">
        <v>1363</v>
      </c>
      <c r="H1175" s="98" t="s">
        <v>1302</v>
      </c>
      <c r="I1175" s="98" t="s">
        <v>1261</v>
      </c>
      <c r="J1175" s="101" t="s">
        <v>2001</v>
      </c>
    </row>
    <row r="1176" ht="27" spans="1:10">
      <c r="A1176" s="102"/>
      <c r="B1176" s="103"/>
      <c r="C1176" s="98" t="s">
        <v>1282</v>
      </c>
      <c r="D1176" s="98" t="s">
        <v>1283</v>
      </c>
      <c r="E1176" s="98" t="s">
        <v>1889</v>
      </c>
      <c r="F1176" s="98" t="s">
        <v>1259</v>
      </c>
      <c r="G1176" s="98" t="s">
        <v>1285</v>
      </c>
      <c r="H1176" s="98" t="s">
        <v>1294</v>
      </c>
      <c r="I1176" s="98" t="s">
        <v>1261</v>
      </c>
      <c r="J1176" s="101" t="s">
        <v>2062</v>
      </c>
    </row>
    <row r="1177" ht="27" spans="1:10">
      <c r="A1177" s="102"/>
      <c r="B1177" s="103"/>
      <c r="C1177" s="98" t="s">
        <v>1282</v>
      </c>
      <c r="D1177" s="98" t="s">
        <v>1283</v>
      </c>
      <c r="E1177" s="98" t="s">
        <v>1891</v>
      </c>
      <c r="F1177" s="98" t="s">
        <v>1259</v>
      </c>
      <c r="G1177" s="98" t="s">
        <v>1285</v>
      </c>
      <c r="H1177" s="98" t="s">
        <v>1294</v>
      </c>
      <c r="I1177" s="98" t="s">
        <v>1261</v>
      </c>
      <c r="J1177" s="101" t="s">
        <v>2063</v>
      </c>
    </row>
    <row r="1178" ht="27.75" spans="1:10">
      <c r="A1178" s="98" t="s">
        <v>1856</v>
      </c>
      <c r="B1178" s="101" t="s">
        <v>2077</v>
      </c>
      <c r="C1178" s="102"/>
      <c r="D1178" s="102"/>
      <c r="E1178" s="102"/>
      <c r="F1178" s="102"/>
      <c r="G1178" s="102"/>
      <c r="H1178" s="102"/>
      <c r="I1178" s="102"/>
      <c r="J1178" s="103"/>
    </row>
    <row r="1179" ht="14.25" spans="1:10">
      <c r="A1179" s="102"/>
      <c r="B1179" s="103"/>
      <c r="C1179" s="98" t="s">
        <v>1256</v>
      </c>
      <c r="D1179" s="98" t="s">
        <v>1257</v>
      </c>
      <c r="E1179" s="98" t="s">
        <v>2078</v>
      </c>
      <c r="F1179" s="98" t="s">
        <v>1280</v>
      </c>
      <c r="G1179" s="98" t="s">
        <v>2426</v>
      </c>
      <c r="H1179" s="98" t="s">
        <v>1294</v>
      </c>
      <c r="I1179" s="98" t="s">
        <v>1261</v>
      </c>
      <c r="J1179" s="101" t="s">
        <v>2080</v>
      </c>
    </row>
    <row r="1180" ht="27" spans="1:10">
      <c r="A1180" s="102"/>
      <c r="B1180" s="103"/>
      <c r="C1180" s="98" t="s">
        <v>1256</v>
      </c>
      <c r="D1180" s="98" t="s">
        <v>1268</v>
      </c>
      <c r="E1180" s="98" t="s">
        <v>2081</v>
      </c>
      <c r="F1180" s="98" t="s">
        <v>1280</v>
      </c>
      <c r="G1180" s="98" t="s">
        <v>1301</v>
      </c>
      <c r="H1180" s="98" t="s">
        <v>1294</v>
      </c>
      <c r="I1180" s="98" t="s">
        <v>1261</v>
      </c>
      <c r="J1180" s="101" t="s">
        <v>2082</v>
      </c>
    </row>
    <row r="1181" ht="14.25" spans="1:10">
      <c r="A1181" s="102"/>
      <c r="B1181" s="103"/>
      <c r="C1181" s="98" t="s">
        <v>1256</v>
      </c>
      <c r="D1181" s="98" t="s">
        <v>1377</v>
      </c>
      <c r="E1181" s="98" t="s">
        <v>2083</v>
      </c>
      <c r="F1181" s="98" t="s">
        <v>1280</v>
      </c>
      <c r="G1181" s="98" t="s">
        <v>1301</v>
      </c>
      <c r="H1181" s="98" t="s">
        <v>1294</v>
      </c>
      <c r="I1181" s="98" t="s">
        <v>1261</v>
      </c>
      <c r="J1181" s="101" t="s">
        <v>2084</v>
      </c>
    </row>
    <row r="1182" ht="14.25" spans="1:10">
      <c r="A1182" s="102"/>
      <c r="B1182" s="103"/>
      <c r="C1182" s="98" t="s">
        <v>1256</v>
      </c>
      <c r="D1182" s="98" t="s">
        <v>1291</v>
      </c>
      <c r="E1182" s="98" t="s">
        <v>2085</v>
      </c>
      <c r="F1182" s="98" t="s">
        <v>1280</v>
      </c>
      <c r="G1182" s="98" t="s">
        <v>1862</v>
      </c>
      <c r="H1182" s="98" t="s">
        <v>1315</v>
      </c>
      <c r="I1182" s="98" t="s">
        <v>1261</v>
      </c>
      <c r="J1182" s="101" t="s">
        <v>1828</v>
      </c>
    </row>
    <row r="1183" ht="27.75" spans="1:10">
      <c r="A1183" s="102"/>
      <c r="B1183" s="103"/>
      <c r="C1183" s="98" t="s">
        <v>1277</v>
      </c>
      <c r="D1183" s="98" t="s">
        <v>1278</v>
      </c>
      <c r="E1183" s="98" t="s">
        <v>2430</v>
      </c>
      <c r="F1183" s="98" t="s">
        <v>1280</v>
      </c>
      <c r="G1183" s="98" t="s">
        <v>1332</v>
      </c>
      <c r="H1183" s="98" t="s">
        <v>1294</v>
      </c>
      <c r="I1183" s="98" t="s">
        <v>1261</v>
      </c>
      <c r="J1183" s="101" t="s">
        <v>2431</v>
      </c>
    </row>
    <row r="1184" ht="27" spans="1:10">
      <c r="A1184" s="102"/>
      <c r="B1184" s="103"/>
      <c r="C1184" s="98" t="s">
        <v>1277</v>
      </c>
      <c r="D1184" s="98" t="s">
        <v>1299</v>
      </c>
      <c r="E1184" s="98" t="s">
        <v>2088</v>
      </c>
      <c r="F1184" s="98" t="s">
        <v>1270</v>
      </c>
      <c r="G1184" s="98" t="s">
        <v>1850</v>
      </c>
      <c r="H1184" s="98" t="s">
        <v>1302</v>
      </c>
      <c r="I1184" s="98" t="s">
        <v>1261</v>
      </c>
      <c r="J1184" s="101" t="s">
        <v>2089</v>
      </c>
    </row>
    <row r="1185" ht="27" spans="1:10">
      <c r="A1185" s="102"/>
      <c r="B1185" s="103"/>
      <c r="C1185" s="98" t="s">
        <v>1282</v>
      </c>
      <c r="D1185" s="98" t="s">
        <v>1283</v>
      </c>
      <c r="E1185" s="98" t="s">
        <v>2090</v>
      </c>
      <c r="F1185" s="98" t="s">
        <v>1259</v>
      </c>
      <c r="G1185" s="98" t="s">
        <v>1285</v>
      </c>
      <c r="H1185" s="98" t="s">
        <v>1294</v>
      </c>
      <c r="I1185" s="98" t="s">
        <v>1261</v>
      </c>
      <c r="J1185" s="101" t="s">
        <v>2432</v>
      </c>
    </row>
    <row r="1186" ht="27" spans="1:10">
      <c r="A1186" s="102"/>
      <c r="B1186" s="103"/>
      <c r="C1186" s="98" t="s">
        <v>1282</v>
      </c>
      <c r="D1186" s="98" t="s">
        <v>1283</v>
      </c>
      <c r="E1186" s="98" t="s">
        <v>1854</v>
      </c>
      <c r="F1186" s="98" t="s">
        <v>1259</v>
      </c>
      <c r="G1186" s="98" t="s">
        <v>1285</v>
      </c>
      <c r="H1186" s="98" t="s">
        <v>1294</v>
      </c>
      <c r="I1186" s="98" t="s">
        <v>1261</v>
      </c>
      <c r="J1186" s="101" t="s">
        <v>2433</v>
      </c>
    </row>
    <row r="1187" ht="27.75" spans="1:10">
      <c r="A1187" s="98" t="s">
        <v>1833</v>
      </c>
      <c r="B1187" s="101" t="s">
        <v>2064</v>
      </c>
      <c r="C1187" s="102"/>
      <c r="D1187" s="102"/>
      <c r="E1187" s="102"/>
      <c r="F1187" s="102"/>
      <c r="G1187" s="102"/>
      <c r="H1187" s="102"/>
      <c r="I1187" s="102"/>
      <c r="J1187" s="103"/>
    </row>
    <row r="1188" ht="14.25" spans="1:10">
      <c r="A1188" s="102"/>
      <c r="B1188" s="103"/>
      <c r="C1188" s="98" t="s">
        <v>1256</v>
      </c>
      <c r="D1188" s="98" t="s">
        <v>1257</v>
      </c>
      <c r="E1188" s="98" t="s">
        <v>2065</v>
      </c>
      <c r="F1188" s="98" t="s">
        <v>1280</v>
      </c>
      <c r="G1188" s="98" t="s">
        <v>2434</v>
      </c>
      <c r="H1188" s="98" t="s">
        <v>1311</v>
      </c>
      <c r="I1188" s="98" t="s">
        <v>1261</v>
      </c>
      <c r="J1188" s="101" t="s">
        <v>2072</v>
      </c>
    </row>
    <row r="1189" ht="27" spans="1:10">
      <c r="A1189" s="102"/>
      <c r="B1189" s="103"/>
      <c r="C1189" s="98" t="s">
        <v>1256</v>
      </c>
      <c r="D1189" s="98" t="s">
        <v>1268</v>
      </c>
      <c r="E1189" s="98" t="s">
        <v>2068</v>
      </c>
      <c r="F1189" s="98" t="s">
        <v>1259</v>
      </c>
      <c r="G1189" s="98" t="s">
        <v>1285</v>
      </c>
      <c r="H1189" s="98" t="s">
        <v>1294</v>
      </c>
      <c r="I1189" s="98" t="s">
        <v>1261</v>
      </c>
      <c r="J1189" s="101" t="s">
        <v>2069</v>
      </c>
    </row>
    <row r="1190" ht="27" spans="1:10">
      <c r="A1190" s="102"/>
      <c r="B1190" s="103"/>
      <c r="C1190" s="98" t="s">
        <v>1256</v>
      </c>
      <c r="D1190" s="98" t="s">
        <v>1377</v>
      </c>
      <c r="E1190" s="98" t="s">
        <v>2068</v>
      </c>
      <c r="F1190" s="98" t="s">
        <v>1259</v>
      </c>
      <c r="G1190" s="98" t="s">
        <v>1285</v>
      </c>
      <c r="H1190" s="98" t="s">
        <v>99</v>
      </c>
      <c r="I1190" s="98" t="s">
        <v>1261</v>
      </c>
      <c r="J1190" s="101" t="s">
        <v>2069</v>
      </c>
    </row>
    <row r="1191" ht="14.25" spans="1:10">
      <c r="A1191" s="102"/>
      <c r="B1191" s="103"/>
      <c r="C1191" s="98" t="s">
        <v>1256</v>
      </c>
      <c r="D1191" s="98" t="s">
        <v>1291</v>
      </c>
      <c r="E1191" s="98" t="s">
        <v>2070</v>
      </c>
      <c r="F1191" s="98" t="s">
        <v>1280</v>
      </c>
      <c r="G1191" s="98" t="s">
        <v>2263</v>
      </c>
      <c r="H1191" s="98" t="s">
        <v>99</v>
      </c>
      <c r="I1191" s="98" t="s">
        <v>1261</v>
      </c>
      <c r="J1191" s="101" t="s">
        <v>2072</v>
      </c>
    </row>
    <row r="1192" ht="14.25" spans="1:10">
      <c r="A1192" s="102"/>
      <c r="B1192" s="103"/>
      <c r="C1192" s="98" t="s">
        <v>1277</v>
      </c>
      <c r="D1192" s="98" t="s">
        <v>1313</v>
      </c>
      <c r="E1192" s="98" t="s">
        <v>2070</v>
      </c>
      <c r="F1192" s="98" t="s">
        <v>1280</v>
      </c>
      <c r="G1192" s="98" t="s">
        <v>2263</v>
      </c>
      <c r="H1192" s="98" t="s">
        <v>1315</v>
      </c>
      <c r="I1192" s="98" t="s">
        <v>1261</v>
      </c>
      <c r="J1192" s="101" t="s">
        <v>2072</v>
      </c>
    </row>
    <row r="1193" ht="27" spans="1:10">
      <c r="A1193" s="102"/>
      <c r="B1193" s="103"/>
      <c r="C1193" s="98" t="s">
        <v>1282</v>
      </c>
      <c r="D1193" s="98" t="s">
        <v>1283</v>
      </c>
      <c r="E1193" s="98" t="s">
        <v>2075</v>
      </c>
      <c r="F1193" s="98" t="s">
        <v>1280</v>
      </c>
      <c r="G1193" s="98" t="s">
        <v>1285</v>
      </c>
      <c r="H1193" s="98" t="s">
        <v>99</v>
      </c>
      <c r="I1193" s="98" t="s">
        <v>1261</v>
      </c>
      <c r="J1193" s="101" t="s">
        <v>2076</v>
      </c>
    </row>
    <row r="1194" ht="162" spans="1:10">
      <c r="A1194" s="98" t="s">
        <v>2100</v>
      </c>
      <c r="B1194" s="101" t="s">
        <v>2032</v>
      </c>
      <c r="C1194" s="102"/>
      <c r="D1194" s="102"/>
      <c r="E1194" s="102"/>
      <c r="F1194" s="102"/>
      <c r="G1194" s="102"/>
      <c r="H1194" s="102"/>
      <c r="I1194" s="102"/>
      <c r="J1194" s="103"/>
    </row>
    <row r="1195" ht="27.75" spans="1:10">
      <c r="A1195" s="102"/>
      <c r="B1195" s="103"/>
      <c r="C1195" s="98" t="s">
        <v>1256</v>
      </c>
      <c r="D1195" s="98" t="s">
        <v>1257</v>
      </c>
      <c r="E1195" s="98" t="s">
        <v>2101</v>
      </c>
      <c r="F1195" s="98" t="s">
        <v>1280</v>
      </c>
      <c r="G1195" s="98" t="s">
        <v>2435</v>
      </c>
      <c r="H1195" s="98" t="s">
        <v>1695</v>
      </c>
      <c r="I1195" s="98" t="s">
        <v>1261</v>
      </c>
      <c r="J1195" s="101" t="s">
        <v>1985</v>
      </c>
    </row>
    <row r="1196" ht="27.75" spans="1:10">
      <c r="A1196" s="102"/>
      <c r="B1196" s="103"/>
      <c r="C1196" s="98" t="s">
        <v>1256</v>
      </c>
      <c r="D1196" s="98" t="s">
        <v>1268</v>
      </c>
      <c r="E1196" s="98" t="s">
        <v>1986</v>
      </c>
      <c r="F1196" s="98" t="s">
        <v>1280</v>
      </c>
      <c r="G1196" s="98" t="s">
        <v>2363</v>
      </c>
      <c r="H1196" s="98" t="s">
        <v>1294</v>
      </c>
      <c r="I1196" s="98" t="s">
        <v>1261</v>
      </c>
      <c r="J1196" s="101" t="s">
        <v>2103</v>
      </c>
    </row>
    <row r="1197" ht="27.75" spans="1:10">
      <c r="A1197" s="102"/>
      <c r="B1197" s="103"/>
      <c r="C1197" s="98" t="s">
        <v>1256</v>
      </c>
      <c r="D1197" s="98" t="s">
        <v>1268</v>
      </c>
      <c r="E1197" s="98" t="s">
        <v>1871</v>
      </c>
      <c r="F1197" s="98" t="s">
        <v>1259</v>
      </c>
      <c r="G1197" s="98" t="s">
        <v>1353</v>
      </c>
      <c r="H1197" s="98" t="s">
        <v>1294</v>
      </c>
      <c r="I1197" s="98" t="s">
        <v>1261</v>
      </c>
      <c r="J1197" s="101" t="s">
        <v>1989</v>
      </c>
    </row>
    <row r="1198" ht="27.75" spans="1:10">
      <c r="A1198" s="102"/>
      <c r="B1198" s="103"/>
      <c r="C1198" s="98" t="s">
        <v>1256</v>
      </c>
      <c r="D1198" s="98" t="s">
        <v>1377</v>
      </c>
      <c r="E1198" s="98" t="s">
        <v>1990</v>
      </c>
      <c r="F1198" s="98" t="s">
        <v>1280</v>
      </c>
      <c r="G1198" s="98" t="s">
        <v>1301</v>
      </c>
      <c r="H1198" s="98" t="s">
        <v>1294</v>
      </c>
      <c r="I1198" s="98" t="s">
        <v>1261</v>
      </c>
      <c r="J1198" s="101" t="s">
        <v>1991</v>
      </c>
    </row>
    <row r="1199" ht="27" spans="1:10">
      <c r="A1199" s="102"/>
      <c r="B1199" s="103"/>
      <c r="C1199" s="98" t="s">
        <v>1256</v>
      </c>
      <c r="D1199" s="98" t="s">
        <v>1291</v>
      </c>
      <c r="E1199" s="98" t="s">
        <v>2343</v>
      </c>
      <c r="F1199" s="98" t="s">
        <v>1280</v>
      </c>
      <c r="G1199" s="98" t="s">
        <v>2043</v>
      </c>
      <c r="H1199" s="98" t="s">
        <v>1949</v>
      </c>
      <c r="I1199" s="98" t="s">
        <v>1261</v>
      </c>
      <c r="J1199" s="101" t="s">
        <v>2104</v>
      </c>
    </row>
    <row r="1200" ht="27.75" spans="1:10">
      <c r="A1200" s="102"/>
      <c r="B1200" s="103"/>
      <c r="C1200" s="98" t="s">
        <v>1277</v>
      </c>
      <c r="D1200" s="98" t="s">
        <v>1278</v>
      </c>
      <c r="E1200" s="98" t="s">
        <v>1995</v>
      </c>
      <c r="F1200" s="98" t="s">
        <v>1259</v>
      </c>
      <c r="G1200" s="98" t="s">
        <v>1332</v>
      </c>
      <c r="H1200" s="98" t="s">
        <v>1294</v>
      </c>
      <c r="I1200" s="98" t="s">
        <v>1261</v>
      </c>
      <c r="J1200" s="101" t="s">
        <v>1914</v>
      </c>
    </row>
    <row r="1201" ht="27.75" spans="1:10">
      <c r="A1201" s="102"/>
      <c r="B1201" s="103"/>
      <c r="C1201" s="98" t="s">
        <v>1277</v>
      </c>
      <c r="D1201" s="98" t="s">
        <v>1299</v>
      </c>
      <c r="E1201" s="98" t="s">
        <v>1999</v>
      </c>
      <c r="F1201" s="98" t="s">
        <v>1280</v>
      </c>
      <c r="G1201" s="98" t="s">
        <v>1363</v>
      </c>
      <c r="H1201" s="98" t="s">
        <v>1302</v>
      </c>
      <c r="I1201" s="98" t="s">
        <v>1261</v>
      </c>
      <c r="J1201" s="101" t="s">
        <v>2105</v>
      </c>
    </row>
    <row r="1202" ht="27" spans="1:10">
      <c r="A1202" s="102"/>
      <c r="B1202" s="103"/>
      <c r="C1202" s="98" t="s">
        <v>1282</v>
      </c>
      <c r="D1202" s="98" t="s">
        <v>1283</v>
      </c>
      <c r="E1202" s="98" t="s">
        <v>1889</v>
      </c>
      <c r="F1202" s="98" t="s">
        <v>1259</v>
      </c>
      <c r="G1202" s="98" t="s">
        <v>1285</v>
      </c>
      <c r="H1202" s="98" t="s">
        <v>1294</v>
      </c>
      <c r="I1202" s="98" t="s">
        <v>1261</v>
      </c>
      <c r="J1202" s="101" t="s">
        <v>1998</v>
      </c>
    </row>
    <row r="1203" ht="27" spans="1:10">
      <c r="A1203" s="102"/>
      <c r="B1203" s="103"/>
      <c r="C1203" s="98" t="s">
        <v>1282</v>
      </c>
      <c r="D1203" s="98" t="s">
        <v>1283</v>
      </c>
      <c r="E1203" s="98" t="s">
        <v>1891</v>
      </c>
      <c r="F1203" s="98" t="s">
        <v>1259</v>
      </c>
      <c r="G1203" s="98" t="s">
        <v>1285</v>
      </c>
      <c r="H1203" s="98" t="s">
        <v>1294</v>
      </c>
      <c r="I1203" s="98" t="s">
        <v>1261</v>
      </c>
      <c r="J1203" s="101" t="s">
        <v>2002</v>
      </c>
    </row>
    <row r="1204" ht="42.75" spans="1:10">
      <c r="A1204" s="98" t="s">
        <v>1893</v>
      </c>
      <c r="B1204" s="101" t="s">
        <v>2190</v>
      </c>
      <c r="C1204" s="102"/>
      <c r="D1204" s="102"/>
      <c r="E1204" s="102"/>
      <c r="F1204" s="102"/>
      <c r="G1204" s="102"/>
      <c r="H1204" s="102"/>
      <c r="I1204" s="102"/>
      <c r="J1204" s="103"/>
    </row>
    <row r="1205" ht="27" spans="1:10">
      <c r="A1205" s="102"/>
      <c r="B1205" s="103"/>
      <c r="C1205" s="98" t="s">
        <v>1256</v>
      </c>
      <c r="D1205" s="98" t="s">
        <v>1257</v>
      </c>
      <c r="E1205" s="98" t="s">
        <v>1895</v>
      </c>
      <c r="F1205" s="98" t="s">
        <v>1280</v>
      </c>
      <c r="G1205" s="98" t="s">
        <v>2436</v>
      </c>
      <c r="H1205" s="98" t="s">
        <v>1695</v>
      </c>
      <c r="I1205" s="98" t="s">
        <v>1261</v>
      </c>
      <c r="J1205" s="101" t="s">
        <v>1897</v>
      </c>
    </row>
    <row r="1206" ht="27" spans="1:10">
      <c r="A1206" s="102"/>
      <c r="B1206" s="103"/>
      <c r="C1206" s="98" t="s">
        <v>1256</v>
      </c>
      <c r="D1206" s="98" t="s">
        <v>1268</v>
      </c>
      <c r="E1206" s="98" t="s">
        <v>1859</v>
      </c>
      <c r="F1206" s="98" t="s">
        <v>1280</v>
      </c>
      <c r="G1206" s="98" t="s">
        <v>1301</v>
      </c>
      <c r="H1206" s="98" t="s">
        <v>1294</v>
      </c>
      <c r="I1206" s="98" t="s">
        <v>1261</v>
      </c>
      <c r="J1206" s="101" t="s">
        <v>1897</v>
      </c>
    </row>
    <row r="1207" ht="14.25" spans="1:10">
      <c r="A1207" s="102"/>
      <c r="B1207" s="103"/>
      <c r="C1207" s="98" t="s">
        <v>1256</v>
      </c>
      <c r="D1207" s="98" t="s">
        <v>1291</v>
      </c>
      <c r="E1207" s="98" t="s">
        <v>1900</v>
      </c>
      <c r="F1207" s="98" t="s">
        <v>1280</v>
      </c>
      <c r="G1207" s="98" t="s">
        <v>1901</v>
      </c>
      <c r="H1207" s="98" t="s">
        <v>99</v>
      </c>
      <c r="I1207" s="98" t="s">
        <v>1261</v>
      </c>
      <c r="J1207" s="101" t="s">
        <v>1902</v>
      </c>
    </row>
    <row r="1208" ht="14.25" spans="1:10">
      <c r="A1208" s="102"/>
      <c r="B1208" s="103"/>
      <c r="C1208" s="98" t="s">
        <v>1277</v>
      </c>
      <c r="D1208" s="98" t="s">
        <v>1278</v>
      </c>
      <c r="E1208" s="98" t="s">
        <v>1951</v>
      </c>
      <c r="F1208" s="98" t="s">
        <v>1259</v>
      </c>
      <c r="G1208" s="98" t="s">
        <v>1332</v>
      </c>
      <c r="H1208" s="98" t="s">
        <v>1294</v>
      </c>
      <c r="I1208" s="98" t="s">
        <v>1261</v>
      </c>
      <c r="J1208" s="101" t="s">
        <v>2437</v>
      </c>
    </row>
    <row r="1209" ht="27" spans="1:10">
      <c r="A1209" s="102"/>
      <c r="B1209" s="103"/>
      <c r="C1209" s="98" t="s">
        <v>1282</v>
      </c>
      <c r="D1209" s="98" t="s">
        <v>1283</v>
      </c>
      <c r="E1209" s="98" t="s">
        <v>1854</v>
      </c>
      <c r="F1209" s="98" t="s">
        <v>1420</v>
      </c>
      <c r="G1209" s="98" t="s">
        <v>1285</v>
      </c>
      <c r="H1209" s="98" t="s">
        <v>1294</v>
      </c>
      <c r="I1209" s="98" t="s">
        <v>1261</v>
      </c>
      <c r="J1209" s="101" t="s">
        <v>1905</v>
      </c>
    </row>
    <row r="1210" ht="27" spans="1:10">
      <c r="A1210" s="102"/>
      <c r="B1210" s="103"/>
      <c r="C1210" s="98" t="s">
        <v>1282</v>
      </c>
      <c r="D1210" s="98" t="s">
        <v>1283</v>
      </c>
      <c r="E1210" s="98" t="s">
        <v>1906</v>
      </c>
      <c r="F1210" s="98" t="s">
        <v>1420</v>
      </c>
      <c r="G1210" s="98" t="s">
        <v>1285</v>
      </c>
      <c r="H1210" s="98" t="s">
        <v>99</v>
      </c>
      <c r="I1210" s="98" t="s">
        <v>1261</v>
      </c>
      <c r="J1210" s="101" t="s">
        <v>1905</v>
      </c>
    </row>
    <row r="1211" ht="125.25" spans="1:10">
      <c r="A1211" s="98" t="s">
        <v>2036</v>
      </c>
      <c r="B1211" s="101" t="s">
        <v>2438</v>
      </c>
      <c r="C1211" s="102"/>
      <c r="D1211" s="102"/>
      <c r="E1211" s="102"/>
      <c r="F1211" s="102"/>
      <c r="G1211" s="102"/>
      <c r="H1211" s="102"/>
      <c r="I1211" s="102"/>
      <c r="J1211" s="103"/>
    </row>
    <row r="1212" ht="14.25" spans="1:10">
      <c r="A1212" s="102"/>
      <c r="B1212" s="103"/>
      <c r="C1212" s="98" t="s">
        <v>1256</v>
      </c>
      <c r="D1212" s="98" t="s">
        <v>1257</v>
      </c>
      <c r="E1212" s="98" t="s">
        <v>2038</v>
      </c>
      <c r="F1212" s="98" t="s">
        <v>1280</v>
      </c>
      <c r="G1212" s="98" t="s">
        <v>2439</v>
      </c>
      <c r="H1212" s="98" t="s">
        <v>1315</v>
      </c>
      <c r="I1212" s="98" t="s">
        <v>1261</v>
      </c>
      <c r="J1212" s="101" t="s">
        <v>2040</v>
      </c>
    </row>
    <row r="1213" ht="14.25" spans="1:10">
      <c r="A1213" s="102"/>
      <c r="B1213" s="103"/>
      <c r="C1213" s="98" t="s">
        <v>1256</v>
      </c>
      <c r="D1213" s="98" t="s">
        <v>1377</v>
      </c>
      <c r="E1213" s="98" t="s">
        <v>2018</v>
      </c>
      <c r="F1213" s="98" t="s">
        <v>1280</v>
      </c>
      <c r="G1213" s="98" t="s">
        <v>1301</v>
      </c>
      <c r="H1213" s="98" t="s">
        <v>1294</v>
      </c>
      <c r="I1213" s="98" t="s">
        <v>1261</v>
      </c>
      <c r="J1213" s="101" t="s">
        <v>2041</v>
      </c>
    </row>
    <row r="1214" ht="14.25" spans="1:10">
      <c r="A1214" s="102"/>
      <c r="B1214" s="103"/>
      <c r="C1214" s="98" t="s">
        <v>1256</v>
      </c>
      <c r="D1214" s="98" t="s">
        <v>1291</v>
      </c>
      <c r="E1214" s="98" t="s">
        <v>2042</v>
      </c>
      <c r="F1214" s="98" t="s">
        <v>1280</v>
      </c>
      <c r="G1214" s="98" t="s">
        <v>2043</v>
      </c>
      <c r="H1214" s="98" t="s">
        <v>2044</v>
      </c>
      <c r="I1214" s="98" t="s">
        <v>1261</v>
      </c>
      <c r="J1214" s="101" t="s">
        <v>2045</v>
      </c>
    </row>
    <row r="1215" ht="27" spans="1:10">
      <c r="A1215" s="102"/>
      <c r="B1215" s="103"/>
      <c r="C1215" s="98" t="s">
        <v>1277</v>
      </c>
      <c r="D1215" s="98" t="s">
        <v>1278</v>
      </c>
      <c r="E1215" s="98" t="s">
        <v>2046</v>
      </c>
      <c r="F1215" s="98" t="s">
        <v>1259</v>
      </c>
      <c r="G1215" s="98" t="s">
        <v>1301</v>
      </c>
      <c r="H1215" s="98" t="s">
        <v>1294</v>
      </c>
      <c r="I1215" s="98" t="s">
        <v>1261</v>
      </c>
      <c r="J1215" s="101" t="s">
        <v>2049</v>
      </c>
    </row>
    <row r="1216" ht="27" spans="1:10">
      <c r="A1216" s="102"/>
      <c r="B1216" s="103"/>
      <c r="C1216" s="98" t="s">
        <v>1282</v>
      </c>
      <c r="D1216" s="98" t="s">
        <v>1283</v>
      </c>
      <c r="E1216" s="98" t="s">
        <v>2048</v>
      </c>
      <c r="F1216" s="98" t="s">
        <v>1259</v>
      </c>
      <c r="G1216" s="98" t="s">
        <v>1285</v>
      </c>
      <c r="H1216" s="98" t="s">
        <v>1294</v>
      </c>
      <c r="I1216" s="98" t="s">
        <v>1261</v>
      </c>
      <c r="J1216" s="101" t="s">
        <v>2049</v>
      </c>
    </row>
    <row r="1217" ht="14.25" spans="1:10">
      <c r="A1217" s="98" t="s">
        <v>2440</v>
      </c>
      <c r="B1217" s="103"/>
      <c r="C1217" s="102"/>
      <c r="D1217" s="102"/>
      <c r="E1217" s="102"/>
      <c r="F1217" s="102"/>
      <c r="G1217" s="102"/>
      <c r="H1217" s="102"/>
      <c r="I1217" s="102"/>
      <c r="J1217" s="103"/>
    </row>
    <row r="1218" ht="27.75" spans="1:10">
      <c r="A1218" s="98" t="s">
        <v>1856</v>
      </c>
      <c r="B1218" s="101" t="s">
        <v>2077</v>
      </c>
      <c r="C1218" s="102"/>
      <c r="D1218" s="102"/>
      <c r="E1218" s="102"/>
      <c r="F1218" s="102"/>
      <c r="G1218" s="102"/>
      <c r="H1218" s="102"/>
      <c r="I1218" s="102"/>
      <c r="J1218" s="103"/>
    </row>
    <row r="1219" ht="14.25" spans="1:10">
      <c r="A1219" s="102"/>
      <c r="B1219" s="103"/>
      <c r="C1219" s="98" t="s">
        <v>1256</v>
      </c>
      <c r="D1219" s="98" t="s">
        <v>1257</v>
      </c>
      <c r="E1219" s="98" t="s">
        <v>2078</v>
      </c>
      <c r="F1219" s="98" t="s">
        <v>1280</v>
      </c>
      <c r="G1219" s="98" t="s">
        <v>2441</v>
      </c>
      <c r="H1219" s="98" t="s">
        <v>1294</v>
      </c>
      <c r="I1219" s="98" t="s">
        <v>1261</v>
      </c>
      <c r="J1219" s="101" t="s">
        <v>2442</v>
      </c>
    </row>
    <row r="1220" ht="27" spans="1:10">
      <c r="A1220" s="102"/>
      <c r="B1220" s="103"/>
      <c r="C1220" s="98" t="s">
        <v>1256</v>
      </c>
      <c r="D1220" s="98" t="s">
        <v>1268</v>
      </c>
      <c r="E1220" s="98" t="s">
        <v>2081</v>
      </c>
      <c r="F1220" s="98" t="s">
        <v>1280</v>
      </c>
      <c r="G1220" s="98" t="s">
        <v>1301</v>
      </c>
      <c r="H1220" s="98" t="s">
        <v>1294</v>
      </c>
      <c r="I1220" s="98" t="s">
        <v>1261</v>
      </c>
      <c r="J1220" s="101" t="s">
        <v>2082</v>
      </c>
    </row>
    <row r="1221" ht="14.25" spans="1:10">
      <c r="A1221" s="102"/>
      <c r="B1221" s="103"/>
      <c r="C1221" s="98" t="s">
        <v>1256</v>
      </c>
      <c r="D1221" s="98" t="s">
        <v>1377</v>
      </c>
      <c r="E1221" s="98" t="s">
        <v>2083</v>
      </c>
      <c r="F1221" s="98" t="s">
        <v>1280</v>
      </c>
      <c r="G1221" s="98" t="s">
        <v>1301</v>
      </c>
      <c r="H1221" s="98" t="s">
        <v>1294</v>
      </c>
      <c r="I1221" s="98" t="s">
        <v>1261</v>
      </c>
      <c r="J1221" s="101" t="s">
        <v>2443</v>
      </c>
    </row>
    <row r="1222" ht="14.25" spans="1:10">
      <c r="A1222" s="102"/>
      <c r="B1222" s="103"/>
      <c r="C1222" s="98" t="s">
        <v>1256</v>
      </c>
      <c r="D1222" s="98" t="s">
        <v>1291</v>
      </c>
      <c r="E1222" s="98" t="s">
        <v>2085</v>
      </c>
      <c r="F1222" s="98" t="s">
        <v>1280</v>
      </c>
      <c r="G1222" s="98" t="s">
        <v>1862</v>
      </c>
      <c r="H1222" s="98" t="s">
        <v>1315</v>
      </c>
      <c r="I1222" s="98" t="s">
        <v>1261</v>
      </c>
      <c r="J1222" s="101" t="s">
        <v>1828</v>
      </c>
    </row>
    <row r="1223" ht="27" spans="1:10">
      <c r="A1223" s="102"/>
      <c r="B1223" s="103"/>
      <c r="C1223" s="98" t="s">
        <v>1277</v>
      </c>
      <c r="D1223" s="98" t="s">
        <v>1278</v>
      </c>
      <c r="E1223" s="98" t="s">
        <v>1863</v>
      </c>
      <c r="F1223" s="98" t="s">
        <v>1280</v>
      </c>
      <c r="G1223" s="98" t="s">
        <v>1285</v>
      </c>
      <c r="H1223" s="98" t="s">
        <v>1294</v>
      </c>
      <c r="I1223" s="98" t="s">
        <v>1261</v>
      </c>
      <c r="J1223" s="101" t="s">
        <v>2091</v>
      </c>
    </row>
    <row r="1224" ht="27" spans="1:10">
      <c r="A1224" s="102"/>
      <c r="B1224" s="103"/>
      <c r="C1224" s="98" t="s">
        <v>1277</v>
      </c>
      <c r="D1224" s="98" t="s">
        <v>1299</v>
      </c>
      <c r="E1224" s="98" t="s">
        <v>2088</v>
      </c>
      <c r="F1224" s="98" t="s">
        <v>1270</v>
      </c>
      <c r="G1224" s="98" t="s">
        <v>1850</v>
      </c>
      <c r="H1224" s="98" t="s">
        <v>1302</v>
      </c>
      <c r="I1224" s="98" t="s">
        <v>1261</v>
      </c>
      <c r="J1224" s="101" t="s">
        <v>2089</v>
      </c>
    </row>
    <row r="1225" ht="27" spans="1:10">
      <c r="A1225" s="102"/>
      <c r="B1225" s="103"/>
      <c r="C1225" s="98" t="s">
        <v>1282</v>
      </c>
      <c r="D1225" s="98" t="s">
        <v>1283</v>
      </c>
      <c r="E1225" s="98" t="s">
        <v>2090</v>
      </c>
      <c r="F1225" s="98" t="s">
        <v>1259</v>
      </c>
      <c r="G1225" s="98" t="s">
        <v>1285</v>
      </c>
      <c r="H1225" s="98" t="s">
        <v>1294</v>
      </c>
      <c r="I1225" s="98" t="s">
        <v>1261</v>
      </c>
      <c r="J1225" s="101" t="s">
        <v>2091</v>
      </c>
    </row>
    <row r="1226" ht="27" spans="1:10">
      <c r="A1226" s="102"/>
      <c r="B1226" s="103"/>
      <c r="C1226" s="98" t="s">
        <v>1282</v>
      </c>
      <c r="D1226" s="98" t="s">
        <v>1283</v>
      </c>
      <c r="E1226" s="98" t="s">
        <v>1854</v>
      </c>
      <c r="F1226" s="98" t="s">
        <v>1259</v>
      </c>
      <c r="G1226" s="98" t="s">
        <v>1285</v>
      </c>
      <c r="H1226" s="98" t="s">
        <v>1294</v>
      </c>
      <c r="I1226" s="98" t="s">
        <v>1261</v>
      </c>
      <c r="J1226" s="101" t="s">
        <v>2092</v>
      </c>
    </row>
    <row r="1227" ht="27.75" spans="1:10">
      <c r="A1227" s="98" t="s">
        <v>1833</v>
      </c>
      <c r="B1227" s="101" t="s">
        <v>2064</v>
      </c>
      <c r="C1227" s="102"/>
      <c r="D1227" s="102"/>
      <c r="E1227" s="102"/>
      <c r="F1227" s="102"/>
      <c r="G1227" s="102"/>
      <c r="H1227" s="102"/>
      <c r="I1227" s="102"/>
      <c r="J1227" s="103"/>
    </row>
    <row r="1228" ht="14.25" spans="1:10">
      <c r="A1228" s="102"/>
      <c r="B1228" s="103"/>
      <c r="C1228" s="98" t="s">
        <v>1256</v>
      </c>
      <c r="D1228" s="98" t="s">
        <v>1257</v>
      </c>
      <c r="E1228" s="98" t="s">
        <v>2065</v>
      </c>
      <c r="F1228" s="98" t="s">
        <v>1259</v>
      </c>
      <c r="G1228" s="98" t="s">
        <v>2334</v>
      </c>
      <c r="H1228" s="98" t="s">
        <v>1776</v>
      </c>
      <c r="I1228" s="98" t="s">
        <v>1261</v>
      </c>
      <c r="J1228" s="101" t="s">
        <v>2072</v>
      </c>
    </row>
    <row r="1229" ht="27" spans="1:10">
      <c r="A1229" s="102"/>
      <c r="B1229" s="103"/>
      <c r="C1229" s="98" t="s">
        <v>1256</v>
      </c>
      <c r="D1229" s="98" t="s">
        <v>1268</v>
      </c>
      <c r="E1229" s="98" t="s">
        <v>2068</v>
      </c>
      <c r="F1229" s="98" t="s">
        <v>1259</v>
      </c>
      <c r="G1229" s="98" t="s">
        <v>1285</v>
      </c>
      <c r="H1229" s="98" t="s">
        <v>1294</v>
      </c>
      <c r="I1229" s="98" t="s">
        <v>1261</v>
      </c>
      <c r="J1229" s="101" t="s">
        <v>2069</v>
      </c>
    </row>
    <row r="1230" ht="14.25" spans="1:10">
      <c r="A1230" s="102"/>
      <c r="B1230" s="103"/>
      <c r="C1230" s="98" t="s">
        <v>1256</v>
      </c>
      <c r="D1230" s="98" t="s">
        <v>1291</v>
      </c>
      <c r="E1230" s="98" t="s">
        <v>2070</v>
      </c>
      <c r="F1230" s="98" t="s">
        <v>1259</v>
      </c>
      <c r="G1230" s="98" t="s">
        <v>2444</v>
      </c>
      <c r="H1230" s="98" t="s">
        <v>99</v>
      </c>
      <c r="I1230" s="98" t="s">
        <v>1261</v>
      </c>
      <c r="J1230" s="101" t="s">
        <v>2072</v>
      </c>
    </row>
    <row r="1231" ht="14.25" spans="1:10">
      <c r="A1231" s="102"/>
      <c r="B1231" s="103"/>
      <c r="C1231" s="98" t="s">
        <v>1277</v>
      </c>
      <c r="D1231" s="98" t="s">
        <v>1278</v>
      </c>
      <c r="E1231" s="98" t="s">
        <v>2073</v>
      </c>
      <c r="F1231" s="98" t="s">
        <v>1280</v>
      </c>
      <c r="G1231" s="98" t="s">
        <v>1850</v>
      </c>
      <c r="H1231" s="98" t="s">
        <v>1294</v>
      </c>
      <c r="I1231" s="98" t="s">
        <v>1261</v>
      </c>
      <c r="J1231" s="101" t="s">
        <v>2074</v>
      </c>
    </row>
    <row r="1232" ht="27" spans="1:10">
      <c r="A1232" s="102"/>
      <c r="B1232" s="103"/>
      <c r="C1232" s="98" t="s">
        <v>1282</v>
      </c>
      <c r="D1232" s="98" t="s">
        <v>1283</v>
      </c>
      <c r="E1232" s="98" t="s">
        <v>2075</v>
      </c>
      <c r="F1232" s="98" t="s">
        <v>1259</v>
      </c>
      <c r="G1232" s="98" t="s">
        <v>1285</v>
      </c>
      <c r="H1232" s="98" t="s">
        <v>1294</v>
      </c>
      <c r="I1232" s="98" t="s">
        <v>1261</v>
      </c>
      <c r="J1232" s="101" t="s">
        <v>2076</v>
      </c>
    </row>
    <row r="1233" ht="125.25" spans="1:10">
      <c r="A1233" s="98" t="s">
        <v>2036</v>
      </c>
      <c r="B1233" s="101" t="s">
        <v>2037</v>
      </c>
      <c r="C1233" s="102"/>
      <c r="D1233" s="102"/>
      <c r="E1233" s="102"/>
      <c r="F1233" s="102"/>
      <c r="G1233" s="102"/>
      <c r="H1233" s="102"/>
      <c r="I1233" s="102"/>
      <c r="J1233" s="103"/>
    </row>
    <row r="1234" ht="14.25" spans="1:10">
      <c r="A1234" s="102"/>
      <c r="B1234" s="103"/>
      <c r="C1234" s="98" t="s">
        <v>1256</v>
      </c>
      <c r="D1234" s="98" t="s">
        <v>1257</v>
      </c>
      <c r="E1234" s="98" t="s">
        <v>2038</v>
      </c>
      <c r="F1234" s="98" t="s">
        <v>1280</v>
      </c>
      <c r="G1234" s="98" t="s">
        <v>2434</v>
      </c>
      <c r="H1234" s="98" t="s">
        <v>1315</v>
      </c>
      <c r="I1234" s="98" t="s">
        <v>1261</v>
      </c>
      <c r="J1234" s="101" t="s">
        <v>2040</v>
      </c>
    </row>
    <row r="1235" ht="14.25" spans="1:10">
      <c r="A1235" s="102"/>
      <c r="B1235" s="103"/>
      <c r="C1235" s="98" t="s">
        <v>1256</v>
      </c>
      <c r="D1235" s="98" t="s">
        <v>1377</v>
      </c>
      <c r="E1235" s="98" t="s">
        <v>2018</v>
      </c>
      <c r="F1235" s="98" t="s">
        <v>1280</v>
      </c>
      <c r="G1235" s="98" t="s">
        <v>1301</v>
      </c>
      <c r="H1235" s="98" t="s">
        <v>1294</v>
      </c>
      <c r="I1235" s="98" t="s">
        <v>1261</v>
      </c>
      <c r="J1235" s="101" t="s">
        <v>2041</v>
      </c>
    </row>
    <row r="1236" ht="14.25" spans="1:10">
      <c r="A1236" s="102"/>
      <c r="B1236" s="103"/>
      <c r="C1236" s="98" t="s">
        <v>1256</v>
      </c>
      <c r="D1236" s="98" t="s">
        <v>1291</v>
      </c>
      <c r="E1236" s="98" t="s">
        <v>2042</v>
      </c>
      <c r="F1236" s="98" t="s">
        <v>1280</v>
      </c>
      <c r="G1236" s="98" t="s">
        <v>2043</v>
      </c>
      <c r="H1236" s="98" t="s">
        <v>2044</v>
      </c>
      <c r="I1236" s="98" t="s">
        <v>1261</v>
      </c>
      <c r="J1236" s="101" t="s">
        <v>2045</v>
      </c>
    </row>
    <row r="1237" ht="27" spans="1:10">
      <c r="A1237" s="102"/>
      <c r="B1237" s="103"/>
      <c r="C1237" s="98" t="s">
        <v>1277</v>
      </c>
      <c r="D1237" s="98" t="s">
        <v>1278</v>
      </c>
      <c r="E1237" s="98" t="s">
        <v>2046</v>
      </c>
      <c r="F1237" s="98" t="s">
        <v>1259</v>
      </c>
      <c r="G1237" s="98" t="s">
        <v>1285</v>
      </c>
      <c r="H1237" s="98" t="s">
        <v>1294</v>
      </c>
      <c r="I1237" s="98" t="s">
        <v>1261</v>
      </c>
      <c r="J1237" s="101" t="s">
        <v>2247</v>
      </c>
    </row>
    <row r="1238" ht="27" spans="1:10">
      <c r="A1238" s="102"/>
      <c r="B1238" s="103"/>
      <c r="C1238" s="98" t="s">
        <v>1282</v>
      </c>
      <c r="D1238" s="98" t="s">
        <v>1283</v>
      </c>
      <c r="E1238" s="98" t="s">
        <v>2048</v>
      </c>
      <c r="F1238" s="98" t="s">
        <v>1259</v>
      </c>
      <c r="G1238" s="98" t="s">
        <v>1285</v>
      </c>
      <c r="H1238" s="98" t="s">
        <v>1294</v>
      </c>
      <c r="I1238" s="98" t="s">
        <v>1261</v>
      </c>
      <c r="J1238" s="101" t="s">
        <v>2247</v>
      </c>
    </row>
    <row r="1239" ht="54" spans="1:10">
      <c r="A1239" s="98" t="s">
        <v>1881</v>
      </c>
      <c r="B1239" s="101" t="s">
        <v>2054</v>
      </c>
      <c r="C1239" s="102"/>
      <c r="D1239" s="102"/>
      <c r="E1239" s="102"/>
      <c r="F1239" s="102"/>
      <c r="G1239" s="102"/>
      <c r="H1239" s="102"/>
      <c r="I1239" s="102"/>
      <c r="J1239" s="103"/>
    </row>
    <row r="1240" ht="27" spans="1:10">
      <c r="A1240" s="102"/>
      <c r="B1240" s="103"/>
      <c r="C1240" s="98" t="s">
        <v>1256</v>
      </c>
      <c r="D1240" s="98" t="s">
        <v>1257</v>
      </c>
      <c r="E1240" s="98" t="s">
        <v>2055</v>
      </c>
      <c r="F1240" s="98" t="s">
        <v>1280</v>
      </c>
      <c r="G1240" s="98" t="s">
        <v>1553</v>
      </c>
      <c r="H1240" s="98" t="s">
        <v>1695</v>
      </c>
      <c r="I1240" s="98" t="s">
        <v>1261</v>
      </c>
      <c r="J1240" s="101" t="s">
        <v>2057</v>
      </c>
    </row>
    <row r="1241" ht="27" spans="1:10">
      <c r="A1241" s="102"/>
      <c r="B1241" s="103"/>
      <c r="C1241" s="98" t="s">
        <v>1256</v>
      </c>
      <c r="D1241" s="98" t="s">
        <v>1268</v>
      </c>
      <c r="E1241" s="98" t="s">
        <v>2180</v>
      </c>
      <c r="F1241" s="98" t="s">
        <v>1280</v>
      </c>
      <c r="G1241" s="98" t="s">
        <v>1301</v>
      </c>
      <c r="H1241" s="98" t="s">
        <v>1294</v>
      </c>
      <c r="I1241" s="98" t="s">
        <v>1261</v>
      </c>
      <c r="J1241" s="101" t="s">
        <v>2057</v>
      </c>
    </row>
    <row r="1242" ht="27.75" spans="1:10">
      <c r="A1242" s="102"/>
      <c r="B1242" s="103"/>
      <c r="C1242" s="98" t="s">
        <v>1256</v>
      </c>
      <c r="D1242" s="98" t="s">
        <v>1377</v>
      </c>
      <c r="E1242" s="98" t="s">
        <v>1990</v>
      </c>
      <c r="F1242" s="98" t="s">
        <v>1280</v>
      </c>
      <c r="G1242" s="98" t="s">
        <v>1301</v>
      </c>
      <c r="H1242" s="98" t="s">
        <v>1294</v>
      </c>
      <c r="I1242" s="98" t="s">
        <v>1261</v>
      </c>
      <c r="J1242" s="101" t="s">
        <v>1991</v>
      </c>
    </row>
    <row r="1243" ht="27.75" spans="1:10">
      <c r="A1243" s="102"/>
      <c r="B1243" s="103"/>
      <c r="C1243" s="98" t="s">
        <v>1256</v>
      </c>
      <c r="D1243" s="98" t="s">
        <v>1291</v>
      </c>
      <c r="E1243" s="98" t="s">
        <v>2445</v>
      </c>
      <c r="F1243" s="98" t="s">
        <v>1280</v>
      </c>
      <c r="G1243" s="98" t="s">
        <v>2060</v>
      </c>
      <c r="H1243" s="98" t="s">
        <v>1949</v>
      </c>
      <c r="I1243" s="98" t="s">
        <v>1261</v>
      </c>
      <c r="J1243" s="101" t="s">
        <v>2061</v>
      </c>
    </row>
    <row r="1244" ht="27.75" spans="1:10">
      <c r="A1244" s="102"/>
      <c r="B1244" s="103"/>
      <c r="C1244" s="98" t="s">
        <v>1277</v>
      </c>
      <c r="D1244" s="98" t="s">
        <v>1299</v>
      </c>
      <c r="E1244" s="98" t="s">
        <v>1999</v>
      </c>
      <c r="F1244" s="98" t="s">
        <v>1280</v>
      </c>
      <c r="G1244" s="98" t="s">
        <v>1363</v>
      </c>
      <c r="H1244" s="98" t="s">
        <v>1302</v>
      </c>
      <c r="I1244" s="98" t="s">
        <v>1261</v>
      </c>
      <c r="J1244" s="101" t="s">
        <v>2001</v>
      </c>
    </row>
    <row r="1245" ht="27" spans="1:10">
      <c r="A1245" s="102"/>
      <c r="B1245" s="103"/>
      <c r="C1245" s="98" t="s">
        <v>1282</v>
      </c>
      <c r="D1245" s="98" t="s">
        <v>1283</v>
      </c>
      <c r="E1245" s="98" t="s">
        <v>1889</v>
      </c>
      <c r="F1245" s="98" t="s">
        <v>1259</v>
      </c>
      <c r="G1245" s="98" t="s">
        <v>1285</v>
      </c>
      <c r="H1245" s="98" t="s">
        <v>1294</v>
      </c>
      <c r="I1245" s="98" t="s">
        <v>1261</v>
      </c>
      <c r="J1245" s="101" t="s">
        <v>2062</v>
      </c>
    </row>
    <row r="1246" ht="27" spans="1:10">
      <c r="A1246" s="102"/>
      <c r="B1246" s="103"/>
      <c r="C1246" s="98" t="s">
        <v>1282</v>
      </c>
      <c r="D1246" s="98" t="s">
        <v>1283</v>
      </c>
      <c r="E1246" s="98" t="s">
        <v>1891</v>
      </c>
      <c r="F1246" s="98" t="s">
        <v>1259</v>
      </c>
      <c r="G1246" s="98" t="s">
        <v>1285</v>
      </c>
      <c r="H1246" s="98" t="s">
        <v>1294</v>
      </c>
      <c r="I1246" s="98" t="s">
        <v>1261</v>
      </c>
      <c r="J1246" s="101" t="s">
        <v>2063</v>
      </c>
    </row>
    <row r="1247" ht="27.75" spans="1:10">
      <c r="A1247" s="98" t="s">
        <v>1819</v>
      </c>
      <c r="B1247" s="101" t="s">
        <v>2077</v>
      </c>
      <c r="C1247" s="102"/>
      <c r="D1247" s="102"/>
      <c r="E1247" s="102"/>
      <c r="F1247" s="102"/>
      <c r="G1247" s="102"/>
      <c r="H1247" s="102"/>
      <c r="I1247" s="102"/>
      <c r="J1247" s="103"/>
    </row>
    <row r="1248" ht="27" spans="1:10">
      <c r="A1248" s="102"/>
      <c r="B1248" s="103"/>
      <c r="C1248" s="98" t="s">
        <v>1256</v>
      </c>
      <c r="D1248" s="98" t="s">
        <v>1257</v>
      </c>
      <c r="E1248" s="98" t="s">
        <v>2106</v>
      </c>
      <c r="F1248" s="98" t="s">
        <v>1280</v>
      </c>
      <c r="G1248" s="98" t="s">
        <v>2446</v>
      </c>
      <c r="H1248" s="98" t="s">
        <v>1294</v>
      </c>
      <c r="I1248" s="98" t="s">
        <v>1261</v>
      </c>
      <c r="J1248" s="101" t="s">
        <v>2447</v>
      </c>
    </row>
    <row r="1249" ht="27" spans="1:10">
      <c r="A1249" s="102"/>
      <c r="B1249" s="103"/>
      <c r="C1249" s="98" t="s">
        <v>1256</v>
      </c>
      <c r="D1249" s="98" t="s">
        <v>1268</v>
      </c>
      <c r="E1249" s="98" t="s">
        <v>2081</v>
      </c>
      <c r="F1249" s="98" t="s">
        <v>1280</v>
      </c>
      <c r="G1249" s="98" t="s">
        <v>1301</v>
      </c>
      <c r="H1249" s="98" t="s">
        <v>1294</v>
      </c>
      <c r="I1249" s="98" t="s">
        <v>1261</v>
      </c>
      <c r="J1249" s="101" t="s">
        <v>2082</v>
      </c>
    </row>
    <row r="1250" ht="14.25" spans="1:10">
      <c r="A1250" s="102"/>
      <c r="B1250" s="103"/>
      <c r="C1250" s="98" t="s">
        <v>1256</v>
      </c>
      <c r="D1250" s="98" t="s">
        <v>1377</v>
      </c>
      <c r="E1250" s="98" t="s">
        <v>2083</v>
      </c>
      <c r="F1250" s="98" t="s">
        <v>1280</v>
      </c>
      <c r="G1250" s="98" t="s">
        <v>1301</v>
      </c>
      <c r="H1250" s="98" t="s">
        <v>1294</v>
      </c>
      <c r="I1250" s="98" t="s">
        <v>1261</v>
      </c>
      <c r="J1250" s="101" t="s">
        <v>2109</v>
      </c>
    </row>
    <row r="1251" ht="14.25" spans="1:10">
      <c r="A1251" s="102"/>
      <c r="B1251" s="103"/>
      <c r="C1251" s="98" t="s">
        <v>1256</v>
      </c>
      <c r="D1251" s="98" t="s">
        <v>1291</v>
      </c>
      <c r="E1251" s="98" t="s">
        <v>2085</v>
      </c>
      <c r="F1251" s="98" t="s">
        <v>1280</v>
      </c>
      <c r="G1251" s="98" t="s">
        <v>1260</v>
      </c>
      <c r="H1251" s="98" t="s">
        <v>1315</v>
      </c>
      <c r="I1251" s="98" t="s">
        <v>1261</v>
      </c>
      <c r="J1251" s="101" t="s">
        <v>1828</v>
      </c>
    </row>
    <row r="1252" ht="27" spans="1:10">
      <c r="A1252" s="102"/>
      <c r="B1252" s="103"/>
      <c r="C1252" s="98" t="s">
        <v>1277</v>
      </c>
      <c r="D1252" s="98" t="s">
        <v>1278</v>
      </c>
      <c r="E1252" s="98" t="s">
        <v>1863</v>
      </c>
      <c r="F1252" s="98" t="s">
        <v>1280</v>
      </c>
      <c r="G1252" s="98" t="s">
        <v>1285</v>
      </c>
      <c r="H1252" s="98" t="s">
        <v>1294</v>
      </c>
      <c r="I1252" s="98" t="s">
        <v>1261</v>
      </c>
      <c r="J1252" s="101" t="s">
        <v>2110</v>
      </c>
    </row>
    <row r="1253" ht="27" spans="1:10">
      <c r="A1253" s="102"/>
      <c r="B1253" s="103"/>
      <c r="C1253" s="98" t="s">
        <v>1277</v>
      </c>
      <c r="D1253" s="98" t="s">
        <v>1299</v>
      </c>
      <c r="E1253" s="98" t="s">
        <v>2088</v>
      </c>
      <c r="F1253" s="98" t="s">
        <v>1270</v>
      </c>
      <c r="G1253" s="98" t="s">
        <v>1850</v>
      </c>
      <c r="H1253" s="98" t="s">
        <v>1302</v>
      </c>
      <c r="I1253" s="98" t="s">
        <v>1261</v>
      </c>
      <c r="J1253" s="101" t="s">
        <v>2111</v>
      </c>
    </row>
    <row r="1254" ht="27" spans="1:10">
      <c r="A1254" s="102"/>
      <c r="B1254" s="103"/>
      <c r="C1254" s="98" t="s">
        <v>1282</v>
      </c>
      <c r="D1254" s="98" t="s">
        <v>1283</v>
      </c>
      <c r="E1254" s="98" t="s">
        <v>2090</v>
      </c>
      <c r="F1254" s="98" t="s">
        <v>1259</v>
      </c>
      <c r="G1254" s="98" t="s">
        <v>1285</v>
      </c>
      <c r="H1254" s="98" t="s">
        <v>1294</v>
      </c>
      <c r="I1254" s="98" t="s">
        <v>1261</v>
      </c>
      <c r="J1254" s="101" t="s">
        <v>2110</v>
      </c>
    </row>
    <row r="1255" ht="27" spans="1:10">
      <c r="A1255" s="102"/>
      <c r="B1255" s="103"/>
      <c r="C1255" s="98" t="s">
        <v>1282</v>
      </c>
      <c r="D1255" s="98" t="s">
        <v>1283</v>
      </c>
      <c r="E1255" s="98" t="s">
        <v>1854</v>
      </c>
      <c r="F1255" s="98" t="s">
        <v>1259</v>
      </c>
      <c r="G1255" s="98" t="s">
        <v>1285</v>
      </c>
      <c r="H1255" s="98" t="s">
        <v>1294</v>
      </c>
      <c r="I1255" s="98" t="s">
        <v>1261</v>
      </c>
      <c r="J1255" s="101" t="s">
        <v>2112</v>
      </c>
    </row>
    <row r="1256" ht="42.75" spans="1:10">
      <c r="A1256" s="98" t="s">
        <v>1893</v>
      </c>
      <c r="B1256" s="101" t="s">
        <v>2190</v>
      </c>
      <c r="C1256" s="102"/>
      <c r="D1256" s="102"/>
      <c r="E1256" s="102"/>
      <c r="F1256" s="102"/>
      <c r="G1256" s="102"/>
      <c r="H1256" s="102"/>
      <c r="I1256" s="102"/>
      <c r="J1256" s="103"/>
    </row>
    <row r="1257" ht="27" spans="1:10">
      <c r="A1257" s="102"/>
      <c r="B1257" s="103"/>
      <c r="C1257" s="98" t="s">
        <v>1256</v>
      </c>
      <c r="D1257" s="98" t="s">
        <v>1257</v>
      </c>
      <c r="E1257" s="98" t="s">
        <v>1895</v>
      </c>
      <c r="F1257" s="98" t="s">
        <v>1280</v>
      </c>
      <c r="G1257" s="98" t="s">
        <v>2448</v>
      </c>
      <c r="H1257" s="98" t="s">
        <v>1695</v>
      </c>
      <c r="I1257" s="98" t="s">
        <v>1261</v>
      </c>
      <c r="J1257" s="101" t="s">
        <v>1897</v>
      </c>
    </row>
    <row r="1258" ht="27" spans="1:10">
      <c r="A1258" s="102"/>
      <c r="B1258" s="103"/>
      <c r="C1258" s="98" t="s">
        <v>1256</v>
      </c>
      <c r="D1258" s="98" t="s">
        <v>1268</v>
      </c>
      <c r="E1258" s="98" t="s">
        <v>1859</v>
      </c>
      <c r="F1258" s="98" t="s">
        <v>1280</v>
      </c>
      <c r="G1258" s="98" t="s">
        <v>1301</v>
      </c>
      <c r="H1258" s="98" t="s">
        <v>1294</v>
      </c>
      <c r="I1258" s="98" t="s">
        <v>1261</v>
      </c>
      <c r="J1258" s="101" t="s">
        <v>1897</v>
      </c>
    </row>
    <row r="1259" ht="14.25" spans="1:10">
      <c r="A1259" s="102"/>
      <c r="B1259" s="103"/>
      <c r="C1259" s="98" t="s">
        <v>1256</v>
      </c>
      <c r="D1259" s="98" t="s">
        <v>1291</v>
      </c>
      <c r="E1259" s="98" t="s">
        <v>1900</v>
      </c>
      <c r="F1259" s="98" t="s">
        <v>1280</v>
      </c>
      <c r="G1259" s="98" t="s">
        <v>1901</v>
      </c>
      <c r="H1259" s="98" t="s">
        <v>99</v>
      </c>
      <c r="I1259" s="98" t="s">
        <v>1261</v>
      </c>
      <c r="J1259" s="101" t="s">
        <v>2449</v>
      </c>
    </row>
    <row r="1260" ht="27.75" spans="1:10">
      <c r="A1260" s="102"/>
      <c r="B1260" s="103"/>
      <c r="C1260" s="98" t="s">
        <v>1277</v>
      </c>
      <c r="D1260" s="98" t="s">
        <v>1278</v>
      </c>
      <c r="E1260" s="98" t="s">
        <v>1951</v>
      </c>
      <c r="F1260" s="98" t="s">
        <v>1280</v>
      </c>
      <c r="G1260" s="98" t="s">
        <v>1301</v>
      </c>
      <c r="H1260" s="98" t="s">
        <v>1294</v>
      </c>
      <c r="I1260" s="98" t="s">
        <v>1261</v>
      </c>
      <c r="J1260" s="101" t="s">
        <v>2450</v>
      </c>
    </row>
    <row r="1261" ht="27" spans="1:10">
      <c r="A1261" s="102"/>
      <c r="B1261" s="103"/>
      <c r="C1261" s="98" t="s">
        <v>1282</v>
      </c>
      <c r="D1261" s="98" t="s">
        <v>1283</v>
      </c>
      <c r="E1261" s="98" t="s">
        <v>1854</v>
      </c>
      <c r="F1261" s="98" t="s">
        <v>1420</v>
      </c>
      <c r="G1261" s="98" t="s">
        <v>1285</v>
      </c>
      <c r="H1261" s="98" t="s">
        <v>1294</v>
      </c>
      <c r="I1261" s="98" t="s">
        <v>1261</v>
      </c>
      <c r="J1261" s="101" t="s">
        <v>2451</v>
      </c>
    </row>
    <row r="1262" ht="27" spans="1:10">
      <c r="A1262" s="102"/>
      <c r="B1262" s="103"/>
      <c r="C1262" s="98" t="s">
        <v>1282</v>
      </c>
      <c r="D1262" s="98" t="s">
        <v>1283</v>
      </c>
      <c r="E1262" s="98" t="s">
        <v>1906</v>
      </c>
      <c r="F1262" s="98" t="s">
        <v>1420</v>
      </c>
      <c r="G1262" s="98" t="s">
        <v>1285</v>
      </c>
      <c r="H1262" s="98" t="s">
        <v>99</v>
      </c>
      <c r="I1262" s="98" t="s">
        <v>1261</v>
      </c>
      <c r="J1262" s="101" t="s">
        <v>2451</v>
      </c>
    </row>
    <row r="1263" ht="54" spans="1:10">
      <c r="A1263" s="98" t="s">
        <v>1907</v>
      </c>
      <c r="B1263" s="101" t="s">
        <v>2093</v>
      </c>
      <c r="C1263" s="102"/>
      <c r="D1263" s="102"/>
      <c r="E1263" s="102"/>
      <c r="F1263" s="102"/>
      <c r="G1263" s="102"/>
      <c r="H1263" s="102"/>
      <c r="I1263" s="102"/>
      <c r="J1263" s="103"/>
    </row>
    <row r="1264" ht="27" spans="1:10">
      <c r="A1264" s="102"/>
      <c r="B1264" s="103"/>
      <c r="C1264" s="98" t="s">
        <v>1256</v>
      </c>
      <c r="D1264" s="98" t="s">
        <v>1257</v>
      </c>
      <c r="E1264" s="98" t="s">
        <v>2094</v>
      </c>
      <c r="F1264" s="98" t="s">
        <v>1280</v>
      </c>
      <c r="G1264" s="98" t="s">
        <v>2452</v>
      </c>
      <c r="H1264" s="98" t="s">
        <v>1311</v>
      </c>
      <c r="I1264" s="98" t="s">
        <v>1261</v>
      </c>
      <c r="J1264" s="101" t="s">
        <v>1822</v>
      </c>
    </row>
    <row r="1265" ht="27" spans="1:10">
      <c r="A1265" s="102"/>
      <c r="B1265" s="103"/>
      <c r="C1265" s="98" t="s">
        <v>1256</v>
      </c>
      <c r="D1265" s="98" t="s">
        <v>1268</v>
      </c>
      <c r="E1265" s="98" t="s">
        <v>1859</v>
      </c>
      <c r="F1265" s="98" t="s">
        <v>1280</v>
      </c>
      <c r="G1265" s="98" t="s">
        <v>1301</v>
      </c>
      <c r="H1265" s="98" t="s">
        <v>1294</v>
      </c>
      <c r="I1265" s="98" t="s">
        <v>1261</v>
      </c>
      <c r="J1265" s="101" t="s">
        <v>1860</v>
      </c>
    </row>
    <row r="1266" ht="27" spans="1:10">
      <c r="A1266" s="102"/>
      <c r="B1266" s="103"/>
      <c r="C1266" s="98" t="s">
        <v>1256</v>
      </c>
      <c r="D1266" s="98" t="s">
        <v>1377</v>
      </c>
      <c r="E1266" s="98" t="s">
        <v>1932</v>
      </c>
      <c r="F1266" s="98" t="s">
        <v>1280</v>
      </c>
      <c r="G1266" s="98" t="s">
        <v>1301</v>
      </c>
      <c r="H1266" s="98" t="s">
        <v>1294</v>
      </c>
      <c r="I1266" s="98" t="s">
        <v>1261</v>
      </c>
      <c r="J1266" s="101" t="s">
        <v>1826</v>
      </c>
    </row>
    <row r="1267" ht="27" spans="1:10">
      <c r="A1267" s="102"/>
      <c r="B1267" s="103"/>
      <c r="C1267" s="98" t="s">
        <v>1256</v>
      </c>
      <c r="D1267" s="98" t="s">
        <v>1291</v>
      </c>
      <c r="E1267" s="98" t="s">
        <v>2096</v>
      </c>
      <c r="F1267" s="98" t="s">
        <v>1280</v>
      </c>
      <c r="G1267" s="98" t="s">
        <v>2097</v>
      </c>
      <c r="H1267" s="98" t="s">
        <v>99</v>
      </c>
      <c r="I1267" s="98" t="s">
        <v>1261</v>
      </c>
      <c r="J1267" s="101" t="s">
        <v>1828</v>
      </c>
    </row>
    <row r="1268" ht="27" spans="1:10">
      <c r="A1268" s="102"/>
      <c r="B1268" s="103"/>
      <c r="C1268" s="98" t="s">
        <v>1256</v>
      </c>
      <c r="D1268" s="98" t="s">
        <v>1291</v>
      </c>
      <c r="E1268" s="98" t="s">
        <v>2098</v>
      </c>
      <c r="F1268" s="98" t="s">
        <v>1280</v>
      </c>
      <c r="G1268" s="98" t="s">
        <v>1913</v>
      </c>
      <c r="H1268" s="98" t="s">
        <v>99</v>
      </c>
      <c r="I1268" s="98" t="s">
        <v>1261</v>
      </c>
      <c r="J1268" s="101" t="s">
        <v>1828</v>
      </c>
    </row>
    <row r="1269" ht="28.5" spans="1:10">
      <c r="A1269" s="102"/>
      <c r="B1269" s="103"/>
      <c r="C1269" s="98" t="s">
        <v>1277</v>
      </c>
      <c r="D1269" s="98" t="s">
        <v>1278</v>
      </c>
      <c r="E1269" s="98" t="s">
        <v>1951</v>
      </c>
      <c r="F1269" s="98" t="s">
        <v>1259</v>
      </c>
      <c r="G1269" s="98" t="s">
        <v>1285</v>
      </c>
      <c r="H1269" s="98" t="s">
        <v>1294</v>
      </c>
      <c r="I1269" s="98" t="s">
        <v>1261</v>
      </c>
      <c r="J1269" s="101" t="s">
        <v>1830</v>
      </c>
    </row>
    <row r="1270" ht="27" spans="1:10">
      <c r="A1270" s="102"/>
      <c r="B1270" s="103"/>
      <c r="C1270" s="98" t="s">
        <v>1282</v>
      </c>
      <c r="D1270" s="98" t="s">
        <v>1283</v>
      </c>
      <c r="E1270" s="98" t="s">
        <v>1317</v>
      </c>
      <c r="F1270" s="98" t="s">
        <v>1259</v>
      </c>
      <c r="G1270" s="98" t="s">
        <v>1285</v>
      </c>
      <c r="H1270" s="98" t="s">
        <v>1294</v>
      </c>
      <c r="I1270" s="98" t="s">
        <v>1261</v>
      </c>
      <c r="J1270" s="101" t="s">
        <v>1832</v>
      </c>
    </row>
    <row r="1271" ht="162" spans="1:10">
      <c r="A1271" s="98" t="s">
        <v>1866</v>
      </c>
      <c r="B1271" s="101" t="s">
        <v>2032</v>
      </c>
      <c r="C1271" s="102"/>
      <c r="D1271" s="102"/>
      <c r="E1271" s="102"/>
      <c r="F1271" s="102"/>
      <c r="G1271" s="102"/>
      <c r="H1271" s="102"/>
      <c r="I1271" s="102"/>
      <c r="J1271" s="103"/>
    </row>
    <row r="1272" ht="27.75" spans="1:10">
      <c r="A1272" s="102"/>
      <c r="B1272" s="103"/>
      <c r="C1272" s="98" t="s">
        <v>1256</v>
      </c>
      <c r="D1272" s="98" t="s">
        <v>1257</v>
      </c>
      <c r="E1272" s="98" t="s">
        <v>2101</v>
      </c>
      <c r="F1272" s="98" t="s">
        <v>1280</v>
      </c>
      <c r="G1272" s="98" t="s">
        <v>2453</v>
      </c>
      <c r="H1272" s="98" t="s">
        <v>1695</v>
      </c>
      <c r="I1272" s="98" t="s">
        <v>1261</v>
      </c>
      <c r="J1272" s="101" t="s">
        <v>1985</v>
      </c>
    </row>
    <row r="1273" ht="27.75" spans="1:10">
      <c r="A1273" s="102"/>
      <c r="B1273" s="103"/>
      <c r="C1273" s="98" t="s">
        <v>1256</v>
      </c>
      <c r="D1273" s="98" t="s">
        <v>1268</v>
      </c>
      <c r="E1273" s="98" t="s">
        <v>1986</v>
      </c>
      <c r="F1273" s="98" t="s">
        <v>1280</v>
      </c>
      <c r="G1273" s="98" t="s">
        <v>1301</v>
      </c>
      <c r="H1273" s="98" t="s">
        <v>1294</v>
      </c>
      <c r="I1273" s="98" t="s">
        <v>1261</v>
      </c>
      <c r="J1273" s="101" t="s">
        <v>1987</v>
      </c>
    </row>
    <row r="1274" ht="27.75" spans="1:10">
      <c r="A1274" s="102"/>
      <c r="B1274" s="103"/>
      <c r="C1274" s="98" t="s">
        <v>1256</v>
      </c>
      <c r="D1274" s="98" t="s">
        <v>1268</v>
      </c>
      <c r="E1274" s="98" t="s">
        <v>1988</v>
      </c>
      <c r="F1274" s="98" t="s">
        <v>1259</v>
      </c>
      <c r="G1274" s="98" t="s">
        <v>1353</v>
      </c>
      <c r="H1274" s="98" t="s">
        <v>1294</v>
      </c>
      <c r="I1274" s="98" t="s">
        <v>1261</v>
      </c>
      <c r="J1274" s="101" t="s">
        <v>1989</v>
      </c>
    </row>
    <row r="1275" ht="27.75" spans="1:10">
      <c r="A1275" s="102"/>
      <c r="B1275" s="103"/>
      <c r="C1275" s="98" t="s">
        <v>1256</v>
      </c>
      <c r="D1275" s="98" t="s">
        <v>1377</v>
      </c>
      <c r="E1275" s="98" t="s">
        <v>1990</v>
      </c>
      <c r="F1275" s="98" t="s">
        <v>1280</v>
      </c>
      <c r="G1275" s="98" t="s">
        <v>1301</v>
      </c>
      <c r="H1275" s="98" t="s">
        <v>1294</v>
      </c>
      <c r="I1275" s="98" t="s">
        <v>1261</v>
      </c>
      <c r="J1275" s="101" t="s">
        <v>1991</v>
      </c>
    </row>
    <row r="1276" ht="27.75" spans="1:10">
      <c r="A1276" s="102"/>
      <c r="B1276" s="103"/>
      <c r="C1276" s="98" t="s">
        <v>1256</v>
      </c>
      <c r="D1276" s="98" t="s">
        <v>1291</v>
      </c>
      <c r="E1276" s="98" t="s">
        <v>2115</v>
      </c>
      <c r="F1276" s="98" t="s">
        <v>1280</v>
      </c>
      <c r="G1276" s="98" t="s">
        <v>2035</v>
      </c>
      <c r="H1276" s="98" t="s">
        <v>1949</v>
      </c>
      <c r="I1276" s="98" t="s">
        <v>1261</v>
      </c>
      <c r="J1276" s="101" t="s">
        <v>1994</v>
      </c>
    </row>
    <row r="1277" ht="27.75" spans="1:10">
      <c r="A1277" s="102"/>
      <c r="B1277" s="103"/>
      <c r="C1277" s="98" t="s">
        <v>1277</v>
      </c>
      <c r="D1277" s="98" t="s">
        <v>1278</v>
      </c>
      <c r="E1277" s="98" t="s">
        <v>1995</v>
      </c>
      <c r="F1277" s="98" t="s">
        <v>1259</v>
      </c>
      <c r="G1277" s="98" t="s">
        <v>1285</v>
      </c>
      <c r="H1277" s="98" t="s">
        <v>1294</v>
      </c>
      <c r="I1277" s="98" t="s">
        <v>1261</v>
      </c>
      <c r="J1277" s="101" t="s">
        <v>1914</v>
      </c>
    </row>
    <row r="1278" ht="27.75" spans="1:10">
      <c r="A1278" s="102"/>
      <c r="B1278" s="103"/>
      <c r="C1278" s="98" t="s">
        <v>1277</v>
      </c>
      <c r="D1278" s="98" t="s">
        <v>1278</v>
      </c>
      <c r="E1278" s="98" t="s">
        <v>1997</v>
      </c>
      <c r="F1278" s="98" t="s">
        <v>1280</v>
      </c>
      <c r="G1278" s="98" t="s">
        <v>1301</v>
      </c>
      <c r="H1278" s="98" t="s">
        <v>1294</v>
      </c>
      <c r="I1278" s="98" t="s">
        <v>1261</v>
      </c>
      <c r="J1278" s="101" t="s">
        <v>1998</v>
      </c>
    </row>
    <row r="1279" ht="27.75" spans="1:10">
      <c r="A1279" s="102"/>
      <c r="B1279" s="103"/>
      <c r="C1279" s="98" t="s">
        <v>1277</v>
      </c>
      <c r="D1279" s="98" t="s">
        <v>1299</v>
      </c>
      <c r="E1279" s="98" t="s">
        <v>1999</v>
      </c>
      <c r="F1279" s="98" t="s">
        <v>1280</v>
      </c>
      <c r="G1279" s="98" t="s">
        <v>1363</v>
      </c>
      <c r="H1279" s="98" t="s">
        <v>1302</v>
      </c>
      <c r="I1279" s="98" t="s">
        <v>1261</v>
      </c>
      <c r="J1279" s="101" t="s">
        <v>2001</v>
      </c>
    </row>
    <row r="1280" ht="27" spans="1:10">
      <c r="A1280" s="102"/>
      <c r="B1280" s="103"/>
      <c r="C1280" s="98" t="s">
        <v>1282</v>
      </c>
      <c r="D1280" s="98" t="s">
        <v>1283</v>
      </c>
      <c r="E1280" s="98" t="s">
        <v>1889</v>
      </c>
      <c r="F1280" s="98" t="s">
        <v>1259</v>
      </c>
      <c r="G1280" s="98" t="s">
        <v>1285</v>
      </c>
      <c r="H1280" s="98" t="s">
        <v>1294</v>
      </c>
      <c r="I1280" s="98" t="s">
        <v>1261</v>
      </c>
      <c r="J1280" s="101" t="s">
        <v>1998</v>
      </c>
    </row>
    <row r="1281" ht="27" spans="1:10">
      <c r="A1281" s="102"/>
      <c r="B1281" s="103"/>
      <c r="C1281" s="98" t="s">
        <v>1282</v>
      </c>
      <c r="D1281" s="98" t="s">
        <v>1283</v>
      </c>
      <c r="E1281" s="98" t="s">
        <v>1891</v>
      </c>
      <c r="F1281" s="98" t="s">
        <v>1259</v>
      </c>
      <c r="G1281" s="98" t="s">
        <v>1285</v>
      </c>
      <c r="H1281" s="98" t="s">
        <v>1294</v>
      </c>
      <c r="I1281" s="98" t="s">
        <v>1261</v>
      </c>
      <c r="J1281" s="101" t="s">
        <v>2002</v>
      </c>
    </row>
    <row r="1282" ht="162" spans="1:10">
      <c r="A1282" s="98" t="s">
        <v>2100</v>
      </c>
      <c r="B1282" s="101" t="s">
        <v>2032</v>
      </c>
      <c r="C1282" s="102"/>
      <c r="D1282" s="102"/>
      <c r="E1282" s="102"/>
      <c r="F1282" s="102"/>
      <c r="G1282" s="102"/>
      <c r="H1282" s="102"/>
      <c r="I1282" s="102"/>
      <c r="J1282" s="103"/>
    </row>
    <row r="1283" ht="27.75" spans="1:10">
      <c r="A1283" s="102"/>
      <c r="B1283" s="103"/>
      <c r="C1283" s="98" t="s">
        <v>1256</v>
      </c>
      <c r="D1283" s="98" t="s">
        <v>1257</v>
      </c>
      <c r="E1283" s="98" t="s">
        <v>2101</v>
      </c>
      <c r="F1283" s="98" t="s">
        <v>1280</v>
      </c>
      <c r="G1283" s="98" t="s">
        <v>2454</v>
      </c>
      <c r="H1283" s="98" t="s">
        <v>1695</v>
      </c>
      <c r="I1283" s="98" t="s">
        <v>1261</v>
      </c>
      <c r="J1283" s="101" t="s">
        <v>1985</v>
      </c>
    </row>
    <row r="1284" ht="27.75" spans="1:10">
      <c r="A1284" s="102"/>
      <c r="B1284" s="103"/>
      <c r="C1284" s="98" t="s">
        <v>1256</v>
      </c>
      <c r="D1284" s="98" t="s">
        <v>1268</v>
      </c>
      <c r="E1284" s="98" t="s">
        <v>1986</v>
      </c>
      <c r="F1284" s="98" t="s">
        <v>1280</v>
      </c>
      <c r="G1284" s="98" t="s">
        <v>1301</v>
      </c>
      <c r="H1284" s="98" t="s">
        <v>1294</v>
      </c>
      <c r="I1284" s="98" t="s">
        <v>1261</v>
      </c>
      <c r="J1284" s="101" t="s">
        <v>2103</v>
      </c>
    </row>
    <row r="1285" ht="27.75" spans="1:10">
      <c r="A1285" s="102"/>
      <c r="B1285" s="103"/>
      <c r="C1285" s="98" t="s">
        <v>1256</v>
      </c>
      <c r="D1285" s="98" t="s">
        <v>1268</v>
      </c>
      <c r="E1285" s="98" t="s">
        <v>1871</v>
      </c>
      <c r="F1285" s="98" t="s">
        <v>1259</v>
      </c>
      <c r="G1285" s="98" t="s">
        <v>1353</v>
      </c>
      <c r="H1285" s="98" t="s">
        <v>1294</v>
      </c>
      <c r="I1285" s="98" t="s">
        <v>1261</v>
      </c>
      <c r="J1285" s="101" t="s">
        <v>1989</v>
      </c>
    </row>
    <row r="1286" ht="27.75" spans="1:10">
      <c r="A1286" s="102"/>
      <c r="B1286" s="103"/>
      <c r="C1286" s="98" t="s">
        <v>1256</v>
      </c>
      <c r="D1286" s="98" t="s">
        <v>1377</v>
      </c>
      <c r="E1286" s="98" t="s">
        <v>1990</v>
      </c>
      <c r="F1286" s="98" t="s">
        <v>1280</v>
      </c>
      <c r="G1286" s="98" t="s">
        <v>1301</v>
      </c>
      <c r="H1286" s="98" t="s">
        <v>1294</v>
      </c>
      <c r="I1286" s="98" t="s">
        <v>1261</v>
      </c>
      <c r="J1286" s="101" t="s">
        <v>1991</v>
      </c>
    </row>
    <row r="1287" ht="27.75" spans="1:10">
      <c r="A1287" s="102"/>
      <c r="B1287" s="103"/>
      <c r="C1287" s="98" t="s">
        <v>1256</v>
      </c>
      <c r="D1287" s="98" t="s">
        <v>1291</v>
      </c>
      <c r="E1287" s="98" t="s">
        <v>2445</v>
      </c>
      <c r="F1287" s="98" t="s">
        <v>1280</v>
      </c>
      <c r="G1287" s="98" t="s">
        <v>2043</v>
      </c>
      <c r="H1287" s="98" t="s">
        <v>1949</v>
      </c>
      <c r="I1287" s="98" t="s">
        <v>1261</v>
      </c>
      <c r="J1287" s="101" t="s">
        <v>2104</v>
      </c>
    </row>
    <row r="1288" ht="27.75" spans="1:10">
      <c r="A1288" s="102"/>
      <c r="B1288" s="103"/>
      <c r="C1288" s="98" t="s">
        <v>1277</v>
      </c>
      <c r="D1288" s="98" t="s">
        <v>1278</v>
      </c>
      <c r="E1288" s="98" t="s">
        <v>1995</v>
      </c>
      <c r="F1288" s="98" t="s">
        <v>1259</v>
      </c>
      <c r="G1288" s="98" t="s">
        <v>1285</v>
      </c>
      <c r="H1288" s="98" t="s">
        <v>1294</v>
      </c>
      <c r="I1288" s="98" t="s">
        <v>1261</v>
      </c>
      <c r="J1288" s="101" t="s">
        <v>1914</v>
      </c>
    </row>
    <row r="1289" ht="27.75" spans="1:10">
      <c r="A1289" s="102"/>
      <c r="B1289" s="103"/>
      <c r="C1289" s="98" t="s">
        <v>1277</v>
      </c>
      <c r="D1289" s="98" t="s">
        <v>1299</v>
      </c>
      <c r="E1289" s="98" t="s">
        <v>1999</v>
      </c>
      <c r="F1289" s="98" t="s">
        <v>1280</v>
      </c>
      <c r="G1289" s="98" t="s">
        <v>1363</v>
      </c>
      <c r="H1289" s="98" t="s">
        <v>1302</v>
      </c>
      <c r="I1289" s="98" t="s">
        <v>1261</v>
      </c>
      <c r="J1289" s="101" t="s">
        <v>2105</v>
      </c>
    </row>
    <row r="1290" ht="27" spans="1:10">
      <c r="A1290" s="102"/>
      <c r="B1290" s="103"/>
      <c r="C1290" s="98" t="s">
        <v>1282</v>
      </c>
      <c r="D1290" s="98" t="s">
        <v>1283</v>
      </c>
      <c r="E1290" s="98" t="s">
        <v>1889</v>
      </c>
      <c r="F1290" s="98" t="s">
        <v>1259</v>
      </c>
      <c r="G1290" s="98" t="s">
        <v>1285</v>
      </c>
      <c r="H1290" s="98" t="s">
        <v>1294</v>
      </c>
      <c r="I1290" s="98" t="s">
        <v>1261</v>
      </c>
      <c r="J1290" s="101" t="s">
        <v>1998</v>
      </c>
    </row>
    <row r="1291" ht="27" spans="1:10">
      <c r="A1291" s="102"/>
      <c r="B1291" s="103"/>
      <c r="C1291" s="98" t="s">
        <v>1282</v>
      </c>
      <c r="D1291" s="98" t="s">
        <v>1283</v>
      </c>
      <c r="E1291" s="98" t="s">
        <v>1891</v>
      </c>
      <c r="F1291" s="98" t="s">
        <v>1259</v>
      </c>
      <c r="G1291" s="98" t="s">
        <v>1285</v>
      </c>
      <c r="H1291" s="98" t="s">
        <v>1294</v>
      </c>
      <c r="I1291" s="98" t="s">
        <v>1261</v>
      </c>
      <c r="J1291" s="101" t="s">
        <v>2002</v>
      </c>
    </row>
    <row r="1292" ht="69" spans="1:10">
      <c r="A1292" s="98" t="s">
        <v>2177</v>
      </c>
      <c r="B1292" s="101" t="s">
        <v>2455</v>
      </c>
      <c r="C1292" s="102"/>
      <c r="D1292" s="102"/>
      <c r="E1292" s="102"/>
      <c r="F1292" s="102"/>
      <c r="G1292" s="102"/>
      <c r="H1292" s="102"/>
      <c r="I1292" s="102"/>
      <c r="J1292" s="103"/>
    </row>
    <row r="1293" ht="27" spans="1:10">
      <c r="A1293" s="102"/>
      <c r="B1293" s="103"/>
      <c r="C1293" s="98" t="s">
        <v>1256</v>
      </c>
      <c r="D1293" s="98" t="s">
        <v>1257</v>
      </c>
      <c r="E1293" s="98" t="s">
        <v>2055</v>
      </c>
      <c r="F1293" s="98" t="s">
        <v>1280</v>
      </c>
      <c r="G1293" s="98" t="s">
        <v>1768</v>
      </c>
      <c r="H1293" s="98" t="s">
        <v>1695</v>
      </c>
      <c r="I1293" s="98" t="s">
        <v>1261</v>
      </c>
      <c r="J1293" s="101" t="s">
        <v>2179</v>
      </c>
    </row>
    <row r="1294" ht="27.75" spans="1:10">
      <c r="A1294" s="102"/>
      <c r="B1294" s="103"/>
      <c r="C1294" s="98" t="s">
        <v>1256</v>
      </c>
      <c r="D1294" s="98" t="s">
        <v>1268</v>
      </c>
      <c r="E1294" s="98" t="s">
        <v>1986</v>
      </c>
      <c r="F1294" s="98" t="s">
        <v>1280</v>
      </c>
      <c r="G1294" s="98" t="s">
        <v>1301</v>
      </c>
      <c r="H1294" s="98" t="s">
        <v>1294</v>
      </c>
      <c r="I1294" s="98" t="s">
        <v>1261</v>
      </c>
      <c r="J1294" s="101" t="s">
        <v>2179</v>
      </c>
    </row>
    <row r="1295" ht="27.75" spans="1:10">
      <c r="A1295" s="102"/>
      <c r="B1295" s="103"/>
      <c r="C1295" s="98" t="s">
        <v>1256</v>
      </c>
      <c r="D1295" s="98" t="s">
        <v>1377</v>
      </c>
      <c r="E1295" s="98" t="s">
        <v>1990</v>
      </c>
      <c r="F1295" s="98" t="s">
        <v>1280</v>
      </c>
      <c r="G1295" s="98" t="s">
        <v>1301</v>
      </c>
      <c r="H1295" s="98" t="s">
        <v>1294</v>
      </c>
      <c r="I1295" s="98" t="s">
        <v>1261</v>
      </c>
      <c r="J1295" s="101" t="s">
        <v>1991</v>
      </c>
    </row>
    <row r="1296" ht="82.5" spans="1:10">
      <c r="A1296" s="102"/>
      <c r="B1296" s="103"/>
      <c r="C1296" s="98" t="s">
        <v>1256</v>
      </c>
      <c r="D1296" s="98" t="s">
        <v>1291</v>
      </c>
      <c r="E1296" s="98" t="s">
        <v>2181</v>
      </c>
      <c r="F1296" s="98" t="s">
        <v>1280</v>
      </c>
      <c r="G1296" s="98" t="s">
        <v>2060</v>
      </c>
      <c r="H1296" s="98" t="s">
        <v>1949</v>
      </c>
      <c r="I1296" s="98" t="s">
        <v>1261</v>
      </c>
      <c r="J1296" s="101" t="s">
        <v>2182</v>
      </c>
    </row>
    <row r="1297" ht="27.75" spans="1:10">
      <c r="A1297" s="102"/>
      <c r="B1297" s="103"/>
      <c r="C1297" s="98" t="s">
        <v>1277</v>
      </c>
      <c r="D1297" s="98" t="s">
        <v>1278</v>
      </c>
      <c r="E1297" s="98" t="s">
        <v>1997</v>
      </c>
      <c r="F1297" s="98" t="s">
        <v>1280</v>
      </c>
      <c r="G1297" s="98" t="s">
        <v>1301</v>
      </c>
      <c r="H1297" s="98" t="s">
        <v>1294</v>
      </c>
      <c r="I1297" s="98" t="s">
        <v>1261</v>
      </c>
      <c r="J1297" s="101" t="s">
        <v>2062</v>
      </c>
    </row>
    <row r="1298" ht="27.75" spans="1:10">
      <c r="A1298" s="102"/>
      <c r="B1298" s="103"/>
      <c r="C1298" s="98" t="s">
        <v>1277</v>
      </c>
      <c r="D1298" s="98" t="s">
        <v>1299</v>
      </c>
      <c r="E1298" s="98" t="s">
        <v>1999</v>
      </c>
      <c r="F1298" s="98" t="s">
        <v>1280</v>
      </c>
      <c r="G1298" s="98" t="s">
        <v>1363</v>
      </c>
      <c r="H1298" s="98" t="s">
        <v>1302</v>
      </c>
      <c r="I1298" s="98" t="s">
        <v>1261</v>
      </c>
      <c r="J1298" s="101" t="s">
        <v>2001</v>
      </c>
    </row>
    <row r="1299" ht="27" spans="1:10">
      <c r="A1299" s="102"/>
      <c r="B1299" s="103"/>
      <c r="C1299" s="98" t="s">
        <v>1282</v>
      </c>
      <c r="D1299" s="98" t="s">
        <v>1283</v>
      </c>
      <c r="E1299" s="98" t="s">
        <v>1889</v>
      </c>
      <c r="F1299" s="98" t="s">
        <v>1259</v>
      </c>
      <c r="G1299" s="98" t="s">
        <v>1285</v>
      </c>
      <c r="H1299" s="98" t="s">
        <v>1294</v>
      </c>
      <c r="I1299" s="98" t="s">
        <v>1261</v>
      </c>
      <c r="J1299" s="101" t="s">
        <v>2183</v>
      </c>
    </row>
    <row r="1300" ht="27" spans="1:10">
      <c r="A1300" s="102"/>
      <c r="B1300" s="103"/>
      <c r="C1300" s="98" t="s">
        <v>1282</v>
      </c>
      <c r="D1300" s="98" t="s">
        <v>1283</v>
      </c>
      <c r="E1300" s="98" t="s">
        <v>1891</v>
      </c>
      <c r="F1300" s="98" t="s">
        <v>1259</v>
      </c>
      <c r="G1300" s="98" t="s">
        <v>1285</v>
      </c>
      <c r="H1300" s="98" t="s">
        <v>1294</v>
      </c>
      <c r="I1300" s="98" t="s">
        <v>1261</v>
      </c>
      <c r="J1300" s="101" t="s">
        <v>2184</v>
      </c>
    </row>
    <row r="1301" ht="162" spans="1:10">
      <c r="A1301" s="98" t="s">
        <v>2031</v>
      </c>
      <c r="B1301" s="101" t="s">
        <v>2032</v>
      </c>
      <c r="C1301" s="102"/>
      <c r="D1301" s="102"/>
      <c r="E1301" s="102"/>
      <c r="F1301" s="102"/>
      <c r="G1301" s="102"/>
      <c r="H1301" s="102"/>
      <c r="I1301" s="102"/>
      <c r="J1301" s="103"/>
    </row>
    <row r="1302" ht="14.25" spans="1:10">
      <c r="A1302" s="102"/>
      <c r="B1302" s="103"/>
      <c r="C1302" s="98" t="s">
        <v>1256</v>
      </c>
      <c r="D1302" s="98" t="s">
        <v>1257</v>
      </c>
      <c r="E1302" s="98" t="s">
        <v>2033</v>
      </c>
      <c r="F1302" s="98" t="s">
        <v>1280</v>
      </c>
      <c r="G1302" s="98" t="s">
        <v>2422</v>
      </c>
      <c r="H1302" s="98" t="s">
        <v>1695</v>
      </c>
      <c r="I1302" s="98" t="s">
        <v>1261</v>
      </c>
      <c r="J1302" s="101" t="s">
        <v>1985</v>
      </c>
    </row>
    <row r="1303" ht="27.75" spans="1:10">
      <c r="A1303" s="102"/>
      <c r="B1303" s="103"/>
      <c r="C1303" s="98" t="s">
        <v>1256</v>
      </c>
      <c r="D1303" s="98" t="s">
        <v>1268</v>
      </c>
      <c r="E1303" s="98" t="s">
        <v>1986</v>
      </c>
      <c r="F1303" s="98" t="s">
        <v>1280</v>
      </c>
      <c r="G1303" s="98" t="s">
        <v>1301</v>
      </c>
      <c r="H1303" s="98" t="s">
        <v>1294</v>
      </c>
      <c r="I1303" s="98" t="s">
        <v>1261</v>
      </c>
      <c r="J1303" s="101" t="s">
        <v>1987</v>
      </c>
    </row>
    <row r="1304" ht="27.75" spans="1:10">
      <c r="A1304" s="102"/>
      <c r="B1304" s="103"/>
      <c r="C1304" s="98" t="s">
        <v>1256</v>
      </c>
      <c r="D1304" s="98" t="s">
        <v>1268</v>
      </c>
      <c r="E1304" s="98" t="s">
        <v>1988</v>
      </c>
      <c r="F1304" s="98" t="s">
        <v>1259</v>
      </c>
      <c r="G1304" s="98" t="s">
        <v>1353</v>
      </c>
      <c r="H1304" s="98" t="s">
        <v>1294</v>
      </c>
      <c r="I1304" s="98" t="s">
        <v>1261</v>
      </c>
      <c r="J1304" s="101" t="s">
        <v>1989</v>
      </c>
    </row>
    <row r="1305" ht="27.75" spans="1:10">
      <c r="A1305" s="102"/>
      <c r="B1305" s="103"/>
      <c r="C1305" s="98" t="s">
        <v>1256</v>
      </c>
      <c r="D1305" s="98" t="s">
        <v>1377</v>
      </c>
      <c r="E1305" s="98" t="s">
        <v>1990</v>
      </c>
      <c r="F1305" s="98" t="s">
        <v>1280</v>
      </c>
      <c r="G1305" s="98" t="s">
        <v>1301</v>
      </c>
      <c r="H1305" s="98" t="s">
        <v>1294</v>
      </c>
      <c r="I1305" s="98" t="s">
        <v>1261</v>
      </c>
      <c r="J1305" s="101" t="s">
        <v>1991</v>
      </c>
    </row>
    <row r="1306" ht="14.25" spans="1:10">
      <c r="A1306" s="102"/>
      <c r="B1306" s="103"/>
      <c r="C1306" s="98" t="s">
        <v>1256</v>
      </c>
      <c r="D1306" s="98" t="s">
        <v>1291</v>
      </c>
      <c r="E1306" s="98" t="s">
        <v>1900</v>
      </c>
      <c r="F1306" s="98" t="s">
        <v>1280</v>
      </c>
      <c r="G1306" s="98" t="s">
        <v>2035</v>
      </c>
      <c r="H1306" s="98" t="s">
        <v>1949</v>
      </c>
      <c r="I1306" s="98" t="s">
        <v>1261</v>
      </c>
      <c r="J1306" s="101" t="s">
        <v>1994</v>
      </c>
    </row>
    <row r="1307" ht="27.75" spans="1:10">
      <c r="A1307" s="102"/>
      <c r="B1307" s="103"/>
      <c r="C1307" s="98" t="s">
        <v>1277</v>
      </c>
      <c r="D1307" s="98" t="s">
        <v>1278</v>
      </c>
      <c r="E1307" s="98" t="s">
        <v>1995</v>
      </c>
      <c r="F1307" s="98" t="s">
        <v>1259</v>
      </c>
      <c r="G1307" s="98" t="s">
        <v>1285</v>
      </c>
      <c r="H1307" s="98" t="s">
        <v>1294</v>
      </c>
      <c r="I1307" s="98" t="s">
        <v>1261</v>
      </c>
      <c r="J1307" s="101" t="s">
        <v>1914</v>
      </c>
    </row>
    <row r="1308" ht="27.75" spans="1:10">
      <c r="A1308" s="102"/>
      <c r="B1308" s="103"/>
      <c r="C1308" s="98" t="s">
        <v>1277</v>
      </c>
      <c r="D1308" s="98" t="s">
        <v>1278</v>
      </c>
      <c r="E1308" s="98" t="s">
        <v>1997</v>
      </c>
      <c r="F1308" s="98" t="s">
        <v>1280</v>
      </c>
      <c r="G1308" s="98" t="s">
        <v>1301</v>
      </c>
      <c r="H1308" s="98" t="s">
        <v>1294</v>
      </c>
      <c r="I1308" s="98" t="s">
        <v>1261</v>
      </c>
      <c r="J1308" s="101" t="s">
        <v>1998</v>
      </c>
    </row>
    <row r="1309" ht="27.75" spans="1:10">
      <c r="A1309" s="102"/>
      <c r="B1309" s="103"/>
      <c r="C1309" s="98" t="s">
        <v>1277</v>
      </c>
      <c r="D1309" s="98" t="s">
        <v>1299</v>
      </c>
      <c r="E1309" s="98" t="s">
        <v>1999</v>
      </c>
      <c r="F1309" s="98" t="s">
        <v>1280</v>
      </c>
      <c r="G1309" s="98" t="s">
        <v>1363</v>
      </c>
      <c r="H1309" s="98" t="s">
        <v>1302</v>
      </c>
      <c r="I1309" s="98" t="s">
        <v>1261</v>
      </c>
      <c r="J1309" s="101" t="s">
        <v>2001</v>
      </c>
    </row>
    <row r="1310" ht="27" spans="1:10">
      <c r="A1310" s="102"/>
      <c r="B1310" s="103"/>
      <c r="C1310" s="98" t="s">
        <v>1282</v>
      </c>
      <c r="D1310" s="98" t="s">
        <v>1283</v>
      </c>
      <c r="E1310" s="98" t="s">
        <v>1889</v>
      </c>
      <c r="F1310" s="98" t="s">
        <v>1259</v>
      </c>
      <c r="G1310" s="98" t="s">
        <v>1285</v>
      </c>
      <c r="H1310" s="98" t="s">
        <v>1294</v>
      </c>
      <c r="I1310" s="98" t="s">
        <v>1261</v>
      </c>
      <c r="J1310" s="101" t="s">
        <v>1998</v>
      </c>
    </row>
    <row r="1311" ht="27" spans="1:10">
      <c r="A1311" s="102"/>
      <c r="B1311" s="103"/>
      <c r="C1311" s="98" t="s">
        <v>1282</v>
      </c>
      <c r="D1311" s="98" t="s">
        <v>1283</v>
      </c>
      <c r="E1311" s="98" t="s">
        <v>1891</v>
      </c>
      <c r="F1311" s="98" t="s">
        <v>1259</v>
      </c>
      <c r="G1311" s="98" t="s">
        <v>1285</v>
      </c>
      <c r="H1311" s="98" t="s">
        <v>1294</v>
      </c>
      <c r="I1311" s="98" t="s">
        <v>1261</v>
      </c>
      <c r="J1311" s="101" t="s">
        <v>2002</v>
      </c>
    </row>
    <row r="1312" ht="14.25" spans="1:10">
      <c r="A1312" s="98" t="s">
        <v>2456</v>
      </c>
      <c r="B1312" s="103"/>
      <c r="C1312" s="102"/>
      <c r="D1312" s="102"/>
      <c r="E1312" s="102"/>
      <c r="F1312" s="102"/>
      <c r="G1312" s="102"/>
      <c r="H1312" s="102"/>
      <c r="I1312" s="102"/>
      <c r="J1312" s="103"/>
    </row>
    <row r="1313" ht="54" spans="1:10">
      <c r="A1313" s="98" t="s">
        <v>1881</v>
      </c>
      <c r="B1313" s="101" t="s">
        <v>2054</v>
      </c>
      <c r="C1313" s="102"/>
      <c r="D1313" s="102"/>
      <c r="E1313" s="102"/>
      <c r="F1313" s="102"/>
      <c r="G1313" s="102"/>
      <c r="H1313" s="102"/>
      <c r="I1313" s="102"/>
      <c r="J1313" s="103"/>
    </row>
    <row r="1314" ht="27" spans="1:10">
      <c r="A1314" s="102"/>
      <c r="B1314" s="103"/>
      <c r="C1314" s="98" t="s">
        <v>1256</v>
      </c>
      <c r="D1314" s="98" t="s">
        <v>1257</v>
      </c>
      <c r="E1314" s="98" t="s">
        <v>2055</v>
      </c>
      <c r="F1314" s="98" t="s">
        <v>1280</v>
      </c>
      <c r="G1314" s="98" t="s">
        <v>1363</v>
      </c>
      <c r="H1314" s="98" t="s">
        <v>1695</v>
      </c>
      <c r="I1314" s="98" t="s">
        <v>1261</v>
      </c>
      <c r="J1314" s="101" t="s">
        <v>2057</v>
      </c>
    </row>
    <row r="1315" ht="14.25" spans="1:10">
      <c r="A1315" s="102"/>
      <c r="B1315" s="103"/>
      <c r="C1315" s="98" t="s">
        <v>1256</v>
      </c>
      <c r="D1315" s="98" t="s">
        <v>1268</v>
      </c>
      <c r="E1315" s="98" t="s">
        <v>2457</v>
      </c>
      <c r="F1315" s="98" t="s">
        <v>1280</v>
      </c>
      <c r="G1315" s="98" t="s">
        <v>1301</v>
      </c>
      <c r="H1315" s="98" t="s">
        <v>1294</v>
      </c>
      <c r="I1315" s="98" t="s">
        <v>1261</v>
      </c>
      <c r="J1315" s="101" t="s">
        <v>2057</v>
      </c>
    </row>
    <row r="1316" ht="27" spans="1:10">
      <c r="A1316" s="102"/>
      <c r="B1316" s="103"/>
      <c r="C1316" s="98" t="s">
        <v>1256</v>
      </c>
      <c r="D1316" s="98" t="s">
        <v>1268</v>
      </c>
      <c r="E1316" s="98" t="s">
        <v>2458</v>
      </c>
      <c r="F1316" s="98" t="s">
        <v>1259</v>
      </c>
      <c r="G1316" s="98" t="s">
        <v>1353</v>
      </c>
      <c r="H1316" s="98" t="s">
        <v>99</v>
      </c>
      <c r="I1316" s="98" t="s">
        <v>1261</v>
      </c>
      <c r="J1316" s="101" t="s">
        <v>1989</v>
      </c>
    </row>
    <row r="1317" ht="27.75" spans="1:10">
      <c r="A1317" s="102"/>
      <c r="B1317" s="103"/>
      <c r="C1317" s="98" t="s">
        <v>1256</v>
      </c>
      <c r="D1317" s="98" t="s">
        <v>1377</v>
      </c>
      <c r="E1317" s="98" t="s">
        <v>1990</v>
      </c>
      <c r="F1317" s="98" t="s">
        <v>1280</v>
      </c>
      <c r="G1317" s="98" t="s">
        <v>1301</v>
      </c>
      <c r="H1317" s="98" t="s">
        <v>1294</v>
      </c>
      <c r="I1317" s="98" t="s">
        <v>1261</v>
      </c>
      <c r="J1317" s="101" t="s">
        <v>1991</v>
      </c>
    </row>
    <row r="1318" ht="27.75" spans="1:10">
      <c r="A1318" s="102"/>
      <c r="B1318" s="103"/>
      <c r="C1318" s="98" t="s">
        <v>1256</v>
      </c>
      <c r="D1318" s="98" t="s">
        <v>1291</v>
      </c>
      <c r="E1318" s="98" t="s">
        <v>1992</v>
      </c>
      <c r="F1318" s="98" t="s">
        <v>1280</v>
      </c>
      <c r="G1318" s="98" t="s">
        <v>2060</v>
      </c>
      <c r="H1318" s="98" t="s">
        <v>1949</v>
      </c>
      <c r="I1318" s="98" t="s">
        <v>1261</v>
      </c>
      <c r="J1318" s="101" t="s">
        <v>2061</v>
      </c>
    </row>
    <row r="1319" ht="27" spans="1:10">
      <c r="A1319" s="102"/>
      <c r="B1319" s="103"/>
      <c r="C1319" s="98" t="s">
        <v>1277</v>
      </c>
      <c r="D1319" s="98" t="s">
        <v>1278</v>
      </c>
      <c r="E1319" s="98" t="s">
        <v>2459</v>
      </c>
      <c r="F1319" s="98" t="s">
        <v>1280</v>
      </c>
      <c r="G1319" s="98" t="s">
        <v>1301</v>
      </c>
      <c r="H1319" s="98" t="s">
        <v>99</v>
      </c>
      <c r="I1319" s="98" t="s">
        <v>1261</v>
      </c>
      <c r="J1319" s="101" t="s">
        <v>2062</v>
      </c>
    </row>
    <row r="1320" ht="27" spans="1:10">
      <c r="A1320" s="102"/>
      <c r="B1320" s="103"/>
      <c r="C1320" s="98" t="s">
        <v>1282</v>
      </c>
      <c r="D1320" s="98" t="s">
        <v>1283</v>
      </c>
      <c r="E1320" s="98" t="s">
        <v>1889</v>
      </c>
      <c r="F1320" s="98" t="s">
        <v>1259</v>
      </c>
      <c r="G1320" s="98" t="s">
        <v>1285</v>
      </c>
      <c r="H1320" s="98" t="s">
        <v>1294</v>
      </c>
      <c r="I1320" s="98" t="s">
        <v>1261</v>
      </c>
      <c r="J1320" s="101" t="s">
        <v>2062</v>
      </c>
    </row>
    <row r="1321" ht="27" spans="1:10">
      <c r="A1321" s="102"/>
      <c r="B1321" s="103"/>
      <c r="C1321" s="98" t="s">
        <v>1282</v>
      </c>
      <c r="D1321" s="98" t="s">
        <v>1283</v>
      </c>
      <c r="E1321" s="98" t="s">
        <v>1891</v>
      </c>
      <c r="F1321" s="98" t="s">
        <v>1259</v>
      </c>
      <c r="G1321" s="98" t="s">
        <v>1285</v>
      </c>
      <c r="H1321" s="98" t="s">
        <v>1294</v>
      </c>
      <c r="I1321" s="98" t="s">
        <v>1261</v>
      </c>
      <c r="J1321" s="101" t="s">
        <v>2063</v>
      </c>
    </row>
    <row r="1322" ht="162" spans="1:10">
      <c r="A1322" s="98" t="s">
        <v>1866</v>
      </c>
      <c r="B1322" s="101" t="s">
        <v>1982</v>
      </c>
      <c r="C1322" s="102"/>
      <c r="D1322" s="102"/>
      <c r="E1322" s="102"/>
      <c r="F1322" s="102"/>
      <c r="G1322" s="102"/>
      <c r="H1322" s="102"/>
      <c r="I1322" s="102"/>
      <c r="J1322" s="103"/>
    </row>
    <row r="1323" ht="27.75" spans="1:10">
      <c r="A1323" s="102"/>
      <c r="B1323" s="103"/>
      <c r="C1323" s="98" t="s">
        <v>1256</v>
      </c>
      <c r="D1323" s="98" t="s">
        <v>1257</v>
      </c>
      <c r="E1323" s="98" t="s">
        <v>1983</v>
      </c>
      <c r="F1323" s="98" t="s">
        <v>1280</v>
      </c>
      <c r="G1323" s="98" t="s">
        <v>2460</v>
      </c>
      <c r="H1323" s="98" t="s">
        <v>1695</v>
      </c>
      <c r="I1323" s="98" t="s">
        <v>1261</v>
      </c>
      <c r="J1323" s="101" t="s">
        <v>1985</v>
      </c>
    </row>
    <row r="1324" ht="27.75" spans="1:10">
      <c r="A1324" s="102"/>
      <c r="B1324" s="103"/>
      <c r="C1324" s="98" t="s">
        <v>1256</v>
      </c>
      <c r="D1324" s="98" t="s">
        <v>1268</v>
      </c>
      <c r="E1324" s="98" t="s">
        <v>1986</v>
      </c>
      <c r="F1324" s="98" t="s">
        <v>1280</v>
      </c>
      <c r="G1324" s="98" t="s">
        <v>1301</v>
      </c>
      <c r="H1324" s="98" t="s">
        <v>1294</v>
      </c>
      <c r="I1324" s="98" t="s">
        <v>1261</v>
      </c>
      <c r="J1324" s="101" t="s">
        <v>1987</v>
      </c>
    </row>
    <row r="1325" ht="41.25" spans="1:10">
      <c r="A1325" s="102"/>
      <c r="B1325" s="103"/>
      <c r="C1325" s="98" t="s">
        <v>1256</v>
      </c>
      <c r="D1325" s="98" t="s">
        <v>1268</v>
      </c>
      <c r="E1325" s="98" t="s">
        <v>2461</v>
      </c>
      <c r="F1325" s="98" t="s">
        <v>1259</v>
      </c>
      <c r="G1325" s="98" t="s">
        <v>1353</v>
      </c>
      <c r="H1325" s="98" t="s">
        <v>1294</v>
      </c>
      <c r="I1325" s="98" t="s">
        <v>1261</v>
      </c>
      <c r="J1325" s="101" t="s">
        <v>1989</v>
      </c>
    </row>
    <row r="1326" ht="27.75" spans="1:10">
      <c r="A1326" s="102"/>
      <c r="B1326" s="103"/>
      <c r="C1326" s="98" t="s">
        <v>1256</v>
      </c>
      <c r="D1326" s="98" t="s">
        <v>1377</v>
      </c>
      <c r="E1326" s="98" t="s">
        <v>1990</v>
      </c>
      <c r="F1326" s="98" t="s">
        <v>1280</v>
      </c>
      <c r="G1326" s="98" t="s">
        <v>1301</v>
      </c>
      <c r="H1326" s="98" t="s">
        <v>1294</v>
      </c>
      <c r="I1326" s="98" t="s">
        <v>1261</v>
      </c>
      <c r="J1326" s="101" t="s">
        <v>1991</v>
      </c>
    </row>
    <row r="1327" ht="27.75" spans="1:10">
      <c r="A1327" s="102"/>
      <c r="B1327" s="103"/>
      <c r="C1327" s="98" t="s">
        <v>1256</v>
      </c>
      <c r="D1327" s="98" t="s">
        <v>1291</v>
      </c>
      <c r="E1327" s="98" t="s">
        <v>1992</v>
      </c>
      <c r="F1327" s="98" t="s">
        <v>1280</v>
      </c>
      <c r="G1327" s="98" t="s">
        <v>1993</v>
      </c>
      <c r="H1327" s="98" t="s">
        <v>1949</v>
      </c>
      <c r="I1327" s="98" t="s">
        <v>1261</v>
      </c>
      <c r="J1327" s="101" t="s">
        <v>1994</v>
      </c>
    </row>
    <row r="1328" ht="27.75" spans="1:10">
      <c r="A1328" s="102"/>
      <c r="B1328" s="103"/>
      <c r="C1328" s="98" t="s">
        <v>1277</v>
      </c>
      <c r="D1328" s="98" t="s">
        <v>1278</v>
      </c>
      <c r="E1328" s="98" t="s">
        <v>2353</v>
      </c>
      <c r="F1328" s="98" t="s">
        <v>1259</v>
      </c>
      <c r="G1328" s="98" t="s">
        <v>1996</v>
      </c>
      <c r="H1328" s="98" t="s">
        <v>1294</v>
      </c>
      <c r="I1328" s="98" t="s">
        <v>1261</v>
      </c>
      <c r="J1328" s="101" t="s">
        <v>1914</v>
      </c>
    </row>
    <row r="1329" ht="27.75" spans="1:10">
      <c r="A1329" s="102"/>
      <c r="B1329" s="103"/>
      <c r="C1329" s="98" t="s">
        <v>1277</v>
      </c>
      <c r="D1329" s="98" t="s">
        <v>1278</v>
      </c>
      <c r="E1329" s="98" t="s">
        <v>1997</v>
      </c>
      <c r="F1329" s="98" t="s">
        <v>1280</v>
      </c>
      <c r="G1329" s="98" t="s">
        <v>1301</v>
      </c>
      <c r="H1329" s="98" t="s">
        <v>1294</v>
      </c>
      <c r="I1329" s="98" t="s">
        <v>1261</v>
      </c>
      <c r="J1329" s="101" t="s">
        <v>1998</v>
      </c>
    </row>
    <row r="1330" ht="27" spans="1:10">
      <c r="A1330" s="102"/>
      <c r="B1330" s="103"/>
      <c r="C1330" s="98" t="s">
        <v>1282</v>
      </c>
      <c r="D1330" s="98" t="s">
        <v>1283</v>
      </c>
      <c r="E1330" s="98" t="s">
        <v>1889</v>
      </c>
      <c r="F1330" s="98" t="s">
        <v>1259</v>
      </c>
      <c r="G1330" s="98" t="s">
        <v>1285</v>
      </c>
      <c r="H1330" s="98" t="s">
        <v>1294</v>
      </c>
      <c r="I1330" s="98" t="s">
        <v>1261</v>
      </c>
      <c r="J1330" s="101" t="s">
        <v>1998</v>
      </c>
    </row>
    <row r="1331" ht="27" spans="1:10">
      <c r="A1331" s="102"/>
      <c r="B1331" s="103"/>
      <c r="C1331" s="98" t="s">
        <v>1282</v>
      </c>
      <c r="D1331" s="98" t="s">
        <v>1283</v>
      </c>
      <c r="E1331" s="98" t="s">
        <v>1891</v>
      </c>
      <c r="F1331" s="98" t="s">
        <v>1259</v>
      </c>
      <c r="G1331" s="98" t="s">
        <v>1285</v>
      </c>
      <c r="H1331" s="98" t="s">
        <v>1294</v>
      </c>
      <c r="I1331" s="98" t="s">
        <v>1261</v>
      </c>
      <c r="J1331" s="101" t="s">
        <v>2002</v>
      </c>
    </row>
    <row r="1332" ht="54" spans="1:10">
      <c r="A1332" s="98" t="s">
        <v>1907</v>
      </c>
      <c r="B1332" s="101" t="s">
        <v>2093</v>
      </c>
      <c r="C1332" s="102"/>
      <c r="D1332" s="102"/>
      <c r="E1332" s="102"/>
      <c r="F1332" s="102"/>
      <c r="G1332" s="102"/>
      <c r="H1332" s="102"/>
      <c r="I1332" s="102"/>
      <c r="J1332" s="103"/>
    </row>
    <row r="1333" ht="27" spans="1:10">
      <c r="A1333" s="102"/>
      <c r="B1333" s="103"/>
      <c r="C1333" s="98" t="s">
        <v>1256</v>
      </c>
      <c r="D1333" s="98" t="s">
        <v>1257</v>
      </c>
      <c r="E1333" s="98" t="s">
        <v>2227</v>
      </c>
      <c r="F1333" s="98" t="s">
        <v>1280</v>
      </c>
      <c r="G1333" s="98" t="s">
        <v>2153</v>
      </c>
      <c r="H1333" s="98" t="s">
        <v>1311</v>
      </c>
      <c r="I1333" s="98" t="s">
        <v>1261</v>
      </c>
      <c r="J1333" s="101" t="s">
        <v>1822</v>
      </c>
    </row>
    <row r="1334" ht="27" spans="1:10">
      <c r="A1334" s="102"/>
      <c r="B1334" s="103"/>
      <c r="C1334" s="98" t="s">
        <v>1256</v>
      </c>
      <c r="D1334" s="98" t="s">
        <v>1268</v>
      </c>
      <c r="E1334" s="98" t="s">
        <v>1859</v>
      </c>
      <c r="F1334" s="98" t="s">
        <v>1280</v>
      </c>
      <c r="G1334" s="98" t="s">
        <v>1301</v>
      </c>
      <c r="H1334" s="98" t="s">
        <v>1294</v>
      </c>
      <c r="I1334" s="98" t="s">
        <v>1261</v>
      </c>
      <c r="J1334" s="101" t="s">
        <v>1860</v>
      </c>
    </row>
    <row r="1335" ht="27" spans="1:10">
      <c r="A1335" s="102"/>
      <c r="B1335" s="103"/>
      <c r="C1335" s="98" t="s">
        <v>1256</v>
      </c>
      <c r="D1335" s="98" t="s">
        <v>1377</v>
      </c>
      <c r="E1335" s="98" t="s">
        <v>1932</v>
      </c>
      <c r="F1335" s="98" t="s">
        <v>1280</v>
      </c>
      <c r="G1335" s="98" t="s">
        <v>1301</v>
      </c>
      <c r="H1335" s="98" t="s">
        <v>1294</v>
      </c>
      <c r="I1335" s="98" t="s">
        <v>1261</v>
      </c>
      <c r="J1335" s="101" t="s">
        <v>1826</v>
      </c>
    </row>
    <row r="1336" ht="27" spans="1:10">
      <c r="A1336" s="102"/>
      <c r="B1336" s="103"/>
      <c r="C1336" s="98" t="s">
        <v>1256</v>
      </c>
      <c r="D1336" s="98" t="s">
        <v>1291</v>
      </c>
      <c r="E1336" s="98" t="s">
        <v>2228</v>
      </c>
      <c r="F1336" s="98" t="s">
        <v>1280</v>
      </c>
      <c r="G1336" s="98" t="s">
        <v>2128</v>
      </c>
      <c r="H1336" s="98" t="s">
        <v>99</v>
      </c>
      <c r="I1336" s="98" t="s">
        <v>1261</v>
      </c>
      <c r="J1336" s="101" t="s">
        <v>1828</v>
      </c>
    </row>
    <row r="1337" ht="27" spans="1:10">
      <c r="A1337" s="102"/>
      <c r="B1337" s="103"/>
      <c r="C1337" s="98" t="s">
        <v>1256</v>
      </c>
      <c r="D1337" s="98" t="s">
        <v>1291</v>
      </c>
      <c r="E1337" s="98" t="s">
        <v>2462</v>
      </c>
      <c r="F1337" s="98" t="s">
        <v>1280</v>
      </c>
      <c r="G1337" s="98" t="s">
        <v>2130</v>
      </c>
      <c r="H1337" s="98" t="s">
        <v>99</v>
      </c>
      <c r="I1337" s="98" t="s">
        <v>1261</v>
      </c>
      <c r="J1337" s="101" t="s">
        <v>1828</v>
      </c>
    </row>
    <row r="1338" ht="28.5" spans="1:10">
      <c r="A1338" s="102"/>
      <c r="B1338" s="103"/>
      <c r="C1338" s="98" t="s">
        <v>1277</v>
      </c>
      <c r="D1338" s="98" t="s">
        <v>1278</v>
      </c>
      <c r="E1338" s="98" t="s">
        <v>2052</v>
      </c>
      <c r="F1338" s="98" t="s">
        <v>1259</v>
      </c>
      <c r="G1338" s="98" t="s">
        <v>1285</v>
      </c>
      <c r="H1338" s="98" t="s">
        <v>1294</v>
      </c>
      <c r="I1338" s="98" t="s">
        <v>1261</v>
      </c>
      <c r="J1338" s="101" t="s">
        <v>1830</v>
      </c>
    </row>
    <row r="1339" ht="27" spans="1:10">
      <c r="A1339" s="102"/>
      <c r="B1339" s="103"/>
      <c r="C1339" s="98" t="s">
        <v>1282</v>
      </c>
      <c r="D1339" s="98" t="s">
        <v>1283</v>
      </c>
      <c r="E1339" s="98" t="s">
        <v>1317</v>
      </c>
      <c r="F1339" s="98" t="s">
        <v>1259</v>
      </c>
      <c r="G1339" s="98" t="s">
        <v>1285</v>
      </c>
      <c r="H1339" s="98" t="s">
        <v>1294</v>
      </c>
      <c r="I1339" s="98" t="s">
        <v>1261</v>
      </c>
      <c r="J1339" s="101" t="s">
        <v>1832</v>
      </c>
    </row>
    <row r="1340" ht="125.25" spans="1:10">
      <c r="A1340" s="98" t="s">
        <v>2036</v>
      </c>
      <c r="B1340" s="101" t="s">
        <v>2037</v>
      </c>
      <c r="C1340" s="102"/>
      <c r="D1340" s="102"/>
      <c r="E1340" s="102"/>
      <c r="F1340" s="102"/>
      <c r="G1340" s="102"/>
      <c r="H1340" s="102"/>
      <c r="I1340" s="102"/>
      <c r="J1340" s="103"/>
    </row>
    <row r="1341" ht="14.25" spans="1:10">
      <c r="A1341" s="102"/>
      <c r="B1341" s="103"/>
      <c r="C1341" s="98" t="s">
        <v>1256</v>
      </c>
      <c r="D1341" s="98" t="s">
        <v>1257</v>
      </c>
      <c r="E1341" s="98" t="s">
        <v>2038</v>
      </c>
      <c r="F1341" s="98" t="s">
        <v>1280</v>
      </c>
      <c r="G1341" s="98" t="s">
        <v>2463</v>
      </c>
      <c r="H1341" s="98" t="s">
        <v>1315</v>
      </c>
      <c r="I1341" s="98" t="s">
        <v>1261</v>
      </c>
      <c r="J1341" s="101" t="s">
        <v>2040</v>
      </c>
    </row>
    <row r="1342" ht="14.25" spans="1:10">
      <c r="A1342" s="102"/>
      <c r="B1342" s="103"/>
      <c r="C1342" s="98" t="s">
        <v>1256</v>
      </c>
      <c r="D1342" s="98" t="s">
        <v>1377</v>
      </c>
      <c r="E1342" s="98" t="s">
        <v>2018</v>
      </c>
      <c r="F1342" s="98" t="s">
        <v>1280</v>
      </c>
      <c r="G1342" s="98" t="s">
        <v>1301</v>
      </c>
      <c r="H1342" s="98" t="s">
        <v>1294</v>
      </c>
      <c r="I1342" s="98" t="s">
        <v>1261</v>
      </c>
      <c r="J1342" s="101" t="s">
        <v>2041</v>
      </c>
    </row>
    <row r="1343" ht="14.25" spans="1:10">
      <c r="A1343" s="102"/>
      <c r="B1343" s="103"/>
      <c r="C1343" s="98" t="s">
        <v>1256</v>
      </c>
      <c r="D1343" s="98" t="s">
        <v>1291</v>
      </c>
      <c r="E1343" s="98" t="s">
        <v>2042</v>
      </c>
      <c r="F1343" s="98" t="s">
        <v>1280</v>
      </c>
      <c r="G1343" s="98" t="s">
        <v>2043</v>
      </c>
      <c r="H1343" s="98" t="s">
        <v>2044</v>
      </c>
      <c r="I1343" s="98" t="s">
        <v>1261</v>
      </c>
      <c r="J1343" s="101" t="s">
        <v>2045</v>
      </c>
    </row>
    <row r="1344" ht="27" spans="1:10">
      <c r="A1344" s="102"/>
      <c r="B1344" s="103"/>
      <c r="C1344" s="98" t="s">
        <v>1277</v>
      </c>
      <c r="D1344" s="98" t="s">
        <v>1278</v>
      </c>
      <c r="E1344" s="98" t="s">
        <v>2046</v>
      </c>
      <c r="F1344" s="98" t="s">
        <v>1259</v>
      </c>
      <c r="G1344" s="98" t="s">
        <v>1285</v>
      </c>
      <c r="H1344" s="98" t="s">
        <v>1294</v>
      </c>
      <c r="I1344" s="98" t="s">
        <v>1261</v>
      </c>
      <c r="J1344" s="101" t="s">
        <v>2247</v>
      </c>
    </row>
    <row r="1345" ht="27" spans="1:10">
      <c r="A1345" s="102"/>
      <c r="B1345" s="103"/>
      <c r="C1345" s="98" t="s">
        <v>1282</v>
      </c>
      <c r="D1345" s="98" t="s">
        <v>1283</v>
      </c>
      <c r="E1345" s="98" t="s">
        <v>2048</v>
      </c>
      <c r="F1345" s="98" t="s">
        <v>1259</v>
      </c>
      <c r="G1345" s="98" t="s">
        <v>1285</v>
      </c>
      <c r="H1345" s="98" t="s">
        <v>1294</v>
      </c>
      <c r="I1345" s="98" t="s">
        <v>1261</v>
      </c>
      <c r="J1345" s="101" t="s">
        <v>2247</v>
      </c>
    </row>
    <row r="1346" ht="162" spans="1:10">
      <c r="A1346" s="98" t="s">
        <v>2100</v>
      </c>
      <c r="B1346" s="101" t="s">
        <v>1982</v>
      </c>
      <c r="C1346" s="102"/>
      <c r="D1346" s="102"/>
      <c r="E1346" s="102"/>
      <c r="F1346" s="102"/>
      <c r="G1346" s="102"/>
      <c r="H1346" s="102"/>
      <c r="I1346" s="102"/>
      <c r="J1346" s="103"/>
    </row>
    <row r="1347" ht="27.75" spans="1:10">
      <c r="A1347" s="102"/>
      <c r="B1347" s="103"/>
      <c r="C1347" s="98" t="s">
        <v>1256</v>
      </c>
      <c r="D1347" s="98" t="s">
        <v>1257</v>
      </c>
      <c r="E1347" s="98" t="s">
        <v>1983</v>
      </c>
      <c r="F1347" s="98" t="s">
        <v>1280</v>
      </c>
      <c r="G1347" s="98" t="s">
        <v>2464</v>
      </c>
      <c r="H1347" s="98" t="s">
        <v>1695</v>
      </c>
      <c r="I1347" s="98" t="s">
        <v>1261</v>
      </c>
      <c r="J1347" s="101" t="s">
        <v>1985</v>
      </c>
    </row>
    <row r="1348" ht="27.75" spans="1:10">
      <c r="A1348" s="102"/>
      <c r="B1348" s="103"/>
      <c r="C1348" s="98" t="s">
        <v>1256</v>
      </c>
      <c r="D1348" s="98" t="s">
        <v>1268</v>
      </c>
      <c r="E1348" s="98" t="s">
        <v>1986</v>
      </c>
      <c r="F1348" s="98" t="s">
        <v>1280</v>
      </c>
      <c r="G1348" s="98" t="s">
        <v>1301</v>
      </c>
      <c r="H1348" s="98" t="s">
        <v>1294</v>
      </c>
      <c r="I1348" s="98" t="s">
        <v>1261</v>
      </c>
      <c r="J1348" s="101" t="s">
        <v>2103</v>
      </c>
    </row>
    <row r="1349" ht="27.75" spans="1:10">
      <c r="A1349" s="102"/>
      <c r="B1349" s="103"/>
      <c r="C1349" s="98" t="s">
        <v>1256</v>
      </c>
      <c r="D1349" s="98" t="s">
        <v>1268</v>
      </c>
      <c r="E1349" s="98" t="s">
        <v>2465</v>
      </c>
      <c r="F1349" s="98" t="s">
        <v>1259</v>
      </c>
      <c r="G1349" s="98" t="s">
        <v>1353</v>
      </c>
      <c r="H1349" s="98" t="s">
        <v>1294</v>
      </c>
      <c r="I1349" s="98" t="s">
        <v>1261</v>
      </c>
      <c r="J1349" s="101" t="s">
        <v>1989</v>
      </c>
    </row>
    <row r="1350" ht="27.75" spans="1:10">
      <c r="A1350" s="102"/>
      <c r="B1350" s="103"/>
      <c r="C1350" s="98" t="s">
        <v>1256</v>
      </c>
      <c r="D1350" s="98" t="s">
        <v>1377</v>
      </c>
      <c r="E1350" s="98" t="s">
        <v>1990</v>
      </c>
      <c r="F1350" s="98" t="s">
        <v>1280</v>
      </c>
      <c r="G1350" s="98" t="s">
        <v>1301</v>
      </c>
      <c r="H1350" s="98" t="s">
        <v>1294</v>
      </c>
      <c r="I1350" s="98" t="s">
        <v>1261</v>
      </c>
      <c r="J1350" s="101" t="s">
        <v>1991</v>
      </c>
    </row>
    <row r="1351" ht="27.75" spans="1:10">
      <c r="A1351" s="102"/>
      <c r="B1351" s="103"/>
      <c r="C1351" s="98" t="s">
        <v>1256</v>
      </c>
      <c r="D1351" s="98" t="s">
        <v>1291</v>
      </c>
      <c r="E1351" s="98" t="s">
        <v>1992</v>
      </c>
      <c r="F1351" s="98" t="s">
        <v>1280</v>
      </c>
      <c r="G1351" s="98" t="s">
        <v>2043</v>
      </c>
      <c r="H1351" s="98" t="s">
        <v>1949</v>
      </c>
      <c r="I1351" s="98" t="s">
        <v>1261</v>
      </c>
      <c r="J1351" s="101" t="s">
        <v>2104</v>
      </c>
    </row>
    <row r="1352" ht="27.75" spans="1:10">
      <c r="A1352" s="102"/>
      <c r="B1352" s="103"/>
      <c r="C1352" s="98" t="s">
        <v>1277</v>
      </c>
      <c r="D1352" s="98" t="s">
        <v>1278</v>
      </c>
      <c r="E1352" s="98" t="s">
        <v>2353</v>
      </c>
      <c r="F1352" s="98" t="s">
        <v>1259</v>
      </c>
      <c r="G1352" s="98" t="s">
        <v>1996</v>
      </c>
      <c r="H1352" s="98" t="s">
        <v>1294</v>
      </c>
      <c r="I1352" s="98" t="s">
        <v>1261</v>
      </c>
      <c r="J1352" s="101" t="s">
        <v>1914</v>
      </c>
    </row>
    <row r="1353" ht="27" spans="1:10">
      <c r="A1353" s="102"/>
      <c r="B1353" s="103"/>
      <c r="C1353" s="98" t="s">
        <v>1282</v>
      </c>
      <c r="D1353" s="98" t="s">
        <v>1283</v>
      </c>
      <c r="E1353" s="98" t="s">
        <v>1889</v>
      </c>
      <c r="F1353" s="98" t="s">
        <v>1259</v>
      </c>
      <c r="G1353" s="98" t="s">
        <v>1285</v>
      </c>
      <c r="H1353" s="98" t="s">
        <v>1294</v>
      </c>
      <c r="I1353" s="98" t="s">
        <v>1261</v>
      </c>
      <c r="J1353" s="101" t="s">
        <v>1998</v>
      </c>
    </row>
    <row r="1354" ht="27" spans="1:10">
      <c r="A1354" s="102"/>
      <c r="B1354" s="103"/>
      <c r="C1354" s="98" t="s">
        <v>1282</v>
      </c>
      <c r="D1354" s="98" t="s">
        <v>1283</v>
      </c>
      <c r="E1354" s="98" t="s">
        <v>1891</v>
      </c>
      <c r="F1354" s="98" t="s">
        <v>1259</v>
      </c>
      <c r="G1354" s="98" t="s">
        <v>1285</v>
      </c>
      <c r="H1354" s="98" t="s">
        <v>1294</v>
      </c>
      <c r="I1354" s="98" t="s">
        <v>1261</v>
      </c>
      <c r="J1354" s="101" t="s">
        <v>2002</v>
      </c>
    </row>
    <row r="1355" ht="42.75" spans="1:10">
      <c r="A1355" s="98" t="s">
        <v>1893</v>
      </c>
      <c r="B1355" s="101" t="s">
        <v>2406</v>
      </c>
      <c r="C1355" s="102"/>
      <c r="D1355" s="102"/>
      <c r="E1355" s="102"/>
      <c r="F1355" s="102"/>
      <c r="G1355" s="102"/>
      <c r="H1355" s="102"/>
      <c r="I1355" s="102"/>
      <c r="J1355" s="103"/>
    </row>
    <row r="1356" ht="28.5" spans="1:10">
      <c r="A1356" s="102"/>
      <c r="B1356" s="103"/>
      <c r="C1356" s="98" t="s">
        <v>1256</v>
      </c>
      <c r="D1356" s="98" t="s">
        <v>1257</v>
      </c>
      <c r="E1356" s="98" t="s">
        <v>1895</v>
      </c>
      <c r="F1356" s="98" t="s">
        <v>1280</v>
      </c>
      <c r="G1356" s="98" t="s">
        <v>2464</v>
      </c>
      <c r="H1356" s="98" t="s">
        <v>1695</v>
      </c>
      <c r="I1356" s="98" t="s">
        <v>1261</v>
      </c>
      <c r="J1356" s="101" t="s">
        <v>2466</v>
      </c>
    </row>
    <row r="1357" ht="28.5" spans="1:10">
      <c r="A1357" s="102"/>
      <c r="B1357" s="103"/>
      <c r="C1357" s="98" t="s">
        <v>1256</v>
      </c>
      <c r="D1357" s="98" t="s">
        <v>1268</v>
      </c>
      <c r="E1357" s="98" t="s">
        <v>1859</v>
      </c>
      <c r="F1357" s="98" t="s">
        <v>1280</v>
      </c>
      <c r="G1357" s="98" t="s">
        <v>1301</v>
      </c>
      <c r="H1357" s="98" t="s">
        <v>1294</v>
      </c>
      <c r="I1357" s="98" t="s">
        <v>1261</v>
      </c>
      <c r="J1357" s="101" t="s">
        <v>2467</v>
      </c>
    </row>
    <row r="1358" ht="28.5" spans="1:10">
      <c r="A1358" s="102"/>
      <c r="B1358" s="103"/>
      <c r="C1358" s="98" t="s">
        <v>1256</v>
      </c>
      <c r="D1358" s="98" t="s">
        <v>1291</v>
      </c>
      <c r="E1358" s="98" t="s">
        <v>1900</v>
      </c>
      <c r="F1358" s="98" t="s">
        <v>1280</v>
      </c>
      <c r="G1358" s="98" t="s">
        <v>1901</v>
      </c>
      <c r="H1358" s="98" t="s">
        <v>99</v>
      </c>
      <c r="I1358" s="98" t="s">
        <v>1261</v>
      </c>
      <c r="J1358" s="101" t="s">
        <v>2467</v>
      </c>
    </row>
    <row r="1359" ht="28.5" spans="1:10">
      <c r="A1359" s="102"/>
      <c r="B1359" s="103"/>
      <c r="C1359" s="98" t="s">
        <v>1277</v>
      </c>
      <c r="D1359" s="98" t="s">
        <v>1278</v>
      </c>
      <c r="E1359" s="98" t="s">
        <v>2052</v>
      </c>
      <c r="F1359" s="98" t="s">
        <v>1280</v>
      </c>
      <c r="G1359" s="98" t="s">
        <v>1332</v>
      </c>
      <c r="H1359" s="98" t="s">
        <v>1294</v>
      </c>
      <c r="I1359" s="98" t="s">
        <v>1261</v>
      </c>
      <c r="J1359" s="101" t="s">
        <v>2468</v>
      </c>
    </row>
    <row r="1360" ht="27" spans="1:10">
      <c r="A1360" s="102"/>
      <c r="B1360" s="103"/>
      <c r="C1360" s="98" t="s">
        <v>1282</v>
      </c>
      <c r="D1360" s="98" t="s">
        <v>1283</v>
      </c>
      <c r="E1360" s="98" t="s">
        <v>1854</v>
      </c>
      <c r="F1360" s="98" t="s">
        <v>1420</v>
      </c>
      <c r="G1360" s="98" t="s">
        <v>1285</v>
      </c>
      <c r="H1360" s="98" t="s">
        <v>1294</v>
      </c>
      <c r="I1360" s="98" t="s">
        <v>1261</v>
      </c>
      <c r="J1360" s="101" t="s">
        <v>1905</v>
      </c>
    </row>
    <row r="1361" ht="27" spans="1:10">
      <c r="A1361" s="102"/>
      <c r="B1361" s="103"/>
      <c r="C1361" s="98" t="s">
        <v>1282</v>
      </c>
      <c r="D1361" s="98" t="s">
        <v>1283</v>
      </c>
      <c r="E1361" s="98" t="s">
        <v>1906</v>
      </c>
      <c r="F1361" s="98" t="s">
        <v>1420</v>
      </c>
      <c r="G1361" s="98" t="s">
        <v>1285</v>
      </c>
      <c r="H1361" s="98" t="s">
        <v>99</v>
      </c>
      <c r="I1361" s="98" t="s">
        <v>1261</v>
      </c>
      <c r="J1361" s="101" t="s">
        <v>1905</v>
      </c>
    </row>
    <row r="1362" ht="14.25" spans="1:10">
      <c r="A1362" s="98" t="s">
        <v>2469</v>
      </c>
      <c r="B1362" s="103"/>
      <c r="C1362" s="102"/>
      <c r="D1362" s="102"/>
      <c r="E1362" s="102"/>
      <c r="F1362" s="102"/>
      <c r="G1362" s="102"/>
      <c r="H1362" s="102"/>
      <c r="I1362" s="102"/>
      <c r="J1362" s="103"/>
    </row>
    <row r="1363" ht="27.75" spans="1:10">
      <c r="A1363" s="98" t="s">
        <v>1856</v>
      </c>
      <c r="B1363" s="101" t="s">
        <v>2077</v>
      </c>
      <c r="C1363" s="102"/>
      <c r="D1363" s="102"/>
      <c r="E1363" s="102"/>
      <c r="F1363" s="102"/>
      <c r="G1363" s="102"/>
      <c r="H1363" s="102"/>
      <c r="I1363" s="102"/>
      <c r="J1363" s="103"/>
    </row>
    <row r="1364" ht="14.25" spans="1:10">
      <c r="A1364" s="102"/>
      <c r="B1364" s="103"/>
      <c r="C1364" s="98" t="s">
        <v>1256</v>
      </c>
      <c r="D1364" s="98" t="s">
        <v>1257</v>
      </c>
      <c r="E1364" s="98" t="s">
        <v>2078</v>
      </c>
      <c r="F1364" s="98" t="s">
        <v>1280</v>
      </c>
      <c r="G1364" s="98" t="s">
        <v>1332</v>
      </c>
      <c r="H1364" s="98" t="s">
        <v>1294</v>
      </c>
      <c r="I1364" s="98" t="s">
        <v>1261</v>
      </c>
      <c r="J1364" s="101" t="s">
        <v>2470</v>
      </c>
    </row>
    <row r="1365" ht="27" spans="1:10">
      <c r="A1365" s="102"/>
      <c r="B1365" s="103"/>
      <c r="C1365" s="98" t="s">
        <v>1256</v>
      </c>
      <c r="D1365" s="98" t="s">
        <v>1268</v>
      </c>
      <c r="E1365" s="98" t="s">
        <v>2081</v>
      </c>
      <c r="F1365" s="98" t="s">
        <v>1280</v>
      </c>
      <c r="G1365" s="98" t="s">
        <v>1301</v>
      </c>
      <c r="H1365" s="98" t="s">
        <v>1294</v>
      </c>
      <c r="I1365" s="98" t="s">
        <v>1261</v>
      </c>
      <c r="J1365" s="101" t="s">
        <v>2082</v>
      </c>
    </row>
    <row r="1366" ht="14.25" spans="1:10">
      <c r="A1366" s="102"/>
      <c r="B1366" s="103"/>
      <c r="C1366" s="98" t="s">
        <v>1256</v>
      </c>
      <c r="D1366" s="98" t="s">
        <v>1377</v>
      </c>
      <c r="E1366" s="98" t="s">
        <v>2083</v>
      </c>
      <c r="F1366" s="98" t="s">
        <v>1280</v>
      </c>
      <c r="G1366" s="98" t="s">
        <v>1301</v>
      </c>
      <c r="H1366" s="98" t="s">
        <v>1294</v>
      </c>
      <c r="I1366" s="98" t="s">
        <v>1261</v>
      </c>
      <c r="J1366" s="101" t="s">
        <v>2471</v>
      </c>
    </row>
    <row r="1367" ht="14.25" spans="1:10">
      <c r="A1367" s="102"/>
      <c r="B1367" s="103"/>
      <c r="C1367" s="98" t="s">
        <v>1256</v>
      </c>
      <c r="D1367" s="98" t="s">
        <v>1291</v>
      </c>
      <c r="E1367" s="98" t="s">
        <v>2085</v>
      </c>
      <c r="F1367" s="98" t="s">
        <v>1280</v>
      </c>
      <c r="G1367" s="98" t="s">
        <v>1862</v>
      </c>
      <c r="H1367" s="98" t="s">
        <v>1315</v>
      </c>
      <c r="I1367" s="98" t="s">
        <v>1261</v>
      </c>
      <c r="J1367" s="101" t="s">
        <v>1828</v>
      </c>
    </row>
    <row r="1368" ht="27" spans="1:10">
      <c r="A1368" s="102"/>
      <c r="B1368" s="103"/>
      <c r="C1368" s="98" t="s">
        <v>1277</v>
      </c>
      <c r="D1368" s="98" t="s">
        <v>1278</v>
      </c>
      <c r="E1368" s="98" t="s">
        <v>1863</v>
      </c>
      <c r="F1368" s="98" t="s">
        <v>1280</v>
      </c>
      <c r="G1368" s="98" t="s">
        <v>1285</v>
      </c>
      <c r="H1368" s="98" t="s">
        <v>1294</v>
      </c>
      <c r="I1368" s="98" t="s">
        <v>1261</v>
      </c>
      <c r="J1368" s="101" t="s">
        <v>2472</v>
      </c>
    </row>
    <row r="1369" ht="27" spans="1:10">
      <c r="A1369" s="102"/>
      <c r="B1369" s="103"/>
      <c r="C1369" s="98" t="s">
        <v>1282</v>
      </c>
      <c r="D1369" s="98" t="s">
        <v>1283</v>
      </c>
      <c r="E1369" s="98" t="s">
        <v>2090</v>
      </c>
      <c r="F1369" s="98" t="s">
        <v>1259</v>
      </c>
      <c r="G1369" s="98" t="s">
        <v>1285</v>
      </c>
      <c r="H1369" s="98" t="s">
        <v>1294</v>
      </c>
      <c r="I1369" s="98" t="s">
        <v>1261</v>
      </c>
      <c r="J1369" s="101" t="s">
        <v>2091</v>
      </c>
    </row>
    <row r="1370" ht="27" spans="1:10">
      <c r="A1370" s="102"/>
      <c r="B1370" s="103"/>
      <c r="C1370" s="98" t="s">
        <v>1282</v>
      </c>
      <c r="D1370" s="98" t="s">
        <v>1283</v>
      </c>
      <c r="E1370" s="98" t="s">
        <v>1854</v>
      </c>
      <c r="F1370" s="98" t="s">
        <v>1259</v>
      </c>
      <c r="G1370" s="98" t="s">
        <v>1285</v>
      </c>
      <c r="H1370" s="98" t="s">
        <v>1294</v>
      </c>
      <c r="I1370" s="98" t="s">
        <v>1261</v>
      </c>
      <c r="J1370" s="101" t="s">
        <v>2092</v>
      </c>
    </row>
    <row r="1371" ht="125.25" spans="1:10">
      <c r="A1371" s="98" t="s">
        <v>2036</v>
      </c>
      <c r="B1371" s="101" t="s">
        <v>2037</v>
      </c>
      <c r="C1371" s="102"/>
      <c r="D1371" s="102"/>
      <c r="E1371" s="102"/>
      <c r="F1371" s="102"/>
      <c r="G1371" s="102"/>
      <c r="H1371" s="102"/>
      <c r="I1371" s="102"/>
      <c r="J1371" s="103"/>
    </row>
    <row r="1372" ht="14.25" spans="1:10">
      <c r="A1372" s="102"/>
      <c r="B1372" s="103"/>
      <c r="C1372" s="98" t="s">
        <v>1256</v>
      </c>
      <c r="D1372" s="98" t="s">
        <v>1257</v>
      </c>
      <c r="E1372" s="98" t="s">
        <v>2038</v>
      </c>
      <c r="F1372" s="98" t="s">
        <v>1280</v>
      </c>
      <c r="G1372" s="98" t="s">
        <v>2357</v>
      </c>
      <c r="H1372" s="98" t="s">
        <v>1315</v>
      </c>
      <c r="I1372" s="98" t="s">
        <v>1261</v>
      </c>
      <c r="J1372" s="101" t="s">
        <v>2040</v>
      </c>
    </row>
    <row r="1373" ht="14.25" spans="1:10">
      <c r="A1373" s="102"/>
      <c r="B1373" s="103"/>
      <c r="C1373" s="98" t="s">
        <v>1256</v>
      </c>
      <c r="D1373" s="98" t="s">
        <v>1377</v>
      </c>
      <c r="E1373" s="98" t="s">
        <v>2018</v>
      </c>
      <c r="F1373" s="98" t="s">
        <v>1280</v>
      </c>
      <c r="G1373" s="98" t="s">
        <v>1301</v>
      </c>
      <c r="H1373" s="98" t="s">
        <v>1294</v>
      </c>
      <c r="I1373" s="98" t="s">
        <v>1261</v>
      </c>
      <c r="J1373" s="101" t="s">
        <v>2473</v>
      </c>
    </row>
    <row r="1374" ht="14.25" spans="1:10">
      <c r="A1374" s="102"/>
      <c r="B1374" s="103"/>
      <c r="C1374" s="98" t="s">
        <v>1256</v>
      </c>
      <c r="D1374" s="98" t="s">
        <v>1291</v>
      </c>
      <c r="E1374" s="98" t="s">
        <v>2042</v>
      </c>
      <c r="F1374" s="98" t="s">
        <v>1280</v>
      </c>
      <c r="G1374" s="98" t="s">
        <v>2043</v>
      </c>
      <c r="H1374" s="98" t="s">
        <v>2044</v>
      </c>
      <c r="I1374" s="98" t="s">
        <v>1261</v>
      </c>
      <c r="J1374" s="101" t="s">
        <v>2474</v>
      </c>
    </row>
    <row r="1375" ht="27" spans="1:10">
      <c r="A1375" s="102"/>
      <c r="B1375" s="103"/>
      <c r="C1375" s="98" t="s">
        <v>1277</v>
      </c>
      <c r="D1375" s="98" t="s">
        <v>1278</v>
      </c>
      <c r="E1375" s="98" t="s">
        <v>2046</v>
      </c>
      <c r="F1375" s="98" t="s">
        <v>1280</v>
      </c>
      <c r="G1375" s="98" t="s">
        <v>1301</v>
      </c>
      <c r="H1375" s="98" t="s">
        <v>1294</v>
      </c>
      <c r="I1375" s="98" t="s">
        <v>1261</v>
      </c>
      <c r="J1375" s="101" t="s">
        <v>2049</v>
      </c>
    </row>
    <row r="1376" ht="27" spans="1:10">
      <c r="A1376" s="102"/>
      <c r="B1376" s="103"/>
      <c r="C1376" s="98" t="s">
        <v>1282</v>
      </c>
      <c r="D1376" s="98" t="s">
        <v>1283</v>
      </c>
      <c r="E1376" s="98" t="s">
        <v>2048</v>
      </c>
      <c r="F1376" s="98" t="s">
        <v>1259</v>
      </c>
      <c r="G1376" s="98" t="s">
        <v>1332</v>
      </c>
      <c r="H1376" s="98" t="s">
        <v>1294</v>
      </c>
      <c r="I1376" s="98" t="s">
        <v>1261</v>
      </c>
      <c r="J1376" s="101" t="s">
        <v>2049</v>
      </c>
    </row>
    <row r="1377" ht="54" spans="1:10">
      <c r="A1377" s="98" t="s">
        <v>1907</v>
      </c>
      <c r="B1377" s="101" t="s">
        <v>2093</v>
      </c>
      <c r="C1377" s="102"/>
      <c r="D1377" s="102"/>
      <c r="E1377" s="102"/>
      <c r="F1377" s="102"/>
      <c r="G1377" s="102"/>
      <c r="H1377" s="102"/>
      <c r="I1377" s="102"/>
      <c r="J1377" s="103"/>
    </row>
    <row r="1378" ht="27" spans="1:10">
      <c r="A1378" s="102"/>
      <c r="B1378" s="103"/>
      <c r="C1378" s="98" t="s">
        <v>1256</v>
      </c>
      <c r="D1378" s="98" t="s">
        <v>1257</v>
      </c>
      <c r="E1378" s="98" t="s">
        <v>2475</v>
      </c>
      <c r="F1378" s="98" t="s">
        <v>1280</v>
      </c>
      <c r="G1378" s="98" t="s">
        <v>2476</v>
      </c>
      <c r="H1378" s="98" t="s">
        <v>1311</v>
      </c>
      <c r="I1378" s="98" t="s">
        <v>1261</v>
      </c>
      <c r="J1378" s="101" t="s">
        <v>2477</v>
      </c>
    </row>
    <row r="1379" ht="27" spans="1:10">
      <c r="A1379" s="102"/>
      <c r="B1379" s="103"/>
      <c r="C1379" s="98" t="s">
        <v>1256</v>
      </c>
      <c r="D1379" s="98" t="s">
        <v>1257</v>
      </c>
      <c r="E1379" s="98" t="s">
        <v>2478</v>
      </c>
      <c r="F1379" s="98" t="s">
        <v>1280</v>
      </c>
      <c r="G1379" s="98" t="s">
        <v>2434</v>
      </c>
      <c r="H1379" s="98" t="s">
        <v>99</v>
      </c>
      <c r="I1379" s="98" t="s">
        <v>1261</v>
      </c>
      <c r="J1379" s="101" t="s">
        <v>2479</v>
      </c>
    </row>
    <row r="1380" ht="27" spans="1:10">
      <c r="A1380" s="102"/>
      <c r="B1380" s="103"/>
      <c r="C1380" s="98" t="s">
        <v>1256</v>
      </c>
      <c r="D1380" s="98" t="s">
        <v>1268</v>
      </c>
      <c r="E1380" s="98" t="s">
        <v>1859</v>
      </c>
      <c r="F1380" s="98" t="s">
        <v>1280</v>
      </c>
      <c r="G1380" s="98" t="s">
        <v>1301</v>
      </c>
      <c r="H1380" s="98" t="s">
        <v>1294</v>
      </c>
      <c r="I1380" s="98" t="s">
        <v>1261</v>
      </c>
      <c r="J1380" s="101" t="s">
        <v>2480</v>
      </c>
    </row>
    <row r="1381" ht="27" spans="1:10">
      <c r="A1381" s="102"/>
      <c r="B1381" s="103"/>
      <c r="C1381" s="98" t="s">
        <v>1256</v>
      </c>
      <c r="D1381" s="98" t="s">
        <v>1377</v>
      </c>
      <c r="E1381" s="98" t="s">
        <v>1932</v>
      </c>
      <c r="F1381" s="98" t="s">
        <v>1280</v>
      </c>
      <c r="G1381" s="98" t="s">
        <v>1301</v>
      </c>
      <c r="H1381" s="98" t="s">
        <v>1294</v>
      </c>
      <c r="I1381" s="98" t="s">
        <v>1261</v>
      </c>
      <c r="J1381" s="101" t="s">
        <v>2481</v>
      </c>
    </row>
    <row r="1382" ht="27" spans="1:10">
      <c r="A1382" s="102"/>
      <c r="B1382" s="103"/>
      <c r="C1382" s="98" t="s">
        <v>1256</v>
      </c>
      <c r="D1382" s="98" t="s">
        <v>1291</v>
      </c>
      <c r="E1382" s="98" t="s">
        <v>2096</v>
      </c>
      <c r="F1382" s="98" t="s">
        <v>1280</v>
      </c>
      <c r="G1382" s="98" t="s">
        <v>2097</v>
      </c>
      <c r="H1382" s="98" t="s">
        <v>99</v>
      </c>
      <c r="I1382" s="98" t="s">
        <v>1261</v>
      </c>
      <c r="J1382" s="101" t="s">
        <v>2482</v>
      </c>
    </row>
    <row r="1383" ht="27" spans="1:10">
      <c r="A1383" s="102"/>
      <c r="B1383" s="103"/>
      <c r="C1383" s="98" t="s">
        <v>1256</v>
      </c>
      <c r="D1383" s="98" t="s">
        <v>1291</v>
      </c>
      <c r="E1383" s="98" t="s">
        <v>2483</v>
      </c>
      <c r="F1383" s="98" t="s">
        <v>1280</v>
      </c>
      <c r="G1383" s="98" t="s">
        <v>1913</v>
      </c>
      <c r="H1383" s="98" t="s">
        <v>99</v>
      </c>
      <c r="I1383" s="98" t="s">
        <v>1261</v>
      </c>
      <c r="J1383" s="101" t="s">
        <v>2482</v>
      </c>
    </row>
    <row r="1384" ht="14.25" spans="1:10">
      <c r="A1384" s="102"/>
      <c r="B1384" s="103"/>
      <c r="C1384" s="98" t="s">
        <v>1277</v>
      </c>
      <c r="D1384" s="98" t="s">
        <v>1278</v>
      </c>
      <c r="E1384" s="98" t="s">
        <v>1951</v>
      </c>
      <c r="F1384" s="98" t="s">
        <v>1259</v>
      </c>
      <c r="G1384" s="98" t="s">
        <v>1305</v>
      </c>
      <c r="H1384" s="98" t="s">
        <v>99</v>
      </c>
      <c r="I1384" s="98" t="s">
        <v>1261</v>
      </c>
      <c r="J1384" s="101" t="s">
        <v>2484</v>
      </c>
    </row>
    <row r="1385" ht="27" spans="1:10">
      <c r="A1385" s="102"/>
      <c r="B1385" s="103"/>
      <c r="C1385" s="98" t="s">
        <v>1282</v>
      </c>
      <c r="D1385" s="98" t="s">
        <v>1283</v>
      </c>
      <c r="E1385" s="98" t="s">
        <v>1317</v>
      </c>
      <c r="F1385" s="98" t="s">
        <v>1259</v>
      </c>
      <c r="G1385" s="98" t="s">
        <v>1285</v>
      </c>
      <c r="H1385" s="98" t="s">
        <v>1294</v>
      </c>
      <c r="I1385" s="98" t="s">
        <v>1261</v>
      </c>
      <c r="J1385" s="101" t="s">
        <v>2485</v>
      </c>
    </row>
    <row r="1386" ht="41.25" spans="1:10">
      <c r="A1386" s="98" t="s">
        <v>1833</v>
      </c>
      <c r="B1386" s="101" t="s">
        <v>2486</v>
      </c>
      <c r="C1386" s="102"/>
      <c r="D1386" s="102"/>
      <c r="E1386" s="102"/>
      <c r="F1386" s="102"/>
      <c r="G1386" s="102"/>
      <c r="H1386" s="102"/>
      <c r="I1386" s="102"/>
      <c r="J1386" s="103"/>
    </row>
    <row r="1387" ht="14.25" spans="1:10">
      <c r="A1387" s="102"/>
      <c r="B1387" s="103"/>
      <c r="C1387" s="98" t="s">
        <v>1256</v>
      </c>
      <c r="D1387" s="98" t="s">
        <v>1257</v>
      </c>
      <c r="E1387" s="98" t="s">
        <v>2487</v>
      </c>
      <c r="F1387" s="98" t="s">
        <v>1280</v>
      </c>
      <c r="G1387" s="98" t="s">
        <v>2488</v>
      </c>
      <c r="H1387" s="98" t="s">
        <v>99</v>
      </c>
      <c r="I1387" s="98" t="s">
        <v>1261</v>
      </c>
      <c r="J1387" s="101" t="s">
        <v>2489</v>
      </c>
    </row>
    <row r="1388" ht="14.25" spans="1:10">
      <c r="A1388" s="102"/>
      <c r="B1388" s="103"/>
      <c r="C1388" s="98" t="s">
        <v>1256</v>
      </c>
      <c r="D1388" s="98" t="s">
        <v>1268</v>
      </c>
      <c r="E1388" s="98" t="s">
        <v>2490</v>
      </c>
      <c r="F1388" s="98" t="s">
        <v>1280</v>
      </c>
      <c r="G1388" s="98" t="s">
        <v>1301</v>
      </c>
      <c r="H1388" s="98" t="s">
        <v>99</v>
      </c>
      <c r="I1388" s="98" t="s">
        <v>1261</v>
      </c>
      <c r="J1388" s="101" t="s">
        <v>2491</v>
      </c>
    </row>
    <row r="1389" ht="14.25" spans="1:10">
      <c r="A1389" s="102"/>
      <c r="B1389" s="103"/>
      <c r="C1389" s="98" t="s">
        <v>1256</v>
      </c>
      <c r="D1389" s="98" t="s">
        <v>1268</v>
      </c>
      <c r="E1389" s="98" t="s">
        <v>1840</v>
      </c>
      <c r="F1389" s="98" t="s">
        <v>1259</v>
      </c>
      <c r="G1389" s="98" t="s">
        <v>2336</v>
      </c>
      <c r="H1389" s="98" t="s">
        <v>99</v>
      </c>
      <c r="I1389" s="98" t="s">
        <v>1261</v>
      </c>
      <c r="J1389" s="101" t="s">
        <v>2492</v>
      </c>
    </row>
    <row r="1390" ht="14.25" spans="1:10">
      <c r="A1390" s="102"/>
      <c r="B1390" s="103"/>
      <c r="C1390" s="98" t="s">
        <v>1256</v>
      </c>
      <c r="D1390" s="98" t="s">
        <v>1377</v>
      </c>
      <c r="E1390" s="98" t="s">
        <v>2493</v>
      </c>
      <c r="F1390" s="98" t="s">
        <v>1280</v>
      </c>
      <c r="G1390" s="98" t="s">
        <v>1301</v>
      </c>
      <c r="H1390" s="98" t="s">
        <v>99</v>
      </c>
      <c r="I1390" s="98" t="s">
        <v>1261</v>
      </c>
      <c r="J1390" s="101" t="s">
        <v>2494</v>
      </c>
    </row>
    <row r="1391" ht="14.25" spans="1:10">
      <c r="A1391" s="102"/>
      <c r="B1391" s="103"/>
      <c r="C1391" s="98" t="s">
        <v>1256</v>
      </c>
      <c r="D1391" s="98" t="s">
        <v>1291</v>
      </c>
      <c r="E1391" s="98" t="s">
        <v>2070</v>
      </c>
      <c r="F1391" s="98" t="s">
        <v>1280</v>
      </c>
      <c r="G1391" s="98" t="s">
        <v>2495</v>
      </c>
      <c r="H1391" s="98" t="s">
        <v>99</v>
      </c>
      <c r="I1391" s="98" t="s">
        <v>1261</v>
      </c>
      <c r="J1391" s="101" t="s">
        <v>2496</v>
      </c>
    </row>
    <row r="1392" ht="14.25" spans="1:10">
      <c r="A1392" s="102"/>
      <c r="B1392" s="103"/>
      <c r="C1392" s="98" t="s">
        <v>1277</v>
      </c>
      <c r="D1392" s="98" t="s">
        <v>1278</v>
      </c>
      <c r="E1392" s="98" t="s">
        <v>2497</v>
      </c>
      <c r="F1392" s="98" t="s">
        <v>1259</v>
      </c>
      <c r="G1392" s="98" t="s">
        <v>1332</v>
      </c>
      <c r="H1392" s="98" t="s">
        <v>99</v>
      </c>
      <c r="I1392" s="98" t="s">
        <v>1261</v>
      </c>
      <c r="J1392" s="101" t="s">
        <v>2498</v>
      </c>
    </row>
    <row r="1393" ht="14.25" spans="1:10">
      <c r="A1393" s="102"/>
      <c r="B1393" s="103"/>
      <c r="C1393" s="98" t="s">
        <v>1277</v>
      </c>
      <c r="D1393" s="98" t="s">
        <v>1278</v>
      </c>
      <c r="E1393" s="98" t="s">
        <v>2200</v>
      </c>
      <c r="F1393" s="98" t="s">
        <v>1259</v>
      </c>
      <c r="G1393" s="98" t="s">
        <v>1318</v>
      </c>
      <c r="H1393" s="98" t="s">
        <v>99</v>
      </c>
      <c r="I1393" s="98" t="s">
        <v>1261</v>
      </c>
      <c r="J1393" s="101" t="s">
        <v>2499</v>
      </c>
    </row>
    <row r="1394" ht="27" spans="1:10">
      <c r="A1394" s="102"/>
      <c r="B1394" s="103"/>
      <c r="C1394" s="98" t="s">
        <v>1277</v>
      </c>
      <c r="D1394" s="98" t="s">
        <v>1299</v>
      </c>
      <c r="E1394" s="98" t="s">
        <v>1849</v>
      </c>
      <c r="F1394" s="98" t="s">
        <v>1270</v>
      </c>
      <c r="G1394" s="98" t="s">
        <v>1850</v>
      </c>
      <c r="H1394" s="98" t="s">
        <v>99</v>
      </c>
      <c r="I1394" s="98" t="s">
        <v>1261</v>
      </c>
      <c r="J1394" s="101" t="s">
        <v>2500</v>
      </c>
    </row>
    <row r="1395" ht="27" spans="1:10">
      <c r="A1395" s="102"/>
      <c r="B1395" s="103"/>
      <c r="C1395" s="98" t="s">
        <v>1282</v>
      </c>
      <c r="D1395" s="98" t="s">
        <v>1283</v>
      </c>
      <c r="E1395" s="98" t="s">
        <v>1852</v>
      </c>
      <c r="F1395" s="98" t="s">
        <v>1259</v>
      </c>
      <c r="G1395" s="98" t="s">
        <v>1332</v>
      </c>
      <c r="H1395" s="98" t="s">
        <v>99</v>
      </c>
      <c r="I1395" s="98" t="s">
        <v>1261</v>
      </c>
      <c r="J1395" s="101" t="s">
        <v>2501</v>
      </c>
    </row>
    <row r="1396" ht="27" spans="1:10">
      <c r="A1396" s="102"/>
      <c r="B1396" s="103"/>
      <c r="C1396" s="98" t="s">
        <v>1282</v>
      </c>
      <c r="D1396" s="98" t="s">
        <v>1283</v>
      </c>
      <c r="E1396" s="98" t="s">
        <v>1854</v>
      </c>
      <c r="F1396" s="98" t="s">
        <v>1259</v>
      </c>
      <c r="G1396" s="98" t="s">
        <v>1332</v>
      </c>
      <c r="H1396" s="98" t="s">
        <v>99</v>
      </c>
      <c r="I1396" s="98" t="s">
        <v>1261</v>
      </c>
      <c r="J1396" s="101" t="s">
        <v>2502</v>
      </c>
    </row>
    <row r="1397" ht="162" spans="1:10">
      <c r="A1397" s="98" t="s">
        <v>1866</v>
      </c>
      <c r="B1397" s="101" t="s">
        <v>1982</v>
      </c>
      <c r="C1397" s="102"/>
      <c r="D1397" s="102"/>
      <c r="E1397" s="102"/>
      <c r="F1397" s="102"/>
      <c r="G1397" s="102"/>
      <c r="H1397" s="102"/>
      <c r="I1397" s="102"/>
      <c r="J1397" s="103"/>
    </row>
    <row r="1398" ht="14.25" spans="1:10">
      <c r="A1398" s="102"/>
      <c r="B1398" s="103"/>
      <c r="C1398" s="98" t="s">
        <v>1256</v>
      </c>
      <c r="D1398" s="98" t="s">
        <v>1257</v>
      </c>
      <c r="E1398" s="98" t="s">
        <v>1929</v>
      </c>
      <c r="F1398" s="98" t="s">
        <v>1280</v>
      </c>
      <c r="G1398" s="98" t="s">
        <v>2503</v>
      </c>
      <c r="H1398" s="98" t="s">
        <v>1695</v>
      </c>
      <c r="I1398" s="98" t="s">
        <v>1261</v>
      </c>
      <c r="J1398" s="101" t="s">
        <v>2504</v>
      </c>
    </row>
    <row r="1399" ht="27.75" spans="1:10">
      <c r="A1399" s="102"/>
      <c r="B1399" s="103"/>
      <c r="C1399" s="98" t="s">
        <v>1256</v>
      </c>
      <c r="D1399" s="98" t="s">
        <v>1268</v>
      </c>
      <c r="E1399" s="98" t="s">
        <v>1986</v>
      </c>
      <c r="F1399" s="98" t="s">
        <v>1280</v>
      </c>
      <c r="G1399" s="98" t="s">
        <v>1301</v>
      </c>
      <c r="H1399" s="98" t="s">
        <v>1294</v>
      </c>
      <c r="I1399" s="98" t="s">
        <v>1261</v>
      </c>
      <c r="J1399" s="101" t="s">
        <v>2505</v>
      </c>
    </row>
    <row r="1400" ht="27.75" spans="1:10">
      <c r="A1400" s="102"/>
      <c r="B1400" s="103"/>
      <c r="C1400" s="98" t="s">
        <v>1256</v>
      </c>
      <c r="D1400" s="98" t="s">
        <v>1268</v>
      </c>
      <c r="E1400" s="98" t="s">
        <v>2506</v>
      </c>
      <c r="F1400" s="98" t="s">
        <v>1259</v>
      </c>
      <c r="G1400" s="98" t="s">
        <v>1553</v>
      </c>
      <c r="H1400" s="98" t="s">
        <v>1294</v>
      </c>
      <c r="I1400" s="98" t="s">
        <v>1261</v>
      </c>
      <c r="J1400" s="101" t="s">
        <v>2140</v>
      </c>
    </row>
    <row r="1401" ht="27.75" spans="1:10">
      <c r="A1401" s="102"/>
      <c r="B1401" s="103"/>
      <c r="C1401" s="98" t="s">
        <v>1256</v>
      </c>
      <c r="D1401" s="98" t="s">
        <v>1377</v>
      </c>
      <c r="E1401" s="98" t="s">
        <v>1990</v>
      </c>
      <c r="F1401" s="98" t="s">
        <v>1280</v>
      </c>
      <c r="G1401" s="98" t="s">
        <v>1301</v>
      </c>
      <c r="H1401" s="98" t="s">
        <v>1294</v>
      </c>
      <c r="I1401" s="98" t="s">
        <v>1261</v>
      </c>
      <c r="J1401" s="101" t="s">
        <v>1991</v>
      </c>
    </row>
    <row r="1402" ht="27" spans="1:10">
      <c r="A1402" s="102"/>
      <c r="B1402" s="103"/>
      <c r="C1402" s="98" t="s">
        <v>1256</v>
      </c>
      <c r="D1402" s="98" t="s">
        <v>1291</v>
      </c>
      <c r="E1402" s="98" t="s">
        <v>2507</v>
      </c>
      <c r="F1402" s="98" t="s">
        <v>1280</v>
      </c>
      <c r="G1402" s="98" t="s">
        <v>2035</v>
      </c>
      <c r="H1402" s="98" t="s">
        <v>1949</v>
      </c>
      <c r="I1402" s="98" t="s">
        <v>1261</v>
      </c>
      <c r="J1402" s="101" t="s">
        <v>2508</v>
      </c>
    </row>
    <row r="1403" ht="14.25" spans="1:10">
      <c r="A1403" s="102"/>
      <c r="B1403" s="103"/>
      <c r="C1403" s="98" t="s">
        <v>1277</v>
      </c>
      <c r="D1403" s="98" t="s">
        <v>1278</v>
      </c>
      <c r="E1403" s="98" t="s">
        <v>1951</v>
      </c>
      <c r="F1403" s="98" t="s">
        <v>1259</v>
      </c>
      <c r="G1403" s="98" t="s">
        <v>1305</v>
      </c>
      <c r="H1403" s="98" t="s">
        <v>1294</v>
      </c>
      <c r="I1403" s="98" t="s">
        <v>1261</v>
      </c>
      <c r="J1403" s="101" t="s">
        <v>1914</v>
      </c>
    </row>
    <row r="1404" ht="27.75" spans="1:10">
      <c r="A1404" s="102"/>
      <c r="B1404" s="103"/>
      <c r="C1404" s="98" t="s">
        <v>1277</v>
      </c>
      <c r="D1404" s="98" t="s">
        <v>1299</v>
      </c>
      <c r="E1404" s="98" t="s">
        <v>1999</v>
      </c>
      <c r="F1404" s="98" t="s">
        <v>1280</v>
      </c>
      <c r="G1404" s="98" t="s">
        <v>1363</v>
      </c>
      <c r="H1404" s="98" t="s">
        <v>1302</v>
      </c>
      <c r="I1404" s="98" t="s">
        <v>1261</v>
      </c>
      <c r="J1404" s="101" t="s">
        <v>2001</v>
      </c>
    </row>
    <row r="1405" ht="27" spans="1:10">
      <c r="A1405" s="102"/>
      <c r="B1405" s="103"/>
      <c r="C1405" s="98" t="s">
        <v>1282</v>
      </c>
      <c r="D1405" s="98" t="s">
        <v>1283</v>
      </c>
      <c r="E1405" s="98" t="s">
        <v>1889</v>
      </c>
      <c r="F1405" s="98" t="s">
        <v>1259</v>
      </c>
      <c r="G1405" s="98" t="s">
        <v>1285</v>
      </c>
      <c r="H1405" s="98" t="s">
        <v>1294</v>
      </c>
      <c r="I1405" s="98" t="s">
        <v>1261</v>
      </c>
      <c r="J1405" s="101" t="s">
        <v>1998</v>
      </c>
    </row>
    <row r="1406" ht="27" spans="1:10">
      <c r="A1406" s="102"/>
      <c r="B1406" s="103"/>
      <c r="C1406" s="98" t="s">
        <v>1282</v>
      </c>
      <c r="D1406" s="98" t="s">
        <v>1283</v>
      </c>
      <c r="E1406" s="98" t="s">
        <v>1891</v>
      </c>
      <c r="F1406" s="98" t="s">
        <v>1259</v>
      </c>
      <c r="G1406" s="98" t="s">
        <v>1285</v>
      </c>
      <c r="H1406" s="98" t="s">
        <v>1294</v>
      </c>
      <c r="I1406" s="98" t="s">
        <v>1261</v>
      </c>
      <c r="J1406" s="101" t="s">
        <v>2002</v>
      </c>
    </row>
    <row r="1407" ht="70.5" spans="1:10">
      <c r="A1407" s="98" t="s">
        <v>1881</v>
      </c>
      <c r="B1407" s="101" t="s">
        <v>2509</v>
      </c>
      <c r="C1407" s="102"/>
      <c r="D1407" s="102"/>
      <c r="E1407" s="102"/>
      <c r="F1407" s="102"/>
      <c r="G1407" s="102"/>
      <c r="H1407" s="102"/>
      <c r="I1407" s="102"/>
      <c r="J1407" s="103"/>
    </row>
    <row r="1408" ht="27" spans="1:10">
      <c r="A1408" s="102"/>
      <c r="B1408" s="103"/>
      <c r="C1408" s="98" t="s">
        <v>1256</v>
      </c>
      <c r="D1408" s="98" t="s">
        <v>1257</v>
      </c>
      <c r="E1408" s="98" t="s">
        <v>2510</v>
      </c>
      <c r="F1408" s="98" t="s">
        <v>1280</v>
      </c>
      <c r="G1408" s="98" t="s">
        <v>1553</v>
      </c>
      <c r="H1408" s="98" t="s">
        <v>1695</v>
      </c>
      <c r="I1408" s="98" t="s">
        <v>1261</v>
      </c>
      <c r="J1408" s="101" t="s">
        <v>2511</v>
      </c>
    </row>
    <row r="1409" ht="14.25" spans="1:10">
      <c r="A1409" s="102"/>
      <c r="B1409" s="103"/>
      <c r="C1409" s="98" t="s">
        <v>1256</v>
      </c>
      <c r="D1409" s="98" t="s">
        <v>1257</v>
      </c>
      <c r="E1409" s="98" t="s">
        <v>2512</v>
      </c>
      <c r="F1409" s="98" t="s">
        <v>1280</v>
      </c>
      <c r="G1409" s="98" t="s">
        <v>1274</v>
      </c>
      <c r="H1409" s="98" t="s">
        <v>99</v>
      </c>
      <c r="I1409" s="98" t="s">
        <v>1261</v>
      </c>
      <c r="J1409" s="101" t="s">
        <v>2511</v>
      </c>
    </row>
    <row r="1410" ht="27.75" spans="1:10">
      <c r="A1410" s="102"/>
      <c r="B1410" s="103"/>
      <c r="C1410" s="98" t="s">
        <v>1256</v>
      </c>
      <c r="D1410" s="98" t="s">
        <v>1268</v>
      </c>
      <c r="E1410" s="98" t="s">
        <v>2513</v>
      </c>
      <c r="F1410" s="98" t="s">
        <v>1280</v>
      </c>
      <c r="G1410" s="98" t="s">
        <v>1301</v>
      </c>
      <c r="H1410" s="98" t="s">
        <v>1294</v>
      </c>
      <c r="I1410" s="98" t="s">
        <v>1261</v>
      </c>
      <c r="J1410" s="101" t="s">
        <v>2514</v>
      </c>
    </row>
    <row r="1411" ht="27.75" spans="1:10">
      <c r="A1411" s="102"/>
      <c r="B1411" s="103"/>
      <c r="C1411" s="98" t="s">
        <v>1256</v>
      </c>
      <c r="D1411" s="98" t="s">
        <v>1377</v>
      </c>
      <c r="E1411" s="98" t="s">
        <v>1990</v>
      </c>
      <c r="F1411" s="98" t="s">
        <v>1280</v>
      </c>
      <c r="G1411" s="98" t="s">
        <v>1301</v>
      </c>
      <c r="H1411" s="98" t="s">
        <v>1294</v>
      </c>
      <c r="I1411" s="98" t="s">
        <v>1261</v>
      </c>
      <c r="J1411" s="101" t="s">
        <v>2515</v>
      </c>
    </row>
    <row r="1412" ht="27.75" spans="1:10">
      <c r="A1412" s="102"/>
      <c r="B1412" s="103"/>
      <c r="C1412" s="98" t="s">
        <v>1256</v>
      </c>
      <c r="D1412" s="98" t="s">
        <v>1291</v>
      </c>
      <c r="E1412" s="98" t="s">
        <v>2516</v>
      </c>
      <c r="F1412" s="98" t="s">
        <v>1280</v>
      </c>
      <c r="G1412" s="98" t="s">
        <v>2060</v>
      </c>
      <c r="H1412" s="98" t="s">
        <v>1949</v>
      </c>
      <c r="I1412" s="98" t="s">
        <v>1261</v>
      </c>
      <c r="J1412" s="101" t="s">
        <v>2517</v>
      </c>
    </row>
    <row r="1413" ht="27" spans="1:10">
      <c r="A1413" s="102"/>
      <c r="B1413" s="103"/>
      <c r="C1413" s="98" t="s">
        <v>1277</v>
      </c>
      <c r="D1413" s="98" t="s">
        <v>1278</v>
      </c>
      <c r="E1413" s="98" t="s">
        <v>2518</v>
      </c>
      <c r="F1413" s="98" t="s">
        <v>1259</v>
      </c>
      <c r="G1413" s="98" t="s">
        <v>1332</v>
      </c>
      <c r="H1413" s="98" t="s">
        <v>99</v>
      </c>
      <c r="I1413" s="98" t="s">
        <v>1261</v>
      </c>
      <c r="J1413" s="101" t="s">
        <v>2519</v>
      </c>
    </row>
    <row r="1414" ht="27.75" spans="1:10">
      <c r="A1414" s="102"/>
      <c r="B1414" s="103"/>
      <c r="C1414" s="98" t="s">
        <v>1277</v>
      </c>
      <c r="D1414" s="98" t="s">
        <v>1299</v>
      </c>
      <c r="E1414" s="98" t="s">
        <v>1999</v>
      </c>
      <c r="F1414" s="98" t="s">
        <v>1280</v>
      </c>
      <c r="G1414" s="98" t="s">
        <v>1363</v>
      </c>
      <c r="H1414" s="98" t="s">
        <v>1302</v>
      </c>
      <c r="I1414" s="98" t="s">
        <v>1261</v>
      </c>
      <c r="J1414" s="101" t="s">
        <v>2520</v>
      </c>
    </row>
    <row r="1415" ht="27" spans="1:10">
      <c r="A1415" s="102"/>
      <c r="B1415" s="103"/>
      <c r="C1415" s="98" t="s">
        <v>1282</v>
      </c>
      <c r="D1415" s="98" t="s">
        <v>1283</v>
      </c>
      <c r="E1415" s="98" t="s">
        <v>1889</v>
      </c>
      <c r="F1415" s="98" t="s">
        <v>1259</v>
      </c>
      <c r="G1415" s="98" t="s">
        <v>1285</v>
      </c>
      <c r="H1415" s="98" t="s">
        <v>1294</v>
      </c>
      <c r="I1415" s="98" t="s">
        <v>1261</v>
      </c>
      <c r="J1415" s="101" t="s">
        <v>2062</v>
      </c>
    </row>
    <row r="1416" ht="27" spans="1:10">
      <c r="A1416" s="102"/>
      <c r="B1416" s="103"/>
      <c r="C1416" s="98" t="s">
        <v>1282</v>
      </c>
      <c r="D1416" s="98" t="s">
        <v>1283</v>
      </c>
      <c r="E1416" s="98" t="s">
        <v>1891</v>
      </c>
      <c r="F1416" s="98" t="s">
        <v>1259</v>
      </c>
      <c r="G1416" s="98" t="s">
        <v>1285</v>
      </c>
      <c r="H1416" s="98" t="s">
        <v>1294</v>
      </c>
      <c r="I1416" s="98" t="s">
        <v>1261</v>
      </c>
      <c r="J1416" s="101" t="s">
        <v>2063</v>
      </c>
    </row>
    <row r="1417" ht="162" spans="1:10">
      <c r="A1417" s="98" t="s">
        <v>2100</v>
      </c>
      <c r="B1417" s="101" t="s">
        <v>1982</v>
      </c>
      <c r="C1417" s="102"/>
      <c r="D1417" s="102"/>
      <c r="E1417" s="102"/>
      <c r="F1417" s="102"/>
      <c r="G1417" s="102"/>
      <c r="H1417" s="102"/>
      <c r="I1417" s="102"/>
      <c r="J1417" s="103"/>
    </row>
    <row r="1418" ht="27.75" spans="1:10">
      <c r="A1418" s="102"/>
      <c r="B1418" s="103"/>
      <c r="C1418" s="98" t="s">
        <v>1256</v>
      </c>
      <c r="D1418" s="98" t="s">
        <v>1257</v>
      </c>
      <c r="E1418" s="98" t="s">
        <v>2101</v>
      </c>
      <c r="F1418" s="98" t="s">
        <v>1280</v>
      </c>
      <c r="G1418" s="98" t="s">
        <v>2521</v>
      </c>
      <c r="H1418" s="98" t="s">
        <v>1695</v>
      </c>
      <c r="I1418" s="98" t="s">
        <v>1261</v>
      </c>
      <c r="J1418" s="101" t="s">
        <v>1985</v>
      </c>
    </row>
    <row r="1419" ht="27.75" spans="1:10">
      <c r="A1419" s="102"/>
      <c r="B1419" s="103"/>
      <c r="C1419" s="98" t="s">
        <v>1256</v>
      </c>
      <c r="D1419" s="98" t="s">
        <v>1268</v>
      </c>
      <c r="E1419" s="98" t="s">
        <v>2522</v>
      </c>
      <c r="F1419" s="98" t="s">
        <v>1280</v>
      </c>
      <c r="G1419" s="98" t="s">
        <v>1301</v>
      </c>
      <c r="H1419" s="98" t="s">
        <v>1294</v>
      </c>
      <c r="I1419" s="98" t="s">
        <v>1261</v>
      </c>
      <c r="J1419" s="101" t="s">
        <v>2103</v>
      </c>
    </row>
    <row r="1420" ht="41.25" spans="1:10">
      <c r="A1420" s="102"/>
      <c r="B1420" s="103"/>
      <c r="C1420" s="98" t="s">
        <v>1256</v>
      </c>
      <c r="D1420" s="98" t="s">
        <v>1268</v>
      </c>
      <c r="E1420" s="98" t="s">
        <v>2523</v>
      </c>
      <c r="F1420" s="98" t="s">
        <v>1259</v>
      </c>
      <c r="G1420" s="98" t="s">
        <v>1553</v>
      </c>
      <c r="H1420" s="98" t="s">
        <v>1294</v>
      </c>
      <c r="I1420" s="98" t="s">
        <v>1261</v>
      </c>
      <c r="J1420" s="101" t="s">
        <v>2524</v>
      </c>
    </row>
    <row r="1421" ht="27.75" spans="1:10">
      <c r="A1421" s="102"/>
      <c r="B1421" s="103"/>
      <c r="C1421" s="98" t="s">
        <v>1256</v>
      </c>
      <c r="D1421" s="98" t="s">
        <v>1377</v>
      </c>
      <c r="E1421" s="98" t="s">
        <v>1990</v>
      </c>
      <c r="F1421" s="98" t="s">
        <v>1280</v>
      </c>
      <c r="G1421" s="98" t="s">
        <v>1301</v>
      </c>
      <c r="H1421" s="98" t="s">
        <v>1294</v>
      </c>
      <c r="I1421" s="98" t="s">
        <v>1261</v>
      </c>
      <c r="J1421" s="101" t="s">
        <v>2525</v>
      </c>
    </row>
    <row r="1422" ht="27" spans="1:10">
      <c r="A1422" s="102"/>
      <c r="B1422" s="103"/>
      <c r="C1422" s="98" t="s">
        <v>1256</v>
      </c>
      <c r="D1422" s="98" t="s">
        <v>1291</v>
      </c>
      <c r="E1422" s="98" t="s">
        <v>2507</v>
      </c>
      <c r="F1422" s="98" t="s">
        <v>1280</v>
      </c>
      <c r="G1422" s="98" t="s">
        <v>2043</v>
      </c>
      <c r="H1422" s="98" t="s">
        <v>1949</v>
      </c>
      <c r="I1422" s="98" t="s">
        <v>1261</v>
      </c>
      <c r="J1422" s="101" t="s">
        <v>2526</v>
      </c>
    </row>
    <row r="1423" ht="14.25" spans="1:10">
      <c r="A1423" s="102"/>
      <c r="B1423" s="103"/>
      <c r="C1423" s="98" t="s">
        <v>1277</v>
      </c>
      <c r="D1423" s="98" t="s">
        <v>1278</v>
      </c>
      <c r="E1423" s="98" t="s">
        <v>2116</v>
      </c>
      <c r="F1423" s="98" t="s">
        <v>1259</v>
      </c>
      <c r="G1423" s="98" t="s">
        <v>1305</v>
      </c>
      <c r="H1423" s="98" t="s">
        <v>1294</v>
      </c>
      <c r="I1423" s="98" t="s">
        <v>1261</v>
      </c>
      <c r="J1423" s="101" t="s">
        <v>2527</v>
      </c>
    </row>
    <row r="1424" ht="27.75" spans="1:10">
      <c r="A1424" s="102"/>
      <c r="B1424" s="103"/>
      <c r="C1424" s="98" t="s">
        <v>1277</v>
      </c>
      <c r="D1424" s="98" t="s">
        <v>1299</v>
      </c>
      <c r="E1424" s="98" t="s">
        <v>1999</v>
      </c>
      <c r="F1424" s="98" t="s">
        <v>1280</v>
      </c>
      <c r="G1424" s="98" t="s">
        <v>1363</v>
      </c>
      <c r="H1424" s="98" t="s">
        <v>1302</v>
      </c>
      <c r="I1424" s="98" t="s">
        <v>1261</v>
      </c>
      <c r="J1424" s="101" t="s">
        <v>2105</v>
      </c>
    </row>
    <row r="1425" ht="27" spans="1:10">
      <c r="A1425" s="102"/>
      <c r="B1425" s="103"/>
      <c r="C1425" s="98" t="s">
        <v>1282</v>
      </c>
      <c r="D1425" s="98" t="s">
        <v>1283</v>
      </c>
      <c r="E1425" s="98" t="s">
        <v>1889</v>
      </c>
      <c r="F1425" s="98" t="s">
        <v>1259</v>
      </c>
      <c r="G1425" s="98" t="s">
        <v>1285</v>
      </c>
      <c r="H1425" s="98" t="s">
        <v>1294</v>
      </c>
      <c r="I1425" s="98" t="s">
        <v>1261</v>
      </c>
      <c r="J1425" s="101" t="s">
        <v>2528</v>
      </c>
    </row>
    <row r="1426" ht="27" spans="1:10">
      <c r="A1426" s="102"/>
      <c r="B1426" s="103"/>
      <c r="C1426" s="98" t="s">
        <v>1282</v>
      </c>
      <c r="D1426" s="98" t="s">
        <v>1283</v>
      </c>
      <c r="E1426" s="98" t="s">
        <v>1891</v>
      </c>
      <c r="F1426" s="98" t="s">
        <v>1259</v>
      </c>
      <c r="G1426" s="98" t="s">
        <v>1285</v>
      </c>
      <c r="H1426" s="98" t="s">
        <v>1294</v>
      </c>
      <c r="I1426" s="98" t="s">
        <v>1261</v>
      </c>
      <c r="J1426" s="101" t="s">
        <v>2529</v>
      </c>
    </row>
    <row r="1427" ht="162" spans="1:10">
      <c r="A1427" s="98" t="s">
        <v>2031</v>
      </c>
      <c r="B1427" s="101" t="s">
        <v>1982</v>
      </c>
      <c r="C1427" s="102"/>
      <c r="D1427" s="102"/>
      <c r="E1427" s="102"/>
      <c r="F1427" s="102"/>
      <c r="G1427" s="102"/>
      <c r="H1427" s="102"/>
      <c r="I1427" s="102"/>
      <c r="J1427" s="103"/>
    </row>
    <row r="1428" ht="14.25" spans="1:10">
      <c r="A1428" s="102"/>
      <c r="B1428" s="103"/>
      <c r="C1428" s="98" t="s">
        <v>1256</v>
      </c>
      <c r="D1428" s="98" t="s">
        <v>1257</v>
      </c>
      <c r="E1428" s="98" t="s">
        <v>2033</v>
      </c>
      <c r="F1428" s="98" t="s">
        <v>1280</v>
      </c>
      <c r="G1428" s="98" t="s">
        <v>2530</v>
      </c>
      <c r="H1428" s="98" t="s">
        <v>1695</v>
      </c>
      <c r="I1428" s="98" t="s">
        <v>1261</v>
      </c>
      <c r="J1428" s="101" t="s">
        <v>1985</v>
      </c>
    </row>
    <row r="1429" ht="27.75" spans="1:10">
      <c r="A1429" s="102"/>
      <c r="B1429" s="103"/>
      <c r="C1429" s="98" t="s">
        <v>1256</v>
      </c>
      <c r="D1429" s="98" t="s">
        <v>1268</v>
      </c>
      <c r="E1429" s="98" t="s">
        <v>2531</v>
      </c>
      <c r="F1429" s="98" t="s">
        <v>1280</v>
      </c>
      <c r="G1429" s="98" t="s">
        <v>1301</v>
      </c>
      <c r="H1429" s="98" t="s">
        <v>1294</v>
      </c>
      <c r="I1429" s="98" t="s">
        <v>1261</v>
      </c>
      <c r="J1429" s="101" t="s">
        <v>1987</v>
      </c>
    </row>
    <row r="1430" ht="27.75" spans="1:10">
      <c r="A1430" s="102"/>
      <c r="B1430" s="103"/>
      <c r="C1430" s="98" t="s">
        <v>1256</v>
      </c>
      <c r="D1430" s="98" t="s">
        <v>1377</v>
      </c>
      <c r="E1430" s="98" t="s">
        <v>1990</v>
      </c>
      <c r="F1430" s="98" t="s">
        <v>1280</v>
      </c>
      <c r="G1430" s="98" t="s">
        <v>1301</v>
      </c>
      <c r="H1430" s="98" t="s">
        <v>1294</v>
      </c>
      <c r="I1430" s="98" t="s">
        <v>1261</v>
      </c>
      <c r="J1430" s="101" t="s">
        <v>1991</v>
      </c>
    </row>
    <row r="1431" ht="14.25" spans="1:10">
      <c r="A1431" s="102"/>
      <c r="B1431" s="103"/>
      <c r="C1431" s="98" t="s">
        <v>1256</v>
      </c>
      <c r="D1431" s="98" t="s">
        <v>1291</v>
      </c>
      <c r="E1431" s="98" t="s">
        <v>1900</v>
      </c>
      <c r="F1431" s="98" t="s">
        <v>1280</v>
      </c>
      <c r="G1431" s="98" t="s">
        <v>2035</v>
      </c>
      <c r="H1431" s="98" t="s">
        <v>1949</v>
      </c>
      <c r="I1431" s="98" t="s">
        <v>1261</v>
      </c>
      <c r="J1431" s="101" t="s">
        <v>2532</v>
      </c>
    </row>
    <row r="1432" ht="14.25" spans="1:10">
      <c r="A1432" s="102"/>
      <c r="B1432" s="103"/>
      <c r="C1432" s="98" t="s">
        <v>1277</v>
      </c>
      <c r="D1432" s="98" t="s">
        <v>1278</v>
      </c>
      <c r="E1432" s="98" t="s">
        <v>2405</v>
      </c>
      <c r="F1432" s="98" t="s">
        <v>1259</v>
      </c>
      <c r="G1432" s="98" t="s">
        <v>1305</v>
      </c>
      <c r="H1432" s="98" t="s">
        <v>1294</v>
      </c>
      <c r="I1432" s="98" t="s">
        <v>1261</v>
      </c>
      <c r="J1432" s="101" t="s">
        <v>1914</v>
      </c>
    </row>
    <row r="1433" ht="27.75" spans="1:10">
      <c r="A1433" s="102"/>
      <c r="B1433" s="103"/>
      <c r="C1433" s="98" t="s">
        <v>1277</v>
      </c>
      <c r="D1433" s="98" t="s">
        <v>1299</v>
      </c>
      <c r="E1433" s="98" t="s">
        <v>1999</v>
      </c>
      <c r="F1433" s="98" t="s">
        <v>1280</v>
      </c>
      <c r="G1433" s="98" t="s">
        <v>2000</v>
      </c>
      <c r="H1433" s="98" t="s">
        <v>1302</v>
      </c>
      <c r="I1433" s="98" t="s">
        <v>1261</v>
      </c>
      <c r="J1433" s="101" t="s">
        <v>1914</v>
      </c>
    </row>
    <row r="1434" ht="27" spans="1:10">
      <c r="A1434" s="102"/>
      <c r="B1434" s="103"/>
      <c r="C1434" s="98" t="s">
        <v>1282</v>
      </c>
      <c r="D1434" s="98" t="s">
        <v>1283</v>
      </c>
      <c r="E1434" s="98" t="s">
        <v>1889</v>
      </c>
      <c r="F1434" s="98" t="s">
        <v>1259</v>
      </c>
      <c r="G1434" s="98" t="s">
        <v>1285</v>
      </c>
      <c r="H1434" s="98" t="s">
        <v>1294</v>
      </c>
      <c r="I1434" s="98" t="s">
        <v>1261</v>
      </c>
      <c r="J1434" s="101" t="s">
        <v>1998</v>
      </c>
    </row>
    <row r="1435" ht="27" spans="1:10">
      <c r="A1435" s="102"/>
      <c r="B1435" s="103"/>
      <c r="C1435" s="98" t="s">
        <v>1282</v>
      </c>
      <c r="D1435" s="98" t="s">
        <v>1283</v>
      </c>
      <c r="E1435" s="98" t="s">
        <v>1891</v>
      </c>
      <c r="F1435" s="98" t="s">
        <v>1259</v>
      </c>
      <c r="G1435" s="98" t="s">
        <v>1285</v>
      </c>
      <c r="H1435" s="98" t="s">
        <v>1294</v>
      </c>
      <c r="I1435" s="98" t="s">
        <v>1261</v>
      </c>
      <c r="J1435" s="101" t="s">
        <v>2002</v>
      </c>
    </row>
    <row r="1436" ht="27.75" spans="1:10">
      <c r="A1436" s="98" t="s">
        <v>1819</v>
      </c>
      <c r="B1436" s="101" t="s">
        <v>2077</v>
      </c>
      <c r="C1436" s="102"/>
      <c r="D1436" s="102"/>
      <c r="E1436" s="102"/>
      <c r="F1436" s="102"/>
      <c r="G1436" s="102"/>
      <c r="H1436" s="102"/>
      <c r="I1436" s="102"/>
      <c r="J1436" s="103"/>
    </row>
    <row r="1437" ht="27" spans="1:10">
      <c r="A1437" s="102"/>
      <c r="B1437" s="103"/>
      <c r="C1437" s="98" t="s">
        <v>1256</v>
      </c>
      <c r="D1437" s="98" t="s">
        <v>1257</v>
      </c>
      <c r="E1437" s="98" t="s">
        <v>2106</v>
      </c>
      <c r="F1437" s="98" t="s">
        <v>1280</v>
      </c>
      <c r="G1437" s="98" t="s">
        <v>2533</v>
      </c>
      <c r="H1437" s="98" t="s">
        <v>1294</v>
      </c>
      <c r="I1437" s="98" t="s">
        <v>1261</v>
      </c>
      <c r="J1437" s="101" t="s">
        <v>2534</v>
      </c>
    </row>
    <row r="1438" ht="27" spans="1:10">
      <c r="A1438" s="102"/>
      <c r="B1438" s="103"/>
      <c r="C1438" s="98" t="s">
        <v>1256</v>
      </c>
      <c r="D1438" s="98" t="s">
        <v>1268</v>
      </c>
      <c r="E1438" s="98" t="s">
        <v>2081</v>
      </c>
      <c r="F1438" s="98" t="s">
        <v>1280</v>
      </c>
      <c r="G1438" s="98" t="s">
        <v>1301</v>
      </c>
      <c r="H1438" s="98" t="s">
        <v>1294</v>
      </c>
      <c r="I1438" s="98" t="s">
        <v>1261</v>
      </c>
      <c r="J1438" s="101" t="s">
        <v>2082</v>
      </c>
    </row>
    <row r="1439" ht="14.25" spans="1:10">
      <c r="A1439" s="102"/>
      <c r="B1439" s="103"/>
      <c r="C1439" s="98" t="s">
        <v>1256</v>
      </c>
      <c r="D1439" s="98" t="s">
        <v>1377</v>
      </c>
      <c r="E1439" s="98" t="s">
        <v>2083</v>
      </c>
      <c r="F1439" s="98" t="s">
        <v>1280</v>
      </c>
      <c r="G1439" s="98" t="s">
        <v>1301</v>
      </c>
      <c r="H1439" s="98" t="s">
        <v>1294</v>
      </c>
      <c r="I1439" s="98" t="s">
        <v>1261</v>
      </c>
      <c r="J1439" s="101" t="s">
        <v>2109</v>
      </c>
    </row>
    <row r="1440" ht="14.25" spans="1:10">
      <c r="A1440" s="102"/>
      <c r="B1440" s="103"/>
      <c r="C1440" s="98" t="s">
        <v>1256</v>
      </c>
      <c r="D1440" s="98" t="s">
        <v>1291</v>
      </c>
      <c r="E1440" s="98" t="s">
        <v>2085</v>
      </c>
      <c r="F1440" s="98" t="s">
        <v>1280</v>
      </c>
      <c r="G1440" s="98" t="s">
        <v>1260</v>
      </c>
      <c r="H1440" s="98" t="s">
        <v>1315</v>
      </c>
      <c r="I1440" s="98" t="s">
        <v>1261</v>
      </c>
      <c r="J1440" s="101" t="s">
        <v>1828</v>
      </c>
    </row>
    <row r="1441" ht="27" spans="1:10">
      <c r="A1441" s="102"/>
      <c r="B1441" s="103"/>
      <c r="C1441" s="98" t="s">
        <v>1277</v>
      </c>
      <c r="D1441" s="98" t="s">
        <v>1278</v>
      </c>
      <c r="E1441" s="98" t="s">
        <v>1863</v>
      </c>
      <c r="F1441" s="98" t="s">
        <v>1280</v>
      </c>
      <c r="G1441" s="98" t="s">
        <v>1285</v>
      </c>
      <c r="H1441" s="98" t="s">
        <v>1294</v>
      </c>
      <c r="I1441" s="98" t="s">
        <v>1261</v>
      </c>
      <c r="J1441" s="101" t="s">
        <v>2110</v>
      </c>
    </row>
    <row r="1442" ht="27" spans="1:10">
      <c r="A1442" s="102"/>
      <c r="B1442" s="103"/>
      <c r="C1442" s="98" t="s">
        <v>1277</v>
      </c>
      <c r="D1442" s="98" t="s">
        <v>1299</v>
      </c>
      <c r="E1442" s="98" t="s">
        <v>2088</v>
      </c>
      <c r="F1442" s="98" t="s">
        <v>1270</v>
      </c>
      <c r="G1442" s="98" t="s">
        <v>1850</v>
      </c>
      <c r="H1442" s="98" t="s">
        <v>1302</v>
      </c>
      <c r="I1442" s="98" t="s">
        <v>1261</v>
      </c>
      <c r="J1442" s="101" t="s">
        <v>2111</v>
      </c>
    </row>
    <row r="1443" ht="27" spans="1:10">
      <c r="A1443" s="102"/>
      <c r="B1443" s="103"/>
      <c r="C1443" s="98" t="s">
        <v>1282</v>
      </c>
      <c r="D1443" s="98" t="s">
        <v>1283</v>
      </c>
      <c r="E1443" s="98" t="s">
        <v>2090</v>
      </c>
      <c r="F1443" s="98" t="s">
        <v>1259</v>
      </c>
      <c r="G1443" s="98" t="s">
        <v>1285</v>
      </c>
      <c r="H1443" s="98" t="s">
        <v>1294</v>
      </c>
      <c r="I1443" s="98" t="s">
        <v>1261</v>
      </c>
      <c r="J1443" s="101" t="s">
        <v>2110</v>
      </c>
    </row>
    <row r="1444" ht="27" spans="1:10">
      <c r="A1444" s="102"/>
      <c r="B1444" s="103"/>
      <c r="C1444" s="98" t="s">
        <v>1282</v>
      </c>
      <c r="D1444" s="98" t="s">
        <v>1283</v>
      </c>
      <c r="E1444" s="98" t="s">
        <v>1854</v>
      </c>
      <c r="F1444" s="98" t="s">
        <v>1259</v>
      </c>
      <c r="G1444" s="98" t="s">
        <v>1285</v>
      </c>
      <c r="H1444" s="98" t="s">
        <v>1294</v>
      </c>
      <c r="I1444" s="98" t="s">
        <v>1261</v>
      </c>
      <c r="J1444" s="101" t="s">
        <v>2112</v>
      </c>
    </row>
    <row r="1445" ht="42.75" spans="1:10">
      <c r="A1445" s="98" t="s">
        <v>1893</v>
      </c>
      <c r="B1445" s="101" t="s">
        <v>2190</v>
      </c>
      <c r="C1445" s="102"/>
      <c r="D1445" s="102"/>
      <c r="E1445" s="102"/>
      <c r="F1445" s="102"/>
      <c r="G1445" s="102"/>
      <c r="H1445" s="102"/>
      <c r="I1445" s="102"/>
      <c r="J1445" s="103"/>
    </row>
    <row r="1446" ht="28.5" spans="1:10">
      <c r="A1446" s="102"/>
      <c r="B1446" s="103"/>
      <c r="C1446" s="98" t="s">
        <v>1256</v>
      </c>
      <c r="D1446" s="98" t="s">
        <v>1257</v>
      </c>
      <c r="E1446" s="98" t="s">
        <v>1895</v>
      </c>
      <c r="F1446" s="98" t="s">
        <v>1280</v>
      </c>
      <c r="G1446" s="98" t="s">
        <v>2535</v>
      </c>
      <c r="H1446" s="98" t="s">
        <v>1695</v>
      </c>
      <c r="I1446" s="98" t="s">
        <v>1261</v>
      </c>
      <c r="J1446" s="101" t="s">
        <v>2536</v>
      </c>
    </row>
    <row r="1447" ht="28.5" spans="1:10">
      <c r="A1447" s="102"/>
      <c r="B1447" s="103"/>
      <c r="C1447" s="98" t="s">
        <v>1256</v>
      </c>
      <c r="D1447" s="98" t="s">
        <v>1268</v>
      </c>
      <c r="E1447" s="98" t="s">
        <v>1859</v>
      </c>
      <c r="F1447" s="98" t="s">
        <v>1280</v>
      </c>
      <c r="G1447" s="98" t="s">
        <v>1301</v>
      </c>
      <c r="H1447" s="98" t="s">
        <v>1294</v>
      </c>
      <c r="I1447" s="98" t="s">
        <v>1261</v>
      </c>
      <c r="J1447" s="101" t="s">
        <v>2537</v>
      </c>
    </row>
    <row r="1448" ht="42" spans="1:10">
      <c r="A1448" s="102"/>
      <c r="B1448" s="103"/>
      <c r="C1448" s="98" t="s">
        <v>1256</v>
      </c>
      <c r="D1448" s="98" t="s">
        <v>1291</v>
      </c>
      <c r="E1448" s="98" t="s">
        <v>1900</v>
      </c>
      <c r="F1448" s="98" t="s">
        <v>1280</v>
      </c>
      <c r="G1448" s="98" t="s">
        <v>1901</v>
      </c>
      <c r="H1448" s="98" t="s">
        <v>99</v>
      </c>
      <c r="I1448" s="98" t="s">
        <v>1261</v>
      </c>
      <c r="J1448" s="101" t="s">
        <v>2538</v>
      </c>
    </row>
    <row r="1449" ht="27.75" spans="1:10">
      <c r="A1449" s="102"/>
      <c r="B1449" s="103"/>
      <c r="C1449" s="98" t="s">
        <v>1277</v>
      </c>
      <c r="D1449" s="98" t="s">
        <v>1278</v>
      </c>
      <c r="E1449" s="98" t="s">
        <v>2052</v>
      </c>
      <c r="F1449" s="98" t="s">
        <v>1259</v>
      </c>
      <c r="G1449" s="98" t="s">
        <v>1305</v>
      </c>
      <c r="H1449" s="98" t="s">
        <v>1294</v>
      </c>
      <c r="I1449" s="98" t="s">
        <v>1261</v>
      </c>
      <c r="J1449" s="101" t="s">
        <v>2539</v>
      </c>
    </row>
    <row r="1450" ht="27" spans="1:10">
      <c r="A1450" s="102"/>
      <c r="B1450" s="103"/>
      <c r="C1450" s="98" t="s">
        <v>1282</v>
      </c>
      <c r="D1450" s="98" t="s">
        <v>1283</v>
      </c>
      <c r="E1450" s="98" t="s">
        <v>1854</v>
      </c>
      <c r="F1450" s="98" t="s">
        <v>1420</v>
      </c>
      <c r="G1450" s="98" t="s">
        <v>1285</v>
      </c>
      <c r="H1450" s="98" t="s">
        <v>1294</v>
      </c>
      <c r="I1450" s="98" t="s">
        <v>1261</v>
      </c>
      <c r="J1450" s="101" t="s">
        <v>1905</v>
      </c>
    </row>
    <row r="1451" ht="27" spans="1:10">
      <c r="A1451" s="102"/>
      <c r="B1451" s="103"/>
      <c r="C1451" s="98" t="s">
        <v>1282</v>
      </c>
      <c r="D1451" s="98" t="s">
        <v>1283</v>
      </c>
      <c r="E1451" s="98" t="s">
        <v>1906</v>
      </c>
      <c r="F1451" s="98" t="s">
        <v>1420</v>
      </c>
      <c r="G1451" s="98" t="s">
        <v>1285</v>
      </c>
      <c r="H1451" s="98" t="s">
        <v>99</v>
      </c>
      <c r="I1451" s="98" t="s">
        <v>1261</v>
      </c>
      <c r="J1451" s="101" t="s">
        <v>1905</v>
      </c>
    </row>
    <row r="1452" ht="14.25" spans="1:10">
      <c r="A1452" s="98" t="s">
        <v>2540</v>
      </c>
      <c r="B1452" s="103"/>
      <c r="C1452" s="102"/>
      <c r="D1452" s="102"/>
      <c r="E1452" s="102"/>
      <c r="F1452" s="102"/>
      <c r="G1452" s="102"/>
      <c r="H1452" s="102"/>
      <c r="I1452" s="102"/>
      <c r="J1452" s="103"/>
    </row>
    <row r="1453" ht="54" spans="1:10">
      <c r="A1453" s="98" t="s">
        <v>1881</v>
      </c>
      <c r="B1453" s="101" t="s">
        <v>2054</v>
      </c>
      <c r="C1453" s="102"/>
      <c r="D1453" s="102"/>
      <c r="E1453" s="102"/>
      <c r="F1453" s="102"/>
      <c r="G1453" s="102"/>
      <c r="H1453" s="102"/>
      <c r="I1453" s="102"/>
      <c r="J1453" s="103"/>
    </row>
    <row r="1454" ht="27" spans="1:10">
      <c r="A1454" s="102"/>
      <c r="B1454" s="103"/>
      <c r="C1454" s="98" t="s">
        <v>1256</v>
      </c>
      <c r="D1454" s="98" t="s">
        <v>1257</v>
      </c>
      <c r="E1454" s="98" t="s">
        <v>2055</v>
      </c>
      <c r="F1454" s="98" t="s">
        <v>1280</v>
      </c>
      <c r="G1454" s="98" t="s">
        <v>2541</v>
      </c>
      <c r="H1454" s="98" t="s">
        <v>1695</v>
      </c>
      <c r="I1454" s="98" t="s">
        <v>1261</v>
      </c>
      <c r="J1454" s="101" t="s">
        <v>2057</v>
      </c>
    </row>
    <row r="1455" ht="27.75" spans="1:10">
      <c r="A1455" s="102"/>
      <c r="B1455" s="103"/>
      <c r="C1455" s="98" t="s">
        <v>1256</v>
      </c>
      <c r="D1455" s="98" t="s">
        <v>1268</v>
      </c>
      <c r="E1455" s="98" t="s">
        <v>1986</v>
      </c>
      <c r="F1455" s="98" t="s">
        <v>1280</v>
      </c>
      <c r="G1455" s="98" t="s">
        <v>2352</v>
      </c>
      <c r="H1455" s="98" t="s">
        <v>1294</v>
      </c>
      <c r="I1455" s="98" t="s">
        <v>1261</v>
      </c>
      <c r="J1455" s="101" t="s">
        <v>2057</v>
      </c>
    </row>
    <row r="1456" ht="27.75" spans="1:10">
      <c r="A1456" s="102"/>
      <c r="B1456" s="103"/>
      <c r="C1456" s="98" t="s">
        <v>1256</v>
      </c>
      <c r="D1456" s="98" t="s">
        <v>1268</v>
      </c>
      <c r="E1456" s="98" t="s">
        <v>1988</v>
      </c>
      <c r="F1456" s="98" t="s">
        <v>1259</v>
      </c>
      <c r="G1456" s="98" t="s">
        <v>1353</v>
      </c>
      <c r="H1456" s="98" t="s">
        <v>1294</v>
      </c>
      <c r="I1456" s="98" t="s">
        <v>1261</v>
      </c>
      <c r="J1456" s="101" t="s">
        <v>1989</v>
      </c>
    </row>
    <row r="1457" ht="27.75" spans="1:10">
      <c r="A1457" s="102"/>
      <c r="B1457" s="103"/>
      <c r="C1457" s="98" t="s">
        <v>1256</v>
      </c>
      <c r="D1457" s="98" t="s">
        <v>1377</v>
      </c>
      <c r="E1457" s="98" t="s">
        <v>1990</v>
      </c>
      <c r="F1457" s="98" t="s">
        <v>1280</v>
      </c>
      <c r="G1457" s="98" t="s">
        <v>1301</v>
      </c>
      <c r="H1457" s="98" t="s">
        <v>1294</v>
      </c>
      <c r="I1457" s="98" t="s">
        <v>1261</v>
      </c>
      <c r="J1457" s="101" t="s">
        <v>1991</v>
      </c>
    </row>
    <row r="1458" ht="27.75" spans="1:10">
      <c r="A1458" s="102"/>
      <c r="B1458" s="103"/>
      <c r="C1458" s="98" t="s">
        <v>1256</v>
      </c>
      <c r="D1458" s="98" t="s">
        <v>1291</v>
      </c>
      <c r="E1458" s="98" t="s">
        <v>1992</v>
      </c>
      <c r="F1458" s="98" t="s">
        <v>1280</v>
      </c>
      <c r="G1458" s="98" t="s">
        <v>2060</v>
      </c>
      <c r="H1458" s="98" t="s">
        <v>1949</v>
      </c>
      <c r="I1458" s="98" t="s">
        <v>1261</v>
      </c>
      <c r="J1458" s="101" t="s">
        <v>2061</v>
      </c>
    </row>
    <row r="1459" ht="27.75" spans="1:10">
      <c r="A1459" s="102"/>
      <c r="B1459" s="103"/>
      <c r="C1459" s="98" t="s">
        <v>1277</v>
      </c>
      <c r="D1459" s="98" t="s">
        <v>1278</v>
      </c>
      <c r="E1459" s="98" t="s">
        <v>1997</v>
      </c>
      <c r="F1459" s="98" t="s">
        <v>1280</v>
      </c>
      <c r="G1459" s="98" t="s">
        <v>1301</v>
      </c>
      <c r="H1459" s="98" t="s">
        <v>1294</v>
      </c>
      <c r="I1459" s="98" t="s">
        <v>1261</v>
      </c>
      <c r="J1459" s="101" t="s">
        <v>2062</v>
      </c>
    </row>
    <row r="1460" ht="27.75" spans="1:10">
      <c r="A1460" s="102"/>
      <c r="B1460" s="103"/>
      <c r="C1460" s="98" t="s">
        <v>1277</v>
      </c>
      <c r="D1460" s="98" t="s">
        <v>1299</v>
      </c>
      <c r="E1460" s="98" t="s">
        <v>1999</v>
      </c>
      <c r="F1460" s="98" t="s">
        <v>1280</v>
      </c>
      <c r="G1460" s="98" t="s">
        <v>1850</v>
      </c>
      <c r="H1460" s="98" t="s">
        <v>1302</v>
      </c>
      <c r="I1460" s="98" t="s">
        <v>1261</v>
      </c>
      <c r="J1460" s="101" t="s">
        <v>2001</v>
      </c>
    </row>
    <row r="1461" ht="27" spans="1:10">
      <c r="A1461" s="102"/>
      <c r="B1461" s="103"/>
      <c r="C1461" s="98" t="s">
        <v>1282</v>
      </c>
      <c r="D1461" s="98" t="s">
        <v>1283</v>
      </c>
      <c r="E1461" s="98" t="s">
        <v>1889</v>
      </c>
      <c r="F1461" s="98" t="s">
        <v>1259</v>
      </c>
      <c r="G1461" s="98" t="s">
        <v>1285</v>
      </c>
      <c r="H1461" s="98" t="s">
        <v>1294</v>
      </c>
      <c r="I1461" s="98" t="s">
        <v>1261</v>
      </c>
      <c r="J1461" s="101" t="s">
        <v>2062</v>
      </c>
    </row>
    <row r="1462" ht="27" spans="1:10">
      <c r="A1462" s="102"/>
      <c r="B1462" s="103"/>
      <c r="C1462" s="98" t="s">
        <v>1282</v>
      </c>
      <c r="D1462" s="98" t="s">
        <v>1283</v>
      </c>
      <c r="E1462" s="98" t="s">
        <v>1891</v>
      </c>
      <c r="F1462" s="98" t="s">
        <v>1259</v>
      </c>
      <c r="G1462" s="98" t="s">
        <v>1285</v>
      </c>
      <c r="H1462" s="98" t="s">
        <v>1294</v>
      </c>
      <c r="I1462" s="98" t="s">
        <v>1261</v>
      </c>
      <c r="J1462" s="101" t="s">
        <v>2063</v>
      </c>
    </row>
    <row r="1463" ht="162" spans="1:10">
      <c r="A1463" s="98" t="s">
        <v>1866</v>
      </c>
      <c r="B1463" s="101" t="s">
        <v>1982</v>
      </c>
      <c r="C1463" s="102"/>
      <c r="D1463" s="102"/>
      <c r="E1463" s="102"/>
      <c r="F1463" s="102"/>
      <c r="G1463" s="102"/>
      <c r="H1463" s="102"/>
      <c r="I1463" s="102"/>
      <c r="J1463" s="103"/>
    </row>
    <row r="1464" ht="27.75" spans="1:10">
      <c r="A1464" s="102"/>
      <c r="B1464" s="103"/>
      <c r="C1464" s="98" t="s">
        <v>1256</v>
      </c>
      <c r="D1464" s="98" t="s">
        <v>1257</v>
      </c>
      <c r="E1464" s="98" t="s">
        <v>1983</v>
      </c>
      <c r="F1464" s="98" t="s">
        <v>1280</v>
      </c>
      <c r="G1464" s="98" t="s">
        <v>2542</v>
      </c>
      <c r="H1464" s="98" t="s">
        <v>1695</v>
      </c>
      <c r="I1464" s="98" t="s">
        <v>1261</v>
      </c>
      <c r="J1464" s="101" t="s">
        <v>1985</v>
      </c>
    </row>
    <row r="1465" ht="27.75" spans="1:10">
      <c r="A1465" s="102"/>
      <c r="B1465" s="103"/>
      <c r="C1465" s="98" t="s">
        <v>1256</v>
      </c>
      <c r="D1465" s="98" t="s">
        <v>1268</v>
      </c>
      <c r="E1465" s="98" t="s">
        <v>1986</v>
      </c>
      <c r="F1465" s="98" t="s">
        <v>1280</v>
      </c>
      <c r="G1465" s="98" t="s">
        <v>1318</v>
      </c>
      <c r="H1465" s="98" t="s">
        <v>1294</v>
      </c>
      <c r="I1465" s="98" t="s">
        <v>1261</v>
      </c>
      <c r="J1465" s="101" t="s">
        <v>1987</v>
      </c>
    </row>
    <row r="1466" ht="27.75" spans="1:10">
      <c r="A1466" s="102"/>
      <c r="B1466" s="103"/>
      <c r="C1466" s="98" t="s">
        <v>1256</v>
      </c>
      <c r="D1466" s="98" t="s">
        <v>1268</v>
      </c>
      <c r="E1466" s="98" t="s">
        <v>1988</v>
      </c>
      <c r="F1466" s="98" t="s">
        <v>1259</v>
      </c>
      <c r="G1466" s="98" t="s">
        <v>1353</v>
      </c>
      <c r="H1466" s="98" t="s">
        <v>1294</v>
      </c>
      <c r="I1466" s="98" t="s">
        <v>1261</v>
      </c>
      <c r="J1466" s="101" t="s">
        <v>1989</v>
      </c>
    </row>
    <row r="1467" ht="27.75" spans="1:10">
      <c r="A1467" s="102"/>
      <c r="B1467" s="103"/>
      <c r="C1467" s="98" t="s">
        <v>1256</v>
      </c>
      <c r="D1467" s="98" t="s">
        <v>1377</v>
      </c>
      <c r="E1467" s="98" t="s">
        <v>1990</v>
      </c>
      <c r="F1467" s="98" t="s">
        <v>1280</v>
      </c>
      <c r="G1467" s="98" t="s">
        <v>1301</v>
      </c>
      <c r="H1467" s="98" t="s">
        <v>1294</v>
      </c>
      <c r="I1467" s="98" t="s">
        <v>1261</v>
      </c>
      <c r="J1467" s="101" t="s">
        <v>1991</v>
      </c>
    </row>
    <row r="1468" ht="27.75" spans="1:10">
      <c r="A1468" s="102"/>
      <c r="B1468" s="103"/>
      <c r="C1468" s="98" t="s">
        <v>1256</v>
      </c>
      <c r="D1468" s="98" t="s">
        <v>1291</v>
      </c>
      <c r="E1468" s="98" t="s">
        <v>1992</v>
      </c>
      <c r="F1468" s="98" t="s">
        <v>1280</v>
      </c>
      <c r="G1468" s="98" t="s">
        <v>1993</v>
      </c>
      <c r="H1468" s="98" t="s">
        <v>1949</v>
      </c>
      <c r="I1468" s="98" t="s">
        <v>1261</v>
      </c>
      <c r="J1468" s="101" t="s">
        <v>1994</v>
      </c>
    </row>
    <row r="1469" ht="27.75" spans="1:10">
      <c r="A1469" s="102"/>
      <c r="B1469" s="103"/>
      <c r="C1469" s="98" t="s">
        <v>1277</v>
      </c>
      <c r="D1469" s="98" t="s">
        <v>1278</v>
      </c>
      <c r="E1469" s="98" t="s">
        <v>1995</v>
      </c>
      <c r="F1469" s="98" t="s">
        <v>1259</v>
      </c>
      <c r="G1469" s="98" t="s">
        <v>1332</v>
      </c>
      <c r="H1469" s="98" t="s">
        <v>1294</v>
      </c>
      <c r="I1469" s="98" t="s">
        <v>1261</v>
      </c>
      <c r="J1469" s="101" t="s">
        <v>1914</v>
      </c>
    </row>
    <row r="1470" ht="27.75" spans="1:10">
      <c r="A1470" s="102"/>
      <c r="B1470" s="103"/>
      <c r="C1470" s="98" t="s">
        <v>1277</v>
      </c>
      <c r="D1470" s="98" t="s">
        <v>1278</v>
      </c>
      <c r="E1470" s="98" t="s">
        <v>1997</v>
      </c>
      <c r="F1470" s="98" t="s">
        <v>1280</v>
      </c>
      <c r="G1470" s="98" t="s">
        <v>1301</v>
      </c>
      <c r="H1470" s="98" t="s">
        <v>1294</v>
      </c>
      <c r="I1470" s="98" t="s">
        <v>1261</v>
      </c>
      <c r="J1470" s="101" t="s">
        <v>1998</v>
      </c>
    </row>
    <row r="1471" ht="27.75" spans="1:10">
      <c r="A1471" s="102"/>
      <c r="B1471" s="103"/>
      <c r="C1471" s="98" t="s">
        <v>1277</v>
      </c>
      <c r="D1471" s="98" t="s">
        <v>1299</v>
      </c>
      <c r="E1471" s="98" t="s">
        <v>1999</v>
      </c>
      <c r="F1471" s="98" t="s">
        <v>1280</v>
      </c>
      <c r="G1471" s="98" t="s">
        <v>1850</v>
      </c>
      <c r="H1471" s="98" t="s">
        <v>1302</v>
      </c>
      <c r="I1471" s="98" t="s">
        <v>1261</v>
      </c>
      <c r="J1471" s="101" t="s">
        <v>2001</v>
      </c>
    </row>
    <row r="1472" ht="27" spans="1:10">
      <c r="A1472" s="102"/>
      <c r="B1472" s="103"/>
      <c r="C1472" s="98" t="s">
        <v>1282</v>
      </c>
      <c r="D1472" s="98" t="s">
        <v>1283</v>
      </c>
      <c r="E1472" s="98" t="s">
        <v>1889</v>
      </c>
      <c r="F1472" s="98" t="s">
        <v>1259</v>
      </c>
      <c r="G1472" s="98" t="s">
        <v>1285</v>
      </c>
      <c r="H1472" s="98" t="s">
        <v>1294</v>
      </c>
      <c r="I1472" s="98" t="s">
        <v>1261</v>
      </c>
      <c r="J1472" s="101" t="s">
        <v>1998</v>
      </c>
    </row>
    <row r="1473" ht="27" spans="1:10">
      <c r="A1473" s="102"/>
      <c r="B1473" s="103"/>
      <c r="C1473" s="98" t="s">
        <v>1282</v>
      </c>
      <c r="D1473" s="98" t="s">
        <v>1283</v>
      </c>
      <c r="E1473" s="98" t="s">
        <v>1891</v>
      </c>
      <c r="F1473" s="98" t="s">
        <v>1259</v>
      </c>
      <c r="G1473" s="98" t="s">
        <v>1285</v>
      </c>
      <c r="H1473" s="98" t="s">
        <v>1294</v>
      </c>
      <c r="I1473" s="98" t="s">
        <v>1261</v>
      </c>
      <c r="J1473" s="101" t="s">
        <v>2002</v>
      </c>
    </row>
    <row r="1474" ht="162" spans="1:10">
      <c r="A1474" s="98" t="s">
        <v>2100</v>
      </c>
      <c r="B1474" s="101" t="s">
        <v>1982</v>
      </c>
      <c r="C1474" s="102"/>
      <c r="D1474" s="102"/>
      <c r="E1474" s="102"/>
      <c r="F1474" s="102"/>
      <c r="G1474" s="102"/>
      <c r="H1474" s="102"/>
      <c r="I1474" s="102"/>
      <c r="J1474" s="103"/>
    </row>
    <row r="1475" ht="27.75" spans="1:10">
      <c r="A1475" s="102"/>
      <c r="B1475" s="103"/>
      <c r="C1475" s="98" t="s">
        <v>1256</v>
      </c>
      <c r="D1475" s="98" t="s">
        <v>1257</v>
      </c>
      <c r="E1475" s="98" t="s">
        <v>1983</v>
      </c>
      <c r="F1475" s="98" t="s">
        <v>1280</v>
      </c>
      <c r="G1475" s="98" t="s">
        <v>2543</v>
      </c>
      <c r="H1475" s="98" t="s">
        <v>1695</v>
      </c>
      <c r="I1475" s="98" t="s">
        <v>1261</v>
      </c>
      <c r="J1475" s="101" t="s">
        <v>1985</v>
      </c>
    </row>
    <row r="1476" ht="27.75" spans="1:10">
      <c r="A1476" s="102"/>
      <c r="B1476" s="103"/>
      <c r="C1476" s="98" t="s">
        <v>1256</v>
      </c>
      <c r="D1476" s="98" t="s">
        <v>1268</v>
      </c>
      <c r="E1476" s="98" t="s">
        <v>1986</v>
      </c>
      <c r="F1476" s="98" t="s">
        <v>1259</v>
      </c>
      <c r="G1476" s="98" t="s">
        <v>1407</v>
      </c>
      <c r="H1476" s="98" t="s">
        <v>1294</v>
      </c>
      <c r="I1476" s="98" t="s">
        <v>1261</v>
      </c>
      <c r="J1476" s="101" t="s">
        <v>2103</v>
      </c>
    </row>
    <row r="1477" ht="41.25" spans="1:10">
      <c r="A1477" s="102"/>
      <c r="B1477" s="103"/>
      <c r="C1477" s="98" t="s">
        <v>1256</v>
      </c>
      <c r="D1477" s="98" t="s">
        <v>1268</v>
      </c>
      <c r="E1477" s="98" t="s">
        <v>2544</v>
      </c>
      <c r="F1477" s="98" t="s">
        <v>1259</v>
      </c>
      <c r="G1477" s="98" t="s">
        <v>1353</v>
      </c>
      <c r="H1477" s="98" t="s">
        <v>1294</v>
      </c>
      <c r="I1477" s="98" t="s">
        <v>1261</v>
      </c>
      <c r="J1477" s="101" t="s">
        <v>1989</v>
      </c>
    </row>
    <row r="1478" ht="27.75" spans="1:10">
      <c r="A1478" s="102"/>
      <c r="B1478" s="103"/>
      <c r="C1478" s="98" t="s">
        <v>1256</v>
      </c>
      <c r="D1478" s="98" t="s">
        <v>1377</v>
      </c>
      <c r="E1478" s="98" t="s">
        <v>1990</v>
      </c>
      <c r="F1478" s="98" t="s">
        <v>1280</v>
      </c>
      <c r="G1478" s="98" t="s">
        <v>1301</v>
      </c>
      <c r="H1478" s="98" t="s">
        <v>1294</v>
      </c>
      <c r="I1478" s="98" t="s">
        <v>1261</v>
      </c>
      <c r="J1478" s="101" t="s">
        <v>1991</v>
      </c>
    </row>
    <row r="1479" ht="27.75" spans="1:10">
      <c r="A1479" s="102"/>
      <c r="B1479" s="103"/>
      <c r="C1479" s="98" t="s">
        <v>1256</v>
      </c>
      <c r="D1479" s="98" t="s">
        <v>1291</v>
      </c>
      <c r="E1479" s="98" t="s">
        <v>1992</v>
      </c>
      <c r="F1479" s="98" t="s">
        <v>1280</v>
      </c>
      <c r="G1479" s="98" t="s">
        <v>2043</v>
      </c>
      <c r="H1479" s="98" t="s">
        <v>1949</v>
      </c>
      <c r="I1479" s="98" t="s">
        <v>1261</v>
      </c>
      <c r="J1479" s="101" t="s">
        <v>2104</v>
      </c>
    </row>
    <row r="1480" ht="27.75" spans="1:10">
      <c r="A1480" s="102"/>
      <c r="B1480" s="103"/>
      <c r="C1480" s="98" t="s">
        <v>1277</v>
      </c>
      <c r="D1480" s="98" t="s">
        <v>1278</v>
      </c>
      <c r="E1480" s="98" t="s">
        <v>2545</v>
      </c>
      <c r="F1480" s="98" t="s">
        <v>1259</v>
      </c>
      <c r="G1480" s="98" t="s">
        <v>1332</v>
      </c>
      <c r="H1480" s="98" t="s">
        <v>1294</v>
      </c>
      <c r="I1480" s="98" t="s">
        <v>1261</v>
      </c>
      <c r="J1480" s="101" t="s">
        <v>1914</v>
      </c>
    </row>
    <row r="1481" ht="27.75" spans="1:10">
      <c r="A1481" s="102"/>
      <c r="B1481" s="103"/>
      <c r="C1481" s="98" t="s">
        <v>1277</v>
      </c>
      <c r="D1481" s="98" t="s">
        <v>1278</v>
      </c>
      <c r="E1481" s="98" t="s">
        <v>1997</v>
      </c>
      <c r="F1481" s="98" t="s">
        <v>1280</v>
      </c>
      <c r="G1481" s="98" t="s">
        <v>1301</v>
      </c>
      <c r="H1481" s="98" t="s">
        <v>1294</v>
      </c>
      <c r="I1481" s="98" t="s">
        <v>1261</v>
      </c>
      <c r="J1481" s="101" t="s">
        <v>1998</v>
      </c>
    </row>
    <row r="1482" ht="27.75" spans="1:10">
      <c r="A1482" s="102"/>
      <c r="B1482" s="103"/>
      <c r="C1482" s="98" t="s">
        <v>1277</v>
      </c>
      <c r="D1482" s="98" t="s">
        <v>1299</v>
      </c>
      <c r="E1482" s="98" t="s">
        <v>1999</v>
      </c>
      <c r="F1482" s="98" t="s">
        <v>1280</v>
      </c>
      <c r="G1482" s="98" t="s">
        <v>1850</v>
      </c>
      <c r="H1482" s="98" t="s">
        <v>1302</v>
      </c>
      <c r="I1482" s="98" t="s">
        <v>1261</v>
      </c>
      <c r="J1482" s="101" t="s">
        <v>2105</v>
      </c>
    </row>
    <row r="1483" ht="27" spans="1:10">
      <c r="A1483" s="102"/>
      <c r="B1483" s="103"/>
      <c r="C1483" s="98" t="s">
        <v>1282</v>
      </c>
      <c r="D1483" s="98" t="s">
        <v>1283</v>
      </c>
      <c r="E1483" s="98" t="s">
        <v>1889</v>
      </c>
      <c r="F1483" s="98" t="s">
        <v>1259</v>
      </c>
      <c r="G1483" s="98" t="s">
        <v>1285</v>
      </c>
      <c r="H1483" s="98" t="s">
        <v>1294</v>
      </c>
      <c r="I1483" s="98" t="s">
        <v>1261</v>
      </c>
      <c r="J1483" s="101" t="s">
        <v>1998</v>
      </c>
    </row>
    <row r="1484" ht="27" spans="1:10">
      <c r="A1484" s="102"/>
      <c r="B1484" s="103"/>
      <c r="C1484" s="98" t="s">
        <v>1282</v>
      </c>
      <c r="D1484" s="98" t="s">
        <v>1283</v>
      </c>
      <c r="E1484" s="98" t="s">
        <v>1891</v>
      </c>
      <c r="F1484" s="98" t="s">
        <v>1259</v>
      </c>
      <c r="G1484" s="98" t="s">
        <v>1285</v>
      </c>
      <c r="H1484" s="98" t="s">
        <v>1294</v>
      </c>
      <c r="I1484" s="98" t="s">
        <v>1261</v>
      </c>
      <c r="J1484" s="101" t="s">
        <v>2002</v>
      </c>
    </row>
    <row r="1485" ht="125.25" spans="1:10">
      <c r="A1485" s="98" t="s">
        <v>2036</v>
      </c>
      <c r="B1485" s="101" t="s">
        <v>2037</v>
      </c>
      <c r="C1485" s="102"/>
      <c r="D1485" s="102"/>
      <c r="E1485" s="102"/>
      <c r="F1485" s="102"/>
      <c r="G1485" s="102"/>
      <c r="H1485" s="102"/>
      <c r="I1485" s="102"/>
      <c r="J1485" s="103"/>
    </row>
    <row r="1486" ht="14.25" spans="1:10">
      <c r="A1486" s="102"/>
      <c r="B1486" s="103"/>
      <c r="C1486" s="98" t="s">
        <v>1256</v>
      </c>
      <c r="D1486" s="98" t="s">
        <v>1257</v>
      </c>
      <c r="E1486" s="98" t="s">
        <v>2038</v>
      </c>
      <c r="F1486" s="98" t="s">
        <v>1280</v>
      </c>
      <c r="G1486" s="98" t="s">
        <v>1869</v>
      </c>
      <c r="H1486" s="98" t="s">
        <v>1315</v>
      </c>
      <c r="I1486" s="98" t="s">
        <v>1261</v>
      </c>
      <c r="J1486" s="101" t="s">
        <v>2040</v>
      </c>
    </row>
    <row r="1487" ht="14.25" spans="1:10">
      <c r="A1487" s="102"/>
      <c r="B1487" s="103"/>
      <c r="C1487" s="98" t="s">
        <v>1256</v>
      </c>
      <c r="D1487" s="98" t="s">
        <v>1377</v>
      </c>
      <c r="E1487" s="98" t="s">
        <v>2018</v>
      </c>
      <c r="F1487" s="98" t="s">
        <v>1280</v>
      </c>
      <c r="G1487" s="98" t="s">
        <v>1301</v>
      </c>
      <c r="H1487" s="98" t="s">
        <v>1294</v>
      </c>
      <c r="I1487" s="98" t="s">
        <v>1261</v>
      </c>
      <c r="J1487" s="101" t="s">
        <v>2041</v>
      </c>
    </row>
    <row r="1488" ht="14.25" spans="1:10">
      <c r="A1488" s="102"/>
      <c r="B1488" s="103"/>
      <c r="C1488" s="98" t="s">
        <v>1256</v>
      </c>
      <c r="D1488" s="98" t="s">
        <v>1291</v>
      </c>
      <c r="E1488" s="98" t="s">
        <v>2042</v>
      </c>
      <c r="F1488" s="98" t="s">
        <v>1280</v>
      </c>
      <c r="G1488" s="98" t="s">
        <v>2043</v>
      </c>
      <c r="H1488" s="98" t="s">
        <v>2044</v>
      </c>
      <c r="I1488" s="98" t="s">
        <v>1261</v>
      </c>
      <c r="J1488" s="101" t="s">
        <v>2045</v>
      </c>
    </row>
    <row r="1489" ht="27" spans="1:10">
      <c r="A1489" s="102"/>
      <c r="B1489" s="103"/>
      <c r="C1489" s="98" t="s">
        <v>1277</v>
      </c>
      <c r="D1489" s="98" t="s">
        <v>1278</v>
      </c>
      <c r="E1489" s="98" t="s">
        <v>2046</v>
      </c>
      <c r="F1489" s="98" t="s">
        <v>1259</v>
      </c>
      <c r="G1489" s="98" t="s">
        <v>1285</v>
      </c>
      <c r="H1489" s="98" t="s">
        <v>1294</v>
      </c>
      <c r="I1489" s="98" t="s">
        <v>1261</v>
      </c>
      <c r="J1489" s="101" t="s">
        <v>2247</v>
      </c>
    </row>
    <row r="1490" ht="27" spans="1:10">
      <c r="A1490" s="102"/>
      <c r="B1490" s="103"/>
      <c r="C1490" s="98" t="s">
        <v>1282</v>
      </c>
      <c r="D1490" s="98" t="s">
        <v>1283</v>
      </c>
      <c r="E1490" s="98" t="s">
        <v>2048</v>
      </c>
      <c r="F1490" s="98" t="s">
        <v>1259</v>
      </c>
      <c r="G1490" s="98" t="s">
        <v>1285</v>
      </c>
      <c r="H1490" s="98" t="s">
        <v>1294</v>
      </c>
      <c r="I1490" s="98" t="s">
        <v>1261</v>
      </c>
      <c r="J1490" s="101" t="s">
        <v>2247</v>
      </c>
    </row>
    <row r="1491" ht="42.75" spans="1:10">
      <c r="A1491" s="98" t="s">
        <v>1893</v>
      </c>
      <c r="B1491" s="101" t="s">
        <v>2190</v>
      </c>
      <c r="C1491" s="102"/>
      <c r="D1491" s="102"/>
      <c r="E1491" s="102"/>
      <c r="F1491" s="102"/>
      <c r="G1491" s="102"/>
      <c r="H1491" s="102"/>
      <c r="I1491" s="102"/>
      <c r="J1491" s="103"/>
    </row>
    <row r="1492" ht="27" spans="1:10">
      <c r="A1492" s="102"/>
      <c r="B1492" s="103"/>
      <c r="C1492" s="98" t="s">
        <v>1256</v>
      </c>
      <c r="D1492" s="98" t="s">
        <v>1257</v>
      </c>
      <c r="E1492" s="98" t="s">
        <v>1895</v>
      </c>
      <c r="F1492" s="98" t="s">
        <v>1280</v>
      </c>
      <c r="G1492" s="98" t="s">
        <v>2546</v>
      </c>
      <c r="H1492" s="98" t="s">
        <v>1695</v>
      </c>
      <c r="I1492" s="98" t="s">
        <v>1261</v>
      </c>
      <c r="J1492" s="101" t="s">
        <v>1897</v>
      </c>
    </row>
    <row r="1493" ht="27" spans="1:10">
      <c r="A1493" s="102"/>
      <c r="B1493" s="103"/>
      <c r="C1493" s="98" t="s">
        <v>1256</v>
      </c>
      <c r="D1493" s="98" t="s">
        <v>1268</v>
      </c>
      <c r="E1493" s="98" t="s">
        <v>1859</v>
      </c>
      <c r="F1493" s="98" t="s">
        <v>1280</v>
      </c>
      <c r="G1493" s="98" t="s">
        <v>1301</v>
      </c>
      <c r="H1493" s="98" t="s">
        <v>1294</v>
      </c>
      <c r="I1493" s="98" t="s">
        <v>1261</v>
      </c>
      <c r="J1493" s="101" t="s">
        <v>1897</v>
      </c>
    </row>
    <row r="1494" ht="28.5" spans="1:10">
      <c r="A1494" s="102"/>
      <c r="B1494" s="103"/>
      <c r="C1494" s="98" t="s">
        <v>1256</v>
      </c>
      <c r="D1494" s="98" t="s">
        <v>1291</v>
      </c>
      <c r="E1494" s="98" t="s">
        <v>1900</v>
      </c>
      <c r="F1494" s="98" t="s">
        <v>1280</v>
      </c>
      <c r="G1494" s="98" t="s">
        <v>1901</v>
      </c>
      <c r="H1494" s="98" t="s">
        <v>99</v>
      </c>
      <c r="I1494" s="98" t="s">
        <v>1261</v>
      </c>
      <c r="J1494" s="101" t="s">
        <v>2547</v>
      </c>
    </row>
    <row r="1495" ht="14.25" spans="1:10">
      <c r="A1495" s="102"/>
      <c r="B1495" s="103"/>
      <c r="C1495" s="98" t="s">
        <v>1277</v>
      </c>
      <c r="D1495" s="98" t="s">
        <v>1278</v>
      </c>
      <c r="E1495" s="98" t="s">
        <v>1951</v>
      </c>
      <c r="F1495" s="98" t="s">
        <v>1280</v>
      </c>
      <c r="G1495" s="98" t="s">
        <v>1332</v>
      </c>
      <c r="H1495" s="98" t="s">
        <v>1294</v>
      </c>
      <c r="I1495" s="98" t="s">
        <v>1261</v>
      </c>
      <c r="J1495" s="101" t="s">
        <v>2548</v>
      </c>
    </row>
    <row r="1496" ht="27" spans="1:10">
      <c r="A1496" s="102"/>
      <c r="B1496" s="103"/>
      <c r="C1496" s="98" t="s">
        <v>1282</v>
      </c>
      <c r="D1496" s="98" t="s">
        <v>1283</v>
      </c>
      <c r="E1496" s="98" t="s">
        <v>1854</v>
      </c>
      <c r="F1496" s="98" t="s">
        <v>1420</v>
      </c>
      <c r="G1496" s="98" t="s">
        <v>1285</v>
      </c>
      <c r="H1496" s="98" t="s">
        <v>1294</v>
      </c>
      <c r="I1496" s="98" t="s">
        <v>1261</v>
      </c>
      <c r="J1496" s="101" t="s">
        <v>1905</v>
      </c>
    </row>
    <row r="1497" ht="27" spans="1:10">
      <c r="A1497" s="102"/>
      <c r="B1497" s="103"/>
      <c r="C1497" s="98" t="s">
        <v>1282</v>
      </c>
      <c r="D1497" s="98" t="s">
        <v>1283</v>
      </c>
      <c r="E1497" s="98" t="s">
        <v>1906</v>
      </c>
      <c r="F1497" s="98" t="s">
        <v>1420</v>
      </c>
      <c r="G1497" s="98" t="s">
        <v>1285</v>
      </c>
      <c r="H1497" s="98" t="s">
        <v>99</v>
      </c>
      <c r="I1497" s="98" t="s">
        <v>1261</v>
      </c>
      <c r="J1497" s="101" t="s">
        <v>1905</v>
      </c>
    </row>
    <row r="1498" ht="54" spans="1:10">
      <c r="A1498" s="98" t="s">
        <v>1907</v>
      </c>
      <c r="B1498" s="101" t="s">
        <v>2093</v>
      </c>
      <c r="C1498" s="102"/>
      <c r="D1498" s="102"/>
      <c r="E1498" s="102"/>
      <c r="F1498" s="102"/>
      <c r="G1498" s="102"/>
      <c r="H1498" s="102"/>
      <c r="I1498" s="102"/>
      <c r="J1498" s="103"/>
    </row>
    <row r="1499" ht="27" spans="1:10">
      <c r="A1499" s="102"/>
      <c r="B1499" s="103"/>
      <c r="C1499" s="98" t="s">
        <v>1256</v>
      </c>
      <c r="D1499" s="98" t="s">
        <v>1257</v>
      </c>
      <c r="E1499" s="98" t="s">
        <v>2124</v>
      </c>
      <c r="F1499" s="98" t="s">
        <v>1280</v>
      </c>
      <c r="G1499" s="98" t="s">
        <v>2549</v>
      </c>
      <c r="H1499" s="98" t="s">
        <v>1311</v>
      </c>
      <c r="I1499" s="98" t="s">
        <v>1261</v>
      </c>
      <c r="J1499" s="101" t="s">
        <v>1822</v>
      </c>
    </row>
    <row r="1500" ht="27" spans="1:10">
      <c r="A1500" s="102"/>
      <c r="B1500" s="103"/>
      <c r="C1500" s="98" t="s">
        <v>1256</v>
      </c>
      <c r="D1500" s="98" t="s">
        <v>1268</v>
      </c>
      <c r="E1500" s="98" t="s">
        <v>1859</v>
      </c>
      <c r="F1500" s="98" t="s">
        <v>1280</v>
      </c>
      <c r="G1500" s="98" t="s">
        <v>1301</v>
      </c>
      <c r="H1500" s="98" t="s">
        <v>1294</v>
      </c>
      <c r="I1500" s="98" t="s">
        <v>1261</v>
      </c>
      <c r="J1500" s="101" t="s">
        <v>1860</v>
      </c>
    </row>
    <row r="1501" ht="27" spans="1:10">
      <c r="A1501" s="102"/>
      <c r="B1501" s="103"/>
      <c r="C1501" s="98" t="s">
        <v>1256</v>
      </c>
      <c r="D1501" s="98" t="s">
        <v>1377</v>
      </c>
      <c r="E1501" s="98" t="s">
        <v>1932</v>
      </c>
      <c r="F1501" s="98" t="s">
        <v>1280</v>
      </c>
      <c r="G1501" s="98" t="s">
        <v>1301</v>
      </c>
      <c r="H1501" s="98" t="s">
        <v>1294</v>
      </c>
      <c r="I1501" s="98" t="s">
        <v>1261</v>
      </c>
      <c r="J1501" s="101" t="s">
        <v>1826</v>
      </c>
    </row>
    <row r="1502" ht="27" spans="1:10">
      <c r="A1502" s="102"/>
      <c r="B1502" s="103"/>
      <c r="C1502" s="98" t="s">
        <v>1256</v>
      </c>
      <c r="D1502" s="98" t="s">
        <v>1291</v>
      </c>
      <c r="E1502" s="98" t="s">
        <v>2127</v>
      </c>
      <c r="F1502" s="98" t="s">
        <v>1280</v>
      </c>
      <c r="G1502" s="98" t="s">
        <v>2128</v>
      </c>
      <c r="H1502" s="98" t="s">
        <v>99</v>
      </c>
      <c r="I1502" s="98" t="s">
        <v>1261</v>
      </c>
      <c r="J1502" s="101" t="s">
        <v>1828</v>
      </c>
    </row>
    <row r="1503" ht="27" spans="1:10">
      <c r="A1503" s="102"/>
      <c r="B1503" s="103"/>
      <c r="C1503" s="98" t="s">
        <v>1256</v>
      </c>
      <c r="D1503" s="98" t="s">
        <v>1291</v>
      </c>
      <c r="E1503" s="98" t="s">
        <v>2129</v>
      </c>
      <c r="F1503" s="98" t="s">
        <v>1280</v>
      </c>
      <c r="G1503" s="98" t="s">
        <v>2130</v>
      </c>
      <c r="H1503" s="98" t="s">
        <v>99</v>
      </c>
      <c r="I1503" s="98" t="s">
        <v>1261</v>
      </c>
      <c r="J1503" s="101" t="s">
        <v>1828</v>
      </c>
    </row>
    <row r="1504" ht="14.25" spans="1:10">
      <c r="A1504" s="102"/>
      <c r="B1504" s="103"/>
      <c r="C1504" s="98" t="s">
        <v>1277</v>
      </c>
      <c r="D1504" s="98" t="s">
        <v>1278</v>
      </c>
      <c r="E1504" s="98" t="s">
        <v>1951</v>
      </c>
      <c r="F1504" s="98" t="s">
        <v>1259</v>
      </c>
      <c r="G1504" s="98" t="s">
        <v>1332</v>
      </c>
      <c r="H1504" s="98" t="s">
        <v>1294</v>
      </c>
      <c r="I1504" s="98" t="s">
        <v>1261</v>
      </c>
      <c r="J1504" s="101" t="s">
        <v>2550</v>
      </c>
    </row>
    <row r="1505" ht="27" spans="1:10">
      <c r="A1505" s="102"/>
      <c r="B1505" s="103"/>
      <c r="C1505" s="98" t="s">
        <v>1282</v>
      </c>
      <c r="D1505" s="98" t="s">
        <v>1283</v>
      </c>
      <c r="E1505" s="98" t="s">
        <v>1317</v>
      </c>
      <c r="F1505" s="98" t="s">
        <v>1259</v>
      </c>
      <c r="G1505" s="98" t="s">
        <v>1285</v>
      </c>
      <c r="H1505" s="98" t="s">
        <v>1294</v>
      </c>
      <c r="I1505" s="98" t="s">
        <v>1261</v>
      </c>
      <c r="J1505" s="101" t="s">
        <v>1832</v>
      </c>
    </row>
    <row r="1506" ht="14.25" spans="1:10">
      <c r="A1506" s="98" t="s">
        <v>2551</v>
      </c>
      <c r="B1506" s="103"/>
      <c r="C1506" s="102"/>
      <c r="D1506" s="102"/>
      <c r="E1506" s="102"/>
      <c r="F1506" s="102"/>
      <c r="G1506" s="102"/>
      <c r="H1506" s="102"/>
      <c r="I1506" s="102"/>
      <c r="J1506" s="103"/>
    </row>
    <row r="1507" ht="162" spans="1:10">
      <c r="A1507" s="98" t="s">
        <v>2100</v>
      </c>
      <c r="B1507" s="101" t="s">
        <v>1982</v>
      </c>
      <c r="C1507" s="102"/>
      <c r="D1507" s="102"/>
      <c r="E1507" s="102"/>
      <c r="F1507" s="102"/>
      <c r="G1507" s="102"/>
      <c r="H1507" s="102"/>
      <c r="I1507" s="102"/>
      <c r="J1507" s="103"/>
    </row>
    <row r="1508" ht="27.75" spans="1:10">
      <c r="A1508" s="102"/>
      <c r="B1508" s="103"/>
      <c r="C1508" s="98" t="s">
        <v>1256</v>
      </c>
      <c r="D1508" s="98" t="s">
        <v>1257</v>
      </c>
      <c r="E1508" s="98" t="s">
        <v>2101</v>
      </c>
      <c r="F1508" s="98" t="s">
        <v>1280</v>
      </c>
      <c r="G1508" s="98" t="s">
        <v>2552</v>
      </c>
      <c r="H1508" s="98" t="s">
        <v>1695</v>
      </c>
      <c r="I1508" s="98" t="s">
        <v>1261</v>
      </c>
      <c r="J1508" s="101" t="s">
        <v>1985</v>
      </c>
    </row>
    <row r="1509" ht="27.75" spans="1:10">
      <c r="A1509" s="102"/>
      <c r="B1509" s="103"/>
      <c r="C1509" s="98" t="s">
        <v>1256</v>
      </c>
      <c r="D1509" s="98" t="s">
        <v>1268</v>
      </c>
      <c r="E1509" s="98" t="s">
        <v>1986</v>
      </c>
      <c r="F1509" s="98" t="s">
        <v>1280</v>
      </c>
      <c r="G1509" s="98" t="s">
        <v>1301</v>
      </c>
      <c r="H1509" s="98" t="s">
        <v>1294</v>
      </c>
      <c r="I1509" s="98" t="s">
        <v>1261</v>
      </c>
      <c r="J1509" s="101" t="s">
        <v>2103</v>
      </c>
    </row>
    <row r="1510" ht="27.75" spans="1:10">
      <c r="A1510" s="102"/>
      <c r="B1510" s="103"/>
      <c r="C1510" s="98" t="s">
        <v>1256</v>
      </c>
      <c r="D1510" s="98" t="s">
        <v>1377</v>
      </c>
      <c r="E1510" s="98" t="s">
        <v>1990</v>
      </c>
      <c r="F1510" s="98" t="s">
        <v>1280</v>
      </c>
      <c r="G1510" s="98" t="s">
        <v>1301</v>
      </c>
      <c r="H1510" s="98" t="s">
        <v>1294</v>
      </c>
      <c r="I1510" s="98" t="s">
        <v>1261</v>
      </c>
      <c r="J1510" s="101" t="s">
        <v>1991</v>
      </c>
    </row>
    <row r="1511" ht="27" spans="1:10">
      <c r="A1511" s="102"/>
      <c r="B1511" s="103"/>
      <c r="C1511" s="98" t="s">
        <v>1256</v>
      </c>
      <c r="D1511" s="98" t="s">
        <v>1291</v>
      </c>
      <c r="E1511" s="98" t="s">
        <v>2343</v>
      </c>
      <c r="F1511" s="98" t="s">
        <v>1280</v>
      </c>
      <c r="G1511" s="98" t="s">
        <v>2043</v>
      </c>
      <c r="H1511" s="98" t="s">
        <v>1949</v>
      </c>
      <c r="I1511" s="98" t="s">
        <v>1261</v>
      </c>
      <c r="J1511" s="101" t="s">
        <v>2104</v>
      </c>
    </row>
    <row r="1512" ht="14.25" spans="1:10">
      <c r="A1512" s="102"/>
      <c r="B1512" s="103"/>
      <c r="C1512" s="98" t="s">
        <v>1277</v>
      </c>
      <c r="D1512" s="98" t="s">
        <v>1278</v>
      </c>
      <c r="E1512" s="98" t="s">
        <v>2116</v>
      </c>
      <c r="F1512" s="98" t="s">
        <v>1259</v>
      </c>
      <c r="G1512" s="98" t="s">
        <v>1332</v>
      </c>
      <c r="H1512" s="98" t="s">
        <v>1294</v>
      </c>
      <c r="I1512" s="98" t="s">
        <v>1261</v>
      </c>
      <c r="J1512" s="101" t="s">
        <v>1914</v>
      </c>
    </row>
    <row r="1513" ht="27.75" spans="1:10">
      <c r="A1513" s="102"/>
      <c r="B1513" s="103"/>
      <c r="C1513" s="98" t="s">
        <v>1277</v>
      </c>
      <c r="D1513" s="98" t="s">
        <v>1299</v>
      </c>
      <c r="E1513" s="98" t="s">
        <v>1999</v>
      </c>
      <c r="F1513" s="98" t="s">
        <v>1280</v>
      </c>
      <c r="G1513" s="98" t="s">
        <v>1363</v>
      </c>
      <c r="H1513" s="98" t="s">
        <v>1302</v>
      </c>
      <c r="I1513" s="98" t="s">
        <v>1261</v>
      </c>
      <c r="J1513" s="101" t="s">
        <v>2105</v>
      </c>
    </row>
    <row r="1514" ht="27" spans="1:10">
      <c r="A1514" s="102"/>
      <c r="B1514" s="103"/>
      <c r="C1514" s="98" t="s">
        <v>1282</v>
      </c>
      <c r="D1514" s="98" t="s">
        <v>1283</v>
      </c>
      <c r="E1514" s="98" t="s">
        <v>1889</v>
      </c>
      <c r="F1514" s="98" t="s">
        <v>1259</v>
      </c>
      <c r="G1514" s="98" t="s">
        <v>1285</v>
      </c>
      <c r="H1514" s="98" t="s">
        <v>1294</v>
      </c>
      <c r="I1514" s="98" t="s">
        <v>1261</v>
      </c>
      <c r="J1514" s="101" t="s">
        <v>1998</v>
      </c>
    </row>
    <row r="1515" ht="27" spans="1:10">
      <c r="A1515" s="102"/>
      <c r="B1515" s="103"/>
      <c r="C1515" s="98" t="s">
        <v>1282</v>
      </c>
      <c r="D1515" s="98" t="s">
        <v>1283</v>
      </c>
      <c r="E1515" s="98" t="s">
        <v>1891</v>
      </c>
      <c r="F1515" s="98" t="s">
        <v>1259</v>
      </c>
      <c r="G1515" s="98" t="s">
        <v>1285</v>
      </c>
      <c r="H1515" s="98" t="s">
        <v>1294</v>
      </c>
      <c r="I1515" s="98" t="s">
        <v>1261</v>
      </c>
      <c r="J1515" s="101" t="s">
        <v>2002</v>
      </c>
    </row>
    <row r="1516" ht="42.75" spans="1:10">
      <c r="A1516" s="98" t="s">
        <v>1893</v>
      </c>
      <c r="B1516" s="101" t="s">
        <v>2190</v>
      </c>
      <c r="C1516" s="102"/>
      <c r="D1516" s="102"/>
      <c r="E1516" s="102"/>
      <c r="F1516" s="102"/>
      <c r="G1516" s="102"/>
      <c r="H1516" s="102"/>
      <c r="I1516" s="102"/>
      <c r="J1516" s="103"/>
    </row>
    <row r="1517" ht="27" spans="1:10">
      <c r="A1517" s="102"/>
      <c r="B1517" s="103"/>
      <c r="C1517" s="98" t="s">
        <v>1256</v>
      </c>
      <c r="D1517" s="98" t="s">
        <v>1257</v>
      </c>
      <c r="E1517" s="98" t="s">
        <v>1895</v>
      </c>
      <c r="F1517" s="98" t="s">
        <v>1280</v>
      </c>
      <c r="G1517" s="98" t="s">
        <v>2553</v>
      </c>
      <c r="H1517" s="98" t="s">
        <v>1695</v>
      </c>
      <c r="I1517" s="98" t="s">
        <v>1261</v>
      </c>
      <c r="J1517" s="101" t="s">
        <v>1897</v>
      </c>
    </row>
    <row r="1518" ht="27" spans="1:10">
      <c r="A1518" s="102"/>
      <c r="B1518" s="103"/>
      <c r="C1518" s="98" t="s">
        <v>1256</v>
      </c>
      <c r="D1518" s="98" t="s">
        <v>1268</v>
      </c>
      <c r="E1518" s="98" t="s">
        <v>1859</v>
      </c>
      <c r="F1518" s="98" t="s">
        <v>1280</v>
      </c>
      <c r="G1518" s="98" t="s">
        <v>1301</v>
      </c>
      <c r="H1518" s="98" t="s">
        <v>1294</v>
      </c>
      <c r="I1518" s="98" t="s">
        <v>1261</v>
      </c>
      <c r="J1518" s="101" t="s">
        <v>1897</v>
      </c>
    </row>
    <row r="1519" ht="14.25" spans="1:10">
      <c r="A1519" s="102"/>
      <c r="B1519" s="103"/>
      <c r="C1519" s="98" t="s">
        <v>1256</v>
      </c>
      <c r="D1519" s="98" t="s">
        <v>1291</v>
      </c>
      <c r="E1519" s="98" t="s">
        <v>1900</v>
      </c>
      <c r="F1519" s="98" t="s">
        <v>1280</v>
      </c>
      <c r="G1519" s="98" t="s">
        <v>1901</v>
      </c>
      <c r="H1519" s="98" t="s">
        <v>99</v>
      </c>
      <c r="I1519" s="98" t="s">
        <v>1261</v>
      </c>
      <c r="J1519" s="101" t="s">
        <v>1902</v>
      </c>
    </row>
    <row r="1520" ht="14.25" spans="1:10">
      <c r="A1520" s="102"/>
      <c r="B1520" s="103"/>
      <c r="C1520" s="98" t="s">
        <v>1277</v>
      </c>
      <c r="D1520" s="98" t="s">
        <v>1278</v>
      </c>
      <c r="E1520" s="98" t="s">
        <v>1951</v>
      </c>
      <c r="F1520" s="98" t="s">
        <v>1259</v>
      </c>
      <c r="G1520" s="98" t="s">
        <v>1332</v>
      </c>
      <c r="H1520" s="98" t="s">
        <v>1294</v>
      </c>
      <c r="I1520" s="98" t="s">
        <v>1261</v>
      </c>
      <c r="J1520" s="101" t="s">
        <v>2554</v>
      </c>
    </row>
    <row r="1521" ht="27" spans="1:10">
      <c r="A1521" s="102"/>
      <c r="B1521" s="103"/>
      <c r="C1521" s="98" t="s">
        <v>1282</v>
      </c>
      <c r="D1521" s="98" t="s">
        <v>1283</v>
      </c>
      <c r="E1521" s="98" t="s">
        <v>1854</v>
      </c>
      <c r="F1521" s="98" t="s">
        <v>1420</v>
      </c>
      <c r="G1521" s="98" t="s">
        <v>1285</v>
      </c>
      <c r="H1521" s="98" t="s">
        <v>1294</v>
      </c>
      <c r="I1521" s="98" t="s">
        <v>1261</v>
      </c>
      <c r="J1521" s="101" t="s">
        <v>1905</v>
      </c>
    </row>
    <row r="1522" ht="27" spans="1:10">
      <c r="A1522" s="102"/>
      <c r="B1522" s="103"/>
      <c r="C1522" s="98" t="s">
        <v>1282</v>
      </c>
      <c r="D1522" s="98" t="s">
        <v>1283</v>
      </c>
      <c r="E1522" s="98" t="s">
        <v>1906</v>
      </c>
      <c r="F1522" s="98" t="s">
        <v>1420</v>
      </c>
      <c r="G1522" s="98" t="s">
        <v>1285</v>
      </c>
      <c r="H1522" s="98" t="s">
        <v>99</v>
      </c>
      <c r="I1522" s="98" t="s">
        <v>1261</v>
      </c>
      <c r="J1522" s="101" t="s">
        <v>1905</v>
      </c>
    </row>
    <row r="1523" ht="54" spans="1:10">
      <c r="A1523" s="98" t="s">
        <v>1881</v>
      </c>
      <c r="B1523" s="101" t="s">
        <v>2178</v>
      </c>
      <c r="C1523" s="102"/>
      <c r="D1523" s="102"/>
      <c r="E1523" s="102"/>
      <c r="F1523" s="102"/>
      <c r="G1523" s="102"/>
      <c r="H1523" s="102"/>
      <c r="I1523" s="102"/>
      <c r="J1523" s="103"/>
    </row>
    <row r="1524" ht="27" spans="1:10">
      <c r="A1524" s="102"/>
      <c r="B1524" s="103"/>
      <c r="C1524" s="98" t="s">
        <v>1256</v>
      </c>
      <c r="D1524" s="98" t="s">
        <v>1257</v>
      </c>
      <c r="E1524" s="98" t="s">
        <v>2055</v>
      </c>
      <c r="F1524" s="98" t="s">
        <v>1280</v>
      </c>
      <c r="G1524" s="98" t="s">
        <v>1850</v>
      </c>
      <c r="H1524" s="98" t="s">
        <v>1695</v>
      </c>
      <c r="I1524" s="98" t="s">
        <v>1261</v>
      </c>
      <c r="J1524" s="101" t="s">
        <v>2179</v>
      </c>
    </row>
    <row r="1525" ht="27.75" spans="1:10">
      <c r="A1525" s="102"/>
      <c r="B1525" s="103"/>
      <c r="C1525" s="98" t="s">
        <v>1256</v>
      </c>
      <c r="D1525" s="98" t="s">
        <v>1268</v>
      </c>
      <c r="E1525" s="98" t="s">
        <v>1986</v>
      </c>
      <c r="F1525" s="98" t="s">
        <v>1280</v>
      </c>
      <c r="G1525" s="98" t="s">
        <v>1301</v>
      </c>
      <c r="H1525" s="98" t="s">
        <v>1294</v>
      </c>
      <c r="I1525" s="98" t="s">
        <v>1261</v>
      </c>
      <c r="J1525" s="101" t="s">
        <v>2179</v>
      </c>
    </row>
    <row r="1526" ht="27.75" spans="1:10">
      <c r="A1526" s="102"/>
      <c r="B1526" s="103"/>
      <c r="C1526" s="98" t="s">
        <v>1256</v>
      </c>
      <c r="D1526" s="98" t="s">
        <v>1377</v>
      </c>
      <c r="E1526" s="98" t="s">
        <v>1990</v>
      </c>
      <c r="F1526" s="98" t="s">
        <v>1280</v>
      </c>
      <c r="G1526" s="98" t="s">
        <v>1301</v>
      </c>
      <c r="H1526" s="98" t="s">
        <v>1294</v>
      </c>
      <c r="I1526" s="98" t="s">
        <v>1261</v>
      </c>
      <c r="J1526" s="101" t="s">
        <v>1991</v>
      </c>
    </row>
    <row r="1527" ht="82.5" spans="1:10">
      <c r="A1527" s="102"/>
      <c r="B1527" s="103"/>
      <c r="C1527" s="98" t="s">
        <v>1256</v>
      </c>
      <c r="D1527" s="98" t="s">
        <v>1291</v>
      </c>
      <c r="E1527" s="98" t="s">
        <v>2181</v>
      </c>
      <c r="F1527" s="98" t="s">
        <v>1280</v>
      </c>
      <c r="G1527" s="98" t="s">
        <v>2060</v>
      </c>
      <c r="H1527" s="98" t="s">
        <v>1949</v>
      </c>
      <c r="I1527" s="98" t="s">
        <v>1261</v>
      </c>
      <c r="J1527" s="101" t="s">
        <v>2182</v>
      </c>
    </row>
    <row r="1528" ht="14.25" spans="1:10">
      <c r="A1528" s="102"/>
      <c r="B1528" s="103"/>
      <c r="C1528" s="98" t="s">
        <v>1277</v>
      </c>
      <c r="D1528" s="98" t="s">
        <v>1278</v>
      </c>
      <c r="E1528" s="98" t="s">
        <v>2116</v>
      </c>
      <c r="F1528" s="98" t="s">
        <v>1259</v>
      </c>
      <c r="G1528" s="98" t="s">
        <v>1332</v>
      </c>
      <c r="H1528" s="98" t="s">
        <v>1294</v>
      </c>
      <c r="I1528" s="98" t="s">
        <v>1261</v>
      </c>
      <c r="J1528" s="101" t="s">
        <v>1914</v>
      </c>
    </row>
    <row r="1529" ht="27.75" spans="1:10">
      <c r="A1529" s="102"/>
      <c r="B1529" s="103"/>
      <c r="C1529" s="98" t="s">
        <v>1277</v>
      </c>
      <c r="D1529" s="98" t="s">
        <v>1299</v>
      </c>
      <c r="E1529" s="98" t="s">
        <v>1999</v>
      </c>
      <c r="F1529" s="98" t="s">
        <v>1280</v>
      </c>
      <c r="G1529" s="98" t="s">
        <v>1363</v>
      </c>
      <c r="H1529" s="98" t="s">
        <v>1302</v>
      </c>
      <c r="I1529" s="98" t="s">
        <v>1261</v>
      </c>
      <c r="J1529" s="101" t="s">
        <v>2001</v>
      </c>
    </row>
    <row r="1530" ht="27" spans="1:10">
      <c r="A1530" s="102"/>
      <c r="B1530" s="103"/>
      <c r="C1530" s="98" t="s">
        <v>1282</v>
      </c>
      <c r="D1530" s="98" t="s">
        <v>1283</v>
      </c>
      <c r="E1530" s="98" t="s">
        <v>1889</v>
      </c>
      <c r="F1530" s="98" t="s">
        <v>1259</v>
      </c>
      <c r="G1530" s="98" t="s">
        <v>1285</v>
      </c>
      <c r="H1530" s="98" t="s">
        <v>1294</v>
      </c>
      <c r="I1530" s="98" t="s">
        <v>1261</v>
      </c>
      <c r="J1530" s="101" t="s">
        <v>2183</v>
      </c>
    </row>
    <row r="1531" ht="27" spans="1:10">
      <c r="A1531" s="102"/>
      <c r="B1531" s="103"/>
      <c r="C1531" s="98" t="s">
        <v>1282</v>
      </c>
      <c r="D1531" s="98" t="s">
        <v>1283</v>
      </c>
      <c r="E1531" s="98" t="s">
        <v>1891</v>
      </c>
      <c r="F1531" s="98" t="s">
        <v>1259</v>
      </c>
      <c r="G1531" s="98" t="s">
        <v>1285</v>
      </c>
      <c r="H1531" s="98" t="s">
        <v>1294</v>
      </c>
      <c r="I1531" s="98" t="s">
        <v>1261</v>
      </c>
      <c r="J1531" s="101" t="s">
        <v>2184</v>
      </c>
    </row>
    <row r="1532" ht="27.75" spans="1:10">
      <c r="A1532" s="98" t="s">
        <v>1833</v>
      </c>
      <c r="B1532" s="101" t="s">
        <v>2064</v>
      </c>
      <c r="C1532" s="102"/>
      <c r="D1532" s="102"/>
      <c r="E1532" s="102"/>
      <c r="F1532" s="102"/>
      <c r="G1532" s="102"/>
      <c r="H1532" s="102"/>
      <c r="I1532" s="102"/>
      <c r="J1532" s="103"/>
    </row>
    <row r="1533" ht="14.25" spans="1:10">
      <c r="A1533" s="102"/>
      <c r="B1533" s="103"/>
      <c r="C1533" s="98" t="s">
        <v>1256</v>
      </c>
      <c r="D1533" s="98" t="s">
        <v>1257</v>
      </c>
      <c r="E1533" s="98" t="s">
        <v>2065</v>
      </c>
      <c r="F1533" s="98" t="s">
        <v>1259</v>
      </c>
      <c r="G1533" s="98" t="s">
        <v>1260</v>
      </c>
      <c r="H1533" s="98" t="s">
        <v>99</v>
      </c>
      <c r="I1533" s="98" t="s">
        <v>1261</v>
      </c>
      <c r="J1533" s="101" t="s">
        <v>2072</v>
      </c>
    </row>
    <row r="1534" ht="27" spans="1:10">
      <c r="A1534" s="102"/>
      <c r="B1534" s="103"/>
      <c r="C1534" s="98" t="s">
        <v>1256</v>
      </c>
      <c r="D1534" s="98" t="s">
        <v>1268</v>
      </c>
      <c r="E1534" s="98" t="s">
        <v>2068</v>
      </c>
      <c r="F1534" s="98" t="s">
        <v>1259</v>
      </c>
      <c r="G1534" s="98" t="s">
        <v>1285</v>
      </c>
      <c r="H1534" s="98" t="s">
        <v>99</v>
      </c>
      <c r="I1534" s="98" t="s">
        <v>1261</v>
      </c>
      <c r="J1534" s="101" t="s">
        <v>2069</v>
      </c>
    </row>
    <row r="1535" ht="14.25" spans="1:10">
      <c r="A1535" s="102"/>
      <c r="B1535" s="103"/>
      <c r="C1535" s="98" t="s">
        <v>1256</v>
      </c>
      <c r="D1535" s="98" t="s">
        <v>1291</v>
      </c>
      <c r="E1535" s="98" t="s">
        <v>2070</v>
      </c>
      <c r="F1535" s="98" t="s">
        <v>1259</v>
      </c>
      <c r="G1535" s="98" t="s">
        <v>2263</v>
      </c>
      <c r="H1535" s="98" t="s">
        <v>99</v>
      </c>
      <c r="I1535" s="98" t="s">
        <v>1261</v>
      </c>
      <c r="J1535" s="101" t="s">
        <v>2072</v>
      </c>
    </row>
    <row r="1536" ht="14.25" spans="1:10">
      <c r="A1536" s="102"/>
      <c r="B1536" s="103"/>
      <c r="C1536" s="98" t="s">
        <v>1277</v>
      </c>
      <c r="D1536" s="98" t="s">
        <v>1278</v>
      </c>
      <c r="E1536" s="98" t="s">
        <v>2073</v>
      </c>
      <c r="F1536" s="98" t="s">
        <v>1259</v>
      </c>
      <c r="G1536" s="98" t="s">
        <v>1850</v>
      </c>
      <c r="H1536" s="98" t="s">
        <v>99</v>
      </c>
      <c r="I1536" s="98" t="s">
        <v>1261</v>
      </c>
      <c r="J1536" s="101" t="s">
        <v>2074</v>
      </c>
    </row>
    <row r="1537" ht="27" spans="1:10">
      <c r="A1537" s="102"/>
      <c r="B1537" s="103"/>
      <c r="C1537" s="98" t="s">
        <v>1282</v>
      </c>
      <c r="D1537" s="98" t="s">
        <v>1283</v>
      </c>
      <c r="E1537" s="98" t="s">
        <v>2075</v>
      </c>
      <c r="F1537" s="98" t="s">
        <v>1259</v>
      </c>
      <c r="G1537" s="98" t="s">
        <v>1285</v>
      </c>
      <c r="H1537" s="98" t="s">
        <v>99</v>
      </c>
      <c r="I1537" s="98" t="s">
        <v>1261</v>
      </c>
      <c r="J1537" s="101" t="s">
        <v>2076</v>
      </c>
    </row>
    <row r="1538" ht="27.75" spans="1:10">
      <c r="A1538" s="98" t="s">
        <v>1856</v>
      </c>
      <c r="B1538" s="101" t="s">
        <v>2077</v>
      </c>
      <c r="C1538" s="102"/>
      <c r="D1538" s="102"/>
      <c r="E1538" s="102"/>
      <c r="F1538" s="102"/>
      <c r="G1538" s="102"/>
      <c r="H1538" s="102"/>
      <c r="I1538" s="102"/>
      <c r="J1538" s="103"/>
    </row>
    <row r="1539" ht="14.25" spans="1:10">
      <c r="A1539" s="102"/>
      <c r="B1539" s="103"/>
      <c r="C1539" s="98" t="s">
        <v>1256</v>
      </c>
      <c r="D1539" s="98" t="s">
        <v>1257</v>
      </c>
      <c r="E1539" s="98" t="s">
        <v>2078</v>
      </c>
      <c r="F1539" s="98" t="s">
        <v>1280</v>
      </c>
      <c r="G1539" s="98" t="s">
        <v>2555</v>
      </c>
      <c r="H1539" s="98" t="s">
        <v>1294</v>
      </c>
      <c r="I1539" s="98" t="s">
        <v>1261</v>
      </c>
      <c r="J1539" s="101" t="s">
        <v>2556</v>
      </c>
    </row>
    <row r="1540" ht="27" spans="1:10">
      <c r="A1540" s="102"/>
      <c r="B1540" s="103"/>
      <c r="C1540" s="98" t="s">
        <v>1256</v>
      </c>
      <c r="D1540" s="98" t="s">
        <v>1268</v>
      </c>
      <c r="E1540" s="98" t="s">
        <v>2081</v>
      </c>
      <c r="F1540" s="98" t="s">
        <v>1280</v>
      </c>
      <c r="G1540" s="98" t="s">
        <v>1301</v>
      </c>
      <c r="H1540" s="98" t="s">
        <v>1294</v>
      </c>
      <c r="I1540" s="98" t="s">
        <v>1261</v>
      </c>
      <c r="J1540" s="101" t="s">
        <v>2082</v>
      </c>
    </row>
    <row r="1541" ht="14.25" spans="1:10">
      <c r="A1541" s="102"/>
      <c r="B1541" s="103"/>
      <c r="C1541" s="98" t="s">
        <v>1256</v>
      </c>
      <c r="D1541" s="98" t="s">
        <v>1377</v>
      </c>
      <c r="E1541" s="98" t="s">
        <v>2083</v>
      </c>
      <c r="F1541" s="98" t="s">
        <v>1280</v>
      </c>
      <c r="G1541" s="98" t="s">
        <v>1301</v>
      </c>
      <c r="H1541" s="98" t="s">
        <v>1294</v>
      </c>
      <c r="I1541" s="98" t="s">
        <v>1261</v>
      </c>
      <c r="J1541" s="101" t="s">
        <v>2084</v>
      </c>
    </row>
    <row r="1542" ht="14.25" spans="1:10">
      <c r="A1542" s="102"/>
      <c r="B1542" s="103"/>
      <c r="C1542" s="98" t="s">
        <v>1256</v>
      </c>
      <c r="D1542" s="98" t="s">
        <v>1291</v>
      </c>
      <c r="E1542" s="98" t="s">
        <v>2085</v>
      </c>
      <c r="F1542" s="98" t="s">
        <v>1280</v>
      </c>
      <c r="G1542" s="98" t="s">
        <v>1862</v>
      </c>
      <c r="H1542" s="98" t="s">
        <v>1315</v>
      </c>
      <c r="I1542" s="98" t="s">
        <v>1261</v>
      </c>
      <c r="J1542" s="101" t="s">
        <v>1828</v>
      </c>
    </row>
    <row r="1543" ht="27" spans="1:10">
      <c r="A1543" s="102"/>
      <c r="B1543" s="103"/>
      <c r="C1543" s="98" t="s">
        <v>1277</v>
      </c>
      <c r="D1543" s="98" t="s">
        <v>1299</v>
      </c>
      <c r="E1543" s="98" t="s">
        <v>2088</v>
      </c>
      <c r="F1543" s="98" t="s">
        <v>1270</v>
      </c>
      <c r="G1543" s="98" t="s">
        <v>1850</v>
      </c>
      <c r="H1543" s="98" t="s">
        <v>1302</v>
      </c>
      <c r="I1543" s="98" t="s">
        <v>1261</v>
      </c>
      <c r="J1543" s="101" t="s">
        <v>2089</v>
      </c>
    </row>
    <row r="1544" ht="27" spans="1:10">
      <c r="A1544" s="102"/>
      <c r="B1544" s="103"/>
      <c r="C1544" s="98" t="s">
        <v>1282</v>
      </c>
      <c r="D1544" s="98" t="s">
        <v>1283</v>
      </c>
      <c r="E1544" s="98" t="s">
        <v>2090</v>
      </c>
      <c r="F1544" s="98" t="s">
        <v>1259</v>
      </c>
      <c r="G1544" s="98" t="s">
        <v>1285</v>
      </c>
      <c r="H1544" s="98" t="s">
        <v>1294</v>
      </c>
      <c r="I1544" s="98" t="s">
        <v>1261</v>
      </c>
      <c r="J1544" s="101" t="s">
        <v>2091</v>
      </c>
    </row>
    <row r="1545" ht="27" spans="1:10">
      <c r="A1545" s="102"/>
      <c r="B1545" s="103"/>
      <c r="C1545" s="98" t="s">
        <v>1282</v>
      </c>
      <c r="D1545" s="98" t="s">
        <v>1283</v>
      </c>
      <c r="E1545" s="98" t="s">
        <v>1854</v>
      </c>
      <c r="F1545" s="98" t="s">
        <v>1259</v>
      </c>
      <c r="G1545" s="98" t="s">
        <v>1285</v>
      </c>
      <c r="H1545" s="98" t="s">
        <v>1294</v>
      </c>
      <c r="I1545" s="98" t="s">
        <v>1261</v>
      </c>
      <c r="J1545" s="101" t="s">
        <v>2092</v>
      </c>
    </row>
    <row r="1546" ht="162" spans="1:10">
      <c r="A1546" s="98" t="s">
        <v>1866</v>
      </c>
      <c r="B1546" s="101" t="s">
        <v>1982</v>
      </c>
      <c r="C1546" s="102"/>
      <c r="D1546" s="102"/>
      <c r="E1546" s="102"/>
      <c r="F1546" s="102"/>
      <c r="G1546" s="102"/>
      <c r="H1546" s="102"/>
      <c r="I1546" s="102"/>
      <c r="J1546" s="103"/>
    </row>
    <row r="1547" ht="27.75" spans="1:10">
      <c r="A1547" s="102"/>
      <c r="B1547" s="103"/>
      <c r="C1547" s="98" t="s">
        <v>1256</v>
      </c>
      <c r="D1547" s="98" t="s">
        <v>1257</v>
      </c>
      <c r="E1547" s="98" t="s">
        <v>2101</v>
      </c>
      <c r="F1547" s="98" t="s">
        <v>1280</v>
      </c>
      <c r="G1547" s="98" t="s">
        <v>2552</v>
      </c>
      <c r="H1547" s="98" t="s">
        <v>1695</v>
      </c>
      <c r="I1547" s="98" t="s">
        <v>1261</v>
      </c>
      <c r="J1547" s="101" t="s">
        <v>1985</v>
      </c>
    </row>
    <row r="1548" ht="27.75" spans="1:10">
      <c r="A1548" s="102"/>
      <c r="B1548" s="103"/>
      <c r="C1548" s="98" t="s">
        <v>1256</v>
      </c>
      <c r="D1548" s="98" t="s">
        <v>1268</v>
      </c>
      <c r="E1548" s="98" t="s">
        <v>1986</v>
      </c>
      <c r="F1548" s="98" t="s">
        <v>1280</v>
      </c>
      <c r="G1548" s="98" t="s">
        <v>1301</v>
      </c>
      <c r="H1548" s="98" t="s">
        <v>1294</v>
      </c>
      <c r="I1548" s="98" t="s">
        <v>1261</v>
      </c>
      <c r="J1548" s="101" t="s">
        <v>1987</v>
      </c>
    </row>
    <row r="1549" ht="27.75" spans="1:10">
      <c r="A1549" s="102"/>
      <c r="B1549" s="103"/>
      <c r="C1549" s="98" t="s">
        <v>1256</v>
      </c>
      <c r="D1549" s="98" t="s">
        <v>1268</v>
      </c>
      <c r="E1549" s="98" t="s">
        <v>1988</v>
      </c>
      <c r="F1549" s="98" t="s">
        <v>1259</v>
      </c>
      <c r="G1549" s="98" t="s">
        <v>1353</v>
      </c>
      <c r="H1549" s="98" t="s">
        <v>1294</v>
      </c>
      <c r="I1549" s="98" t="s">
        <v>1261</v>
      </c>
      <c r="J1549" s="101" t="s">
        <v>1989</v>
      </c>
    </row>
    <row r="1550" ht="27.75" spans="1:10">
      <c r="A1550" s="102"/>
      <c r="B1550" s="103"/>
      <c r="C1550" s="98" t="s">
        <v>1256</v>
      </c>
      <c r="D1550" s="98" t="s">
        <v>1377</v>
      </c>
      <c r="E1550" s="98" t="s">
        <v>1990</v>
      </c>
      <c r="F1550" s="98" t="s">
        <v>1280</v>
      </c>
      <c r="G1550" s="98" t="s">
        <v>1301</v>
      </c>
      <c r="H1550" s="98" t="s">
        <v>1294</v>
      </c>
      <c r="I1550" s="98" t="s">
        <v>1261</v>
      </c>
      <c r="J1550" s="101" t="s">
        <v>1991</v>
      </c>
    </row>
    <row r="1551" ht="27" spans="1:10">
      <c r="A1551" s="102"/>
      <c r="B1551" s="103"/>
      <c r="C1551" s="98" t="s">
        <v>1256</v>
      </c>
      <c r="D1551" s="98" t="s">
        <v>1291</v>
      </c>
      <c r="E1551" s="98" t="s">
        <v>2343</v>
      </c>
      <c r="F1551" s="98" t="s">
        <v>1280</v>
      </c>
      <c r="G1551" s="98" t="s">
        <v>2035</v>
      </c>
      <c r="H1551" s="98" t="s">
        <v>1949</v>
      </c>
      <c r="I1551" s="98" t="s">
        <v>1261</v>
      </c>
      <c r="J1551" s="101" t="s">
        <v>1994</v>
      </c>
    </row>
    <row r="1552" ht="14.25" spans="1:10">
      <c r="A1552" s="102"/>
      <c r="B1552" s="103"/>
      <c r="C1552" s="98" t="s">
        <v>1277</v>
      </c>
      <c r="D1552" s="98" t="s">
        <v>1278</v>
      </c>
      <c r="E1552" s="98" t="s">
        <v>2405</v>
      </c>
      <c r="F1552" s="98" t="s">
        <v>1259</v>
      </c>
      <c r="G1552" s="98" t="s">
        <v>1332</v>
      </c>
      <c r="H1552" s="98" t="s">
        <v>1294</v>
      </c>
      <c r="I1552" s="98" t="s">
        <v>1261</v>
      </c>
      <c r="J1552" s="101" t="s">
        <v>1914</v>
      </c>
    </row>
    <row r="1553" ht="27.75" spans="1:10">
      <c r="A1553" s="102"/>
      <c r="B1553" s="103"/>
      <c r="C1553" s="98" t="s">
        <v>1277</v>
      </c>
      <c r="D1553" s="98" t="s">
        <v>1299</v>
      </c>
      <c r="E1553" s="98" t="s">
        <v>1999</v>
      </c>
      <c r="F1553" s="98" t="s">
        <v>1280</v>
      </c>
      <c r="G1553" s="98" t="s">
        <v>1363</v>
      </c>
      <c r="H1553" s="98" t="s">
        <v>1302</v>
      </c>
      <c r="I1553" s="98" t="s">
        <v>1261</v>
      </c>
      <c r="J1553" s="101" t="s">
        <v>2001</v>
      </c>
    </row>
    <row r="1554" ht="27" spans="1:10">
      <c r="A1554" s="102"/>
      <c r="B1554" s="103"/>
      <c r="C1554" s="98" t="s">
        <v>1282</v>
      </c>
      <c r="D1554" s="98" t="s">
        <v>1283</v>
      </c>
      <c r="E1554" s="98" t="s">
        <v>1889</v>
      </c>
      <c r="F1554" s="98" t="s">
        <v>1259</v>
      </c>
      <c r="G1554" s="98" t="s">
        <v>1285</v>
      </c>
      <c r="H1554" s="98" t="s">
        <v>1294</v>
      </c>
      <c r="I1554" s="98" t="s">
        <v>1261</v>
      </c>
      <c r="J1554" s="101" t="s">
        <v>1998</v>
      </c>
    </row>
    <row r="1555" ht="27" spans="1:10">
      <c r="A1555" s="102"/>
      <c r="B1555" s="103"/>
      <c r="C1555" s="98" t="s">
        <v>1282</v>
      </c>
      <c r="D1555" s="98" t="s">
        <v>1283</v>
      </c>
      <c r="E1555" s="98" t="s">
        <v>1891</v>
      </c>
      <c r="F1555" s="98" t="s">
        <v>1259</v>
      </c>
      <c r="G1555" s="98" t="s">
        <v>1285</v>
      </c>
      <c r="H1555" s="98" t="s">
        <v>1294</v>
      </c>
      <c r="I1555" s="98" t="s">
        <v>1261</v>
      </c>
      <c r="J1555" s="101" t="s">
        <v>2002</v>
      </c>
    </row>
    <row r="1556" ht="54" spans="1:10">
      <c r="A1556" s="98" t="s">
        <v>1907</v>
      </c>
      <c r="B1556" s="101" t="s">
        <v>2093</v>
      </c>
      <c r="C1556" s="102"/>
      <c r="D1556" s="102"/>
      <c r="E1556" s="102"/>
      <c r="F1556" s="102"/>
      <c r="G1556" s="102"/>
      <c r="H1556" s="102"/>
      <c r="I1556" s="102"/>
      <c r="J1556" s="103"/>
    </row>
    <row r="1557" ht="27" spans="1:10">
      <c r="A1557" s="102"/>
      <c r="B1557" s="103"/>
      <c r="C1557" s="98" t="s">
        <v>1256</v>
      </c>
      <c r="D1557" s="98" t="s">
        <v>1257</v>
      </c>
      <c r="E1557" s="98" t="s">
        <v>2094</v>
      </c>
      <c r="F1557" s="98" t="s">
        <v>1280</v>
      </c>
      <c r="G1557" s="98" t="s">
        <v>2503</v>
      </c>
      <c r="H1557" s="98" t="s">
        <v>1311</v>
      </c>
      <c r="I1557" s="98" t="s">
        <v>1261</v>
      </c>
      <c r="J1557" s="101" t="s">
        <v>1822</v>
      </c>
    </row>
    <row r="1558" ht="27" spans="1:10">
      <c r="A1558" s="102"/>
      <c r="B1558" s="103"/>
      <c r="C1558" s="98" t="s">
        <v>1256</v>
      </c>
      <c r="D1558" s="98" t="s">
        <v>1268</v>
      </c>
      <c r="E1558" s="98" t="s">
        <v>1859</v>
      </c>
      <c r="F1558" s="98" t="s">
        <v>1280</v>
      </c>
      <c r="G1558" s="98" t="s">
        <v>1301</v>
      </c>
      <c r="H1558" s="98" t="s">
        <v>1294</v>
      </c>
      <c r="I1558" s="98" t="s">
        <v>1261</v>
      </c>
      <c r="J1558" s="101" t="s">
        <v>1860</v>
      </c>
    </row>
    <row r="1559" ht="27" spans="1:10">
      <c r="A1559" s="102"/>
      <c r="B1559" s="103"/>
      <c r="C1559" s="98" t="s">
        <v>1256</v>
      </c>
      <c r="D1559" s="98" t="s">
        <v>1377</v>
      </c>
      <c r="E1559" s="98" t="s">
        <v>1932</v>
      </c>
      <c r="F1559" s="98" t="s">
        <v>1280</v>
      </c>
      <c r="G1559" s="98" t="s">
        <v>1301</v>
      </c>
      <c r="H1559" s="98" t="s">
        <v>1294</v>
      </c>
      <c r="I1559" s="98" t="s">
        <v>1261</v>
      </c>
      <c r="J1559" s="101" t="s">
        <v>1826</v>
      </c>
    </row>
    <row r="1560" ht="27" spans="1:10">
      <c r="A1560" s="102"/>
      <c r="B1560" s="103"/>
      <c r="C1560" s="98" t="s">
        <v>1256</v>
      </c>
      <c r="D1560" s="98" t="s">
        <v>1291</v>
      </c>
      <c r="E1560" s="98" t="s">
        <v>2096</v>
      </c>
      <c r="F1560" s="98" t="s">
        <v>1280</v>
      </c>
      <c r="G1560" s="98" t="s">
        <v>2097</v>
      </c>
      <c r="H1560" s="98" t="s">
        <v>99</v>
      </c>
      <c r="I1560" s="98" t="s">
        <v>1261</v>
      </c>
      <c r="J1560" s="101" t="s">
        <v>1828</v>
      </c>
    </row>
    <row r="1561" ht="27" spans="1:10">
      <c r="A1561" s="102"/>
      <c r="B1561" s="103"/>
      <c r="C1561" s="98" t="s">
        <v>1256</v>
      </c>
      <c r="D1561" s="98" t="s">
        <v>1291</v>
      </c>
      <c r="E1561" s="98" t="s">
        <v>2098</v>
      </c>
      <c r="F1561" s="98" t="s">
        <v>1280</v>
      </c>
      <c r="G1561" s="98" t="s">
        <v>1913</v>
      </c>
      <c r="H1561" s="98" t="s">
        <v>99</v>
      </c>
      <c r="I1561" s="98" t="s">
        <v>1261</v>
      </c>
      <c r="J1561" s="101" t="s">
        <v>1828</v>
      </c>
    </row>
    <row r="1562" ht="14.25" spans="1:10">
      <c r="A1562" s="102"/>
      <c r="B1562" s="103"/>
      <c r="C1562" s="98" t="s">
        <v>1277</v>
      </c>
      <c r="D1562" s="98" t="s">
        <v>1278</v>
      </c>
      <c r="E1562" s="98" t="s">
        <v>2557</v>
      </c>
      <c r="F1562" s="98" t="s">
        <v>1259</v>
      </c>
      <c r="G1562" s="98" t="s">
        <v>1332</v>
      </c>
      <c r="H1562" s="98" t="s">
        <v>1294</v>
      </c>
      <c r="I1562" s="98" t="s">
        <v>1261</v>
      </c>
      <c r="J1562" s="101" t="s">
        <v>1914</v>
      </c>
    </row>
    <row r="1563" ht="27" spans="1:10">
      <c r="A1563" s="102"/>
      <c r="B1563" s="103"/>
      <c r="C1563" s="98" t="s">
        <v>1282</v>
      </c>
      <c r="D1563" s="98" t="s">
        <v>1283</v>
      </c>
      <c r="E1563" s="98" t="s">
        <v>1317</v>
      </c>
      <c r="F1563" s="98" t="s">
        <v>1259</v>
      </c>
      <c r="G1563" s="98" t="s">
        <v>1285</v>
      </c>
      <c r="H1563" s="98" t="s">
        <v>1294</v>
      </c>
      <c r="I1563" s="98" t="s">
        <v>1261</v>
      </c>
      <c r="J1563" s="101" t="s">
        <v>1832</v>
      </c>
    </row>
    <row r="1564" ht="162" spans="1:10">
      <c r="A1564" s="98" t="s">
        <v>2031</v>
      </c>
      <c r="B1564" s="101" t="s">
        <v>1982</v>
      </c>
      <c r="C1564" s="102"/>
      <c r="D1564" s="102"/>
      <c r="E1564" s="102"/>
      <c r="F1564" s="102"/>
      <c r="G1564" s="102"/>
      <c r="H1564" s="102"/>
      <c r="I1564" s="102"/>
      <c r="J1564" s="103"/>
    </row>
    <row r="1565" ht="14.25" spans="1:10">
      <c r="A1565" s="102"/>
      <c r="B1565" s="103"/>
      <c r="C1565" s="98" t="s">
        <v>1256</v>
      </c>
      <c r="D1565" s="98" t="s">
        <v>1257</v>
      </c>
      <c r="E1565" s="98" t="s">
        <v>2033</v>
      </c>
      <c r="F1565" s="98" t="s">
        <v>1280</v>
      </c>
      <c r="G1565" s="98" t="s">
        <v>1836</v>
      </c>
      <c r="H1565" s="98" t="s">
        <v>1695</v>
      </c>
      <c r="I1565" s="98" t="s">
        <v>1261</v>
      </c>
      <c r="J1565" s="101" t="s">
        <v>1985</v>
      </c>
    </row>
    <row r="1566" ht="27.75" spans="1:10">
      <c r="A1566" s="102"/>
      <c r="B1566" s="103"/>
      <c r="C1566" s="98" t="s">
        <v>1256</v>
      </c>
      <c r="D1566" s="98" t="s">
        <v>1268</v>
      </c>
      <c r="E1566" s="98" t="s">
        <v>1986</v>
      </c>
      <c r="F1566" s="98" t="s">
        <v>1280</v>
      </c>
      <c r="G1566" s="98" t="s">
        <v>1301</v>
      </c>
      <c r="H1566" s="98" t="s">
        <v>1294</v>
      </c>
      <c r="I1566" s="98" t="s">
        <v>1261</v>
      </c>
      <c r="J1566" s="101" t="s">
        <v>1987</v>
      </c>
    </row>
    <row r="1567" ht="27.75" spans="1:10">
      <c r="A1567" s="102"/>
      <c r="B1567" s="103"/>
      <c r="C1567" s="98" t="s">
        <v>1256</v>
      </c>
      <c r="D1567" s="98" t="s">
        <v>1377</v>
      </c>
      <c r="E1567" s="98" t="s">
        <v>1990</v>
      </c>
      <c r="F1567" s="98" t="s">
        <v>1280</v>
      </c>
      <c r="G1567" s="98" t="s">
        <v>1301</v>
      </c>
      <c r="H1567" s="98" t="s">
        <v>1294</v>
      </c>
      <c r="I1567" s="98" t="s">
        <v>1261</v>
      </c>
      <c r="J1567" s="101" t="s">
        <v>1991</v>
      </c>
    </row>
    <row r="1568" ht="14.25" spans="1:10">
      <c r="A1568" s="102"/>
      <c r="B1568" s="103"/>
      <c r="C1568" s="98" t="s">
        <v>1256</v>
      </c>
      <c r="D1568" s="98" t="s">
        <v>1291</v>
      </c>
      <c r="E1568" s="98" t="s">
        <v>1900</v>
      </c>
      <c r="F1568" s="98" t="s">
        <v>1280</v>
      </c>
      <c r="G1568" s="98" t="s">
        <v>2035</v>
      </c>
      <c r="H1568" s="98" t="s">
        <v>1949</v>
      </c>
      <c r="I1568" s="98" t="s">
        <v>1261</v>
      </c>
      <c r="J1568" s="101" t="s">
        <v>1994</v>
      </c>
    </row>
    <row r="1569" ht="14.25" spans="1:10">
      <c r="A1569" s="102"/>
      <c r="B1569" s="103"/>
      <c r="C1569" s="98" t="s">
        <v>1277</v>
      </c>
      <c r="D1569" s="98" t="s">
        <v>1278</v>
      </c>
      <c r="E1569" s="98" t="s">
        <v>2405</v>
      </c>
      <c r="F1569" s="98" t="s">
        <v>1259</v>
      </c>
      <c r="G1569" s="98" t="s">
        <v>1332</v>
      </c>
      <c r="H1569" s="98" t="s">
        <v>1294</v>
      </c>
      <c r="I1569" s="98" t="s">
        <v>1261</v>
      </c>
      <c r="J1569" s="101" t="s">
        <v>1914</v>
      </c>
    </row>
    <row r="1570" ht="27.75" spans="1:10">
      <c r="A1570" s="102"/>
      <c r="B1570" s="103"/>
      <c r="C1570" s="98" t="s">
        <v>1277</v>
      </c>
      <c r="D1570" s="98" t="s">
        <v>1299</v>
      </c>
      <c r="E1570" s="98" t="s">
        <v>1999</v>
      </c>
      <c r="F1570" s="98" t="s">
        <v>1280</v>
      </c>
      <c r="G1570" s="98" t="s">
        <v>1363</v>
      </c>
      <c r="H1570" s="98" t="s">
        <v>1302</v>
      </c>
      <c r="I1570" s="98" t="s">
        <v>1261</v>
      </c>
      <c r="J1570" s="101" t="s">
        <v>2001</v>
      </c>
    </row>
    <row r="1571" ht="27" spans="1:10">
      <c r="A1571" s="102"/>
      <c r="B1571" s="103"/>
      <c r="C1571" s="98" t="s">
        <v>1282</v>
      </c>
      <c r="D1571" s="98" t="s">
        <v>1283</v>
      </c>
      <c r="E1571" s="98" t="s">
        <v>1889</v>
      </c>
      <c r="F1571" s="98" t="s">
        <v>1259</v>
      </c>
      <c r="G1571" s="98" t="s">
        <v>1285</v>
      </c>
      <c r="H1571" s="98" t="s">
        <v>1294</v>
      </c>
      <c r="I1571" s="98" t="s">
        <v>1261</v>
      </c>
      <c r="J1571" s="101" t="s">
        <v>1998</v>
      </c>
    </row>
    <row r="1572" ht="27" spans="1:10">
      <c r="A1572" s="102"/>
      <c r="B1572" s="103"/>
      <c r="C1572" s="98" t="s">
        <v>1282</v>
      </c>
      <c r="D1572" s="98" t="s">
        <v>1283</v>
      </c>
      <c r="E1572" s="98" t="s">
        <v>1891</v>
      </c>
      <c r="F1572" s="98" t="s">
        <v>1259</v>
      </c>
      <c r="G1572" s="98" t="s">
        <v>1285</v>
      </c>
      <c r="H1572" s="98" t="s">
        <v>1294</v>
      </c>
      <c r="I1572" s="98" t="s">
        <v>1261</v>
      </c>
      <c r="J1572" s="101" t="s">
        <v>2002</v>
      </c>
    </row>
    <row r="1573" ht="125.25" spans="1:10">
      <c r="A1573" s="98" t="s">
        <v>2036</v>
      </c>
      <c r="B1573" s="101" t="s">
        <v>2037</v>
      </c>
      <c r="C1573" s="102"/>
      <c r="D1573" s="102"/>
      <c r="E1573" s="102"/>
      <c r="F1573" s="102"/>
      <c r="G1573" s="102"/>
      <c r="H1573" s="102"/>
      <c r="I1573" s="102"/>
      <c r="J1573" s="103"/>
    </row>
    <row r="1574" ht="14.25" spans="1:10">
      <c r="A1574" s="102"/>
      <c r="B1574" s="103"/>
      <c r="C1574" s="98" t="s">
        <v>1256</v>
      </c>
      <c r="D1574" s="98" t="s">
        <v>1257</v>
      </c>
      <c r="E1574" s="98" t="s">
        <v>2038</v>
      </c>
      <c r="F1574" s="98" t="s">
        <v>1280</v>
      </c>
      <c r="G1574" s="98" t="s">
        <v>2005</v>
      </c>
      <c r="H1574" s="98" t="s">
        <v>1315</v>
      </c>
      <c r="I1574" s="98" t="s">
        <v>1261</v>
      </c>
      <c r="J1574" s="101" t="s">
        <v>2040</v>
      </c>
    </row>
    <row r="1575" ht="14.25" spans="1:10">
      <c r="A1575" s="102"/>
      <c r="B1575" s="103"/>
      <c r="C1575" s="98" t="s">
        <v>1256</v>
      </c>
      <c r="D1575" s="98" t="s">
        <v>1377</v>
      </c>
      <c r="E1575" s="98" t="s">
        <v>2018</v>
      </c>
      <c r="F1575" s="98" t="s">
        <v>1280</v>
      </c>
      <c r="G1575" s="98" t="s">
        <v>1301</v>
      </c>
      <c r="H1575" s="98" t="s">
        <v>1294</v>
      </c>
      <c r="I1575" s="98" t="s">
        <v>1261</v>
      </c>
      <c r="J1575" s="101" t="s">
        <v>2041</v>
      </c>
    </row>
    <row r="1576" ht="14.25" spans="1:10">
      <c r="A1576" s="102"/>
      <c r="B1576" s="103"/>
      <c r="C1576" s="98" t="s">
        <v>1256</v>
      </c>
      <c r="D1576" s="98" t="s">
        <v>1291</v>
      </c>
      <c r="E1576" s="98" t="s">
        <v>2042</v>
      </c>
      <c r="F1576" s="98" t="s">
        <v>1280</v>
      </c>
      <c r="G1576" s="98" t="s">
        <v>2043</v>
      </c>
      <c r="H1576" s="98" t="s">
        <v>2044</v>
      </c>
      <c r="I1576" s="98" t="s">
        <v>1261</v>
      </c>
      <c r="J1576" s="101" t="s">
        <v>2045</v>
      </c>
    </row>
    <row r="1577" ht="27" spans="1:10">
      <c r="A1577" s="102"/>
      <c r="B1577" s="103"/>
      <c r="C1577" s="98" t="s">
        <v>1277</v>
      </c>
      <c r="D1577" s="98" t="s">
        <v>1278</v>
      </c>
      <c r="E1577" s="98" t="s">
        <v>2046</v>
      </c>
      <c r="F1577" s="98" t="s">
        <v>1259</v>
      </c>
      <c r="G1577" s="98" t="s">
        <v>1285</v>
      </c>
      <c r="H1577" s="98" t="s">
        <v>1294</v>
      </c>
      <c r="I1577" s="98" t="s">
        <v>1261</v>
      </c>
      <c r="J1577" s="101" t="s">
        <v>2247</v>
      </c>
    </row>
    <row r="1578" ht="27" spans="1:10">
      <c r="A1578" s="102"/>
      <c r="B1578" s="103"/>
      <c r="C1578" s="98" t="s">
        <v>1282</v>
      </c>
      <c r="D1578" s="98" t="s">
        <v>1283</v>
      </c>
      <c r="E1578" s="98" t="s">
        <v>2048</v>
      </c>
      <c r="F1578" s="98" t="s">
        <v>1259</v>
      </c>
      <c r="G1578" s="98" t="s">
        <v>1285</v>
      </c>
      <c r="H1578" s="98" t="s">
        <v>1294</v>
      </c>
      <c r="I1578" s="98" t="s">
        <v>1261</v>
      </c>
      <c r="J1578" s="101" t="s">
        <v>2247</v>
      </c>
    </row>
    <row r="1579" ht="27.75" spans="1:10">
      <c r="A1579" s="98" t="s">
        <v>1819</v>
      </c>
      <c r="B1579" s="101" t="s">
        <v>2077</v>
      </c>
      <c r="C1579" s="102"/>
      <c r="D1579" s="102"/>
      <c r="E1579" s="102"/>
      <c r="F1579" s="102"/>
      <c r="G1579" s="102"/>
      <c r="H1579" s="102"/>
      <c r="I1579" s="102"/>
      <c r="J1579" s="103"/>
    </row>
    <row r="1580" ht="27" spans="1:10">
      <c r="A1580" s="102"/>
      <c r="B1580" s="103"/>
      <c r="C1580" s="98" t="s">
        <v>1256</v>
      </c>
      <c r="D1580" s="98" t="s">
        <v>1257</v>
      </c>
      <c r="E1580" s="98" t="s">
        <v>2106</v>
      </c>
      <c r="F1580" s="98" t="s">
        <v>1280</v>
      </c>
      <c r="G1580" s="98" t="s">
        <v>2558</v>
      </c>
      <c r="H1580" s="98" t="s">
        <v>1294</v>
      </c>
      <c r="I1580" s="98" t="s">
        <v>1261</v>
      </c>
      <c r="J1580" s="101" t="s">
        <v>2559</v>
      </c>
    </row>
    <row r="1581" ht="27" spans="1:10">
      <c r="A1581" s="102"/>
      <c r="B1581" s="103"/>
      <c r="C1581" s="98" t="s">
        <v>1256</v>
      </c>
      <c r="D1581" s="98" t="s">
        <v>1268</v>
      </c>
      <c r="E1581" s="98" t="s">
        <v>2081</v>
      </c>
      <c r="F1581" s="98" t="s">
        <v>1280</v>
      </c>
      <c r="G1581" s="98" t="s">
        <v>1301</v>
      </c>
      <c r="H1581" s="98" t="s">
        <v>1294</v>
      </c>
      <c r="I1581" s="98" t="s">
        <v>1261</v>
      </c>
      <c r="J1581" s="101" t="s">
        <v>2082</v>
      </c>
    </row>
    <row r="1582" ht="14.25" spans="1:10">
      <c r="A1582" s="102"/>
      <c r="B1582" s="103"/>
      <c r="C1582" s="98" t="s">
        <v>1256</v>
      </c>
      <c r="D1582" s="98" t="s">
        <v>1377</v>
      </c>
      <c r="E1582" s="98" t="s">
        <v>2083</v>
      </c>
      <c r="F1582" s="98" t="s">
        <v>1280</v>
      </c>
      <c r="G1582" s="98" t="s">
        <v>1301</v>
      </c>
      <c r="H1582" s="98" t="s">
        <v>1294</v>
      </c>
      <c r="I1582" s="98" t="s">
        <v>1261</v>
      </c>
      <c r="J1582" s="101" t="s">
        <v>2109</v>
      </c>
    </row>
    <row r="1583" ht="14.25" spans="1:10">
      <c r="A1583" s="102"/>
      <c r="B1583" s="103"/>
      <c r="C1583" s="98" t="s">
        <v>1256</v>
      </c>
      <c r="D1583" s="98" t="s">
        <v>1291</v>
      </c>
      <c r="E1583" s="98" t="s">
        <v>2085</v>
      </c>
      <c r="F1583" s="98" t="s">
        <v>1280</v>
      </c>
      <c r="G1583" s="98" t="s">
        <v>1260</v>
      </c>
      <c r="H1583" s="98" t="s">
        <v>1315</v>
      </c>
      <c r="I1583" s="98" t="s">
        <v>1261</v>
      </c>
      <c r="J1583" s="101" t="s">
        <v>1828</v>
      </c>
    </row>
    <row r="1584" ht="27" spans="1:10">
      <c r="A1584" s="102"/>
      <c r="B1584" s="103"/>
      <c r="C1584" s="98" t="s">
        <v>1277</v>
      </c>
      <c r="D1584" s="98" t="s">
        <v>1299</v>
      </c>
      <c r="E1584" s="98" t="s">
        <v>2088</v>
      </c>
      <c r="F1584" s="98" t="s">
        <v>1270</v>
      </c>
      <c r="G1584" s="98" t="s">
        <v>1850</v>
      </c>
      <c r="H1584" s="98" t="s">
        <v>1302</v>
      </c>
      <c r="I1584" s="98" t="s">
        <v>1261</v>
      </c>
      <c r="J1584" s="101" t="s">
        <v>2111</v>
      </c>
    </row>
    <row r="1585" ht="27" spans="1:10">
      <c r="A1585" s="102"/>
      <c r="B1585" s="103"/>
      <c r="C1585" s="98" t="s">
        <v>1282</v>
      </c>
      <c r="D1585" s="98" t="s">
        <v>1283</v>
      </c>
      <c r="E1585" s="98" t="s">
        <v>2090</v>
      </c>
      <c r="F1585" s="98" t="s">
        <v>1259</v>
      </c>
      <c r="G1585" s="98" t="s">
        <v>1285</v>
      </c>
      <c r="H1585" s="98" t="s">
        <v>1294</v>
      </c>
      <c r="I1585" s="98" t="s">
        <v>1261</v>
      </c>
      <c r="J1585" s="101" t="s">
        <v>2110</v>
      </c>
    </row>
    <row r="1586" ht="27" spans="1:10">
      <c r="A1586" s="102"/>
      <c r="B1586" s="103"/>
      <c r="C1586" s="98" t="s">
        <v>1282</v>
      </c>
      <c r="D1586" s="98" t="s">
        <v>1283</v>
      </c>
      <c r="E1586" s="98" t="s">
        <v>1854</v>
      </c>
      <c r="F1586" s="98" t="s">
        <v>1259</v>
      </c>
      <c r="G1586" s="98" t="s">
        <v>1285</v>
      </c>
      <c r="H1586" s="98" t="s">
        <v>1294</v>
      </c>
      <c r="I1586" s="98" t="s">
        <v>1261</v>
      </c>
      <c r="J1586" s="101" t="s">
        <v>2112</v>
      </c>
    </row>
    <row r="1587" ht="14.25" spans="1:10">
      <c r="A1587" s="98" t="s">
        <v>2231</v>
      </c>
      <c r="B1587" s="101" t="s">
        <v>2560</v>
      </c>
      <c r="C1587" s="102"/>
      <c r="D1587" s="102"/>
      <c r="E1587" s="102"/>
      <c r="F1587" s="102"/>
      <c r="G1587" s="102"/>
      <c r="H1587" s="102"/>
      <c r="I1587" s="102"/>
      <c r="J1587" s="103"/>
    </row>
    <row r="1588" ht="14.25" spans="1:10">
      <c r="A1588" s="102"/>
      <c r="B1588" s="103"/>
      <c r="C1588" s="98" t="s">
        <v>1256</v>
      </c>
      <c r="D1588" s="98" t="s">
        <v>1257</v>
      </c>
      <c r="E1588" s="98" t="s">
        <v>1973</v>
      </c>
      <c r="F1588" s="98" t="s">
        <v>1280</v>
      </c>
      <c r="G1588" s="98" t="s">
        <v>1274</v>
      </c>
      <c r="H1588" s="98" t="s">
        <v>99</v>
      </c>
      <c r="I1588" s="98" t="s">
        <v>1261</v>
      </c>
      <c r="J1588" s="101" t="s">
        <v>1974</v>
      </c>
    </row>
    <row r="1589" ht="14.25" spans="1:10">
      <c r="A1589" s="102"/>
      <c r="B1589" s="103"/>
      <c r="C1589" s="98" t="s">
        <v>1256</v>
      </c>
      <c r="D1589" s="98" t="s">
        <v>1268</v>
      </c>
      <c r="E1589" s="98" t="s">
        <v>1975</v>
      </c>
      <c r="F1589" s="98" t="s">
        <v>1259</v>
      </c>
      <c r="G1589" s="98" t="s">
        <v>1353</v>
      </c>
      <c r="H1589" s="98" t="s">
        <v>99</v>
      </c>
      <c r="I1589" s="98" t="s">
        <v>1261</v>
      </c>
      <c r="J1589" s="101" t="s">
        <v>1976</v>
      </c>
    </row>
    <row r="1590" ht="14.25" spans="1:10">
      <c r="A1590" s="102"/>
      <c r="B1590" s="103"/>
      <c r="C1590" s="98" t="s">
        <v>1256</v>
      </c>
      <c r="D1590" s="98" t="s">
        <v>1291</v>
      </c>
      <c r="E1590" s="98" t="s">
        <v>2234</v>
      </c>
      <c r="F1590" s="98" t="s">
        <v>1259</v>
      </c>
      <c r="G1590" s="98" t="s">
        <v>2561</v>
      </c>
      <c r="H1590" s="98" t="s">
        <v>99</v>
      </c>
      <c r="I1590" s="98" t="s">
        <v>1261</v>
      </c>
      <c r="J1590" s="101" t="s">
        <v>2562</v>
      </c>
    </row>
    <row r="1591" ht="27" spans="1:10">
      <c r="A1591" s="102"/>
      <c r="B1591" s="103"/>
      <c r="C1591" s="98" t="s">
        <v>1277</v>
      </c>
      <c r="D1591" s="98" t="s">
        <v>1278</v>
      </c>
      <c r="E1591" s="98" t="s">
        <v>1977</v>
      </c>
      <c r="F1591" s="98" t="s">
        <v>1259</v>
      </c>
      <c r="G1591" s="98" t="s">
        <v>1606</v>
      </c>
      <c r="H1591" s="98" t="s">
        <v>99</v>
      </c>
      <c r="I1591" s="98" t="s">
        <v>1261</v>
      </c>
      <c r="J1591" s="101" t="s">
        <v>1978</v>
      </c>
    </row>
    <row r="1592" ht="27" spans="1:10">
      <c r="A1592" s="102"/>
      <c r="B1592" s="103"/>
      <c r="C1592" s="98" t="s">
        <v>1282</v>
      </c>
      <c r="D1592" s="98" t="s">
        <v>1283</v>
      </c>
      <c r="E1592" s="98" t="s">
        <v>1979</v>
      </c>
      <c r="F1592" s="98" t="s">
        <v>1259</v>
      </c>
      <c r="G1592" s="98" t="s">
        <v>1285</v>
      </c>
      <c r="H1592" s="98" t="s">
        <v>99</v>
      </c>
      <c r="I1592" s="98" t="s">
        <v>1261</v>
      </c>
      <c r="J1592" s="101" t="s">
        <v>2563</v>
      </c>
    </row>
    <row r="1593" ht="14.25" spans="1:10">
      <c r="A1593" s="98" t="s">
        <v>2564</v>
      </c>
      <c r="B1593" s="103"/>
      <c r="C1593" s="102"/>
      <c r="D1593" s="102"/>
      <c r="E1593" s="102"/>
      <c r="F1593" s="102"/>
      <c r="G1593" s="102"/>
      <c r="H1593" s="102"/>
      <c r="I1593" s="102"/>
      <c r="J1593" s="103"/>
    </row>
    <row r="1594" ht="42.75" spans="1:10">
      <c r="A1594" s="98" t="s">
        <v>1893</v>
      </c>
      <c r="B1594" s="101" t="s">
        <v>2190</v>
      </c>
      <c r="C1594" s="102"/>
      <c r="D1594" s="102"/>
      <c r="E1594" s="102"/>
      <c r="F1594" s="102"/>
      <c r="G1594" s="102"/>
      <c r="H1594" s="102"/>
      <c r="I1594" s="102"/>
      <c r="J1594" s="103"/>
    </row>
    <row r="1595" ht="27" spans="1:10">
      <c r="A1595" s="102"/>
      <c r="B1595" s="103"/>
      <c r="C1595" s="98" t="s">
        <v>1256</v>
      </c>
      <c r="D1595" s="98" t="s">
        <v>1257</v>
      </c>
      <c r="E1595" s="98" t="s">
        <v>1895</v>
      </c>
      <c r="F1595" s="98" t="s">
        <v>1280</v>
      </c>
      <c r="G1595" s="98" t="s">
        <v>2565</v>
      </c>
      <c r="H1595" s="98" t="s">
        <v>1695</v>
      </c>
      <c r="I1595" s="98" t="s">
        <v>1261</v>
      </c>
      <c r="J1595" s="101" t="s">
        <v>1897</v>
      </c>
    </row>
    <row r="1596" ht="27" spans="1:10">
      <c r="A1596" s="102"/>
      <c r="B1596" s="103"/>
      <c r="C1596" s="98" t="s">
        <v>1256</v>
      </c>
      <c r="D1596" s="98" t="s">
        <v>1268</v>
      </c>
      <c r="E1596" s="98" t="s">
        <v>1859</v>
      </c>
      <c r="F1596" s="98" t="s">
        <v>1280</v>
      </c>
      <c r="G1596" s="98" t="s">
        <v>1301</v>
      </c>
      <c r="H1596" s="98" t="s">
        <v>1294</v>
      </c>
      <c r="I1596" s="98" t="s">
        <v>1261</v>
      </c>
      <c r="J1596" s="101" t="s">
        <v>1897</v>
      </c>
    </row>
    <row r="1597" ht="14.25" spans="1:10">
      <c r="A1597" s="102"/>
      <c r="B1597" s="103"/>
      <c r="C1597" s="98" t="s">
        <v>1256</v>
      </c>
      <c r="D1597" s="98" t="s">
        <v>1291</v>
      </c>
      <c r="E1597" s="98" t="s">
        <v>1900</v>
      </c>
      <c r="F1597" s="98" t="s">
        <v>1280</v>
      </c>
      <c r="G1597" s="98" t="s">
        <v>1901</v>
      </c>
      <c r="H1597" s="98" t="s">
        <v>99</v>
      </c>
      <c r="I1597" s="98" t="s">
        <v>1261</v>
      </c>
      <c r="J1597" s="101" t="s">
        <v>1902</v>
      </c>
    </row>
    <row r="1598" ht="28.5" spans="1:10">
      <c r="A1598" s="102"/>
      <c r="B1598" s="103"/>
      <c r="C1598" s="98" t="s">
        <v>1277</v>
      </c>
      <c r="D1598" s="98" t="s">
        <v>1278</v>
      </c>
      <c r="E1598" s="98" t="s">
        <v>2052</v>
      </c>
      <c r="F1598" s="98" t="s">
        <v>1259</v>
      </c>
      <c r="G1598" s="98" t="s">
        <v>1332</v>
      </c>
      <c r="H1598" s="98" t="s">
        <v>1294</v>
      </c>
      <c r="I1598" s="98" t="s">
        <v>1261</v>
      </c>
      <c r="J1598" s="101" t="s">
        <v>2566</v>
      </c>
    </row>
    <row r="1599" ht="27" spans="1:10">
      <c r="A1599" s="102"/>
      <c r="B1599" s="103"/>
      <c r="C1599" s="98" t="s">
        <v>1282</v>
      </c>
      <c r="D1599" s="98" t="s">
        <v>1283</v>
      </c>
      <c r="E1599" s="98" t="s">
        <v>1854</v>
      </c>
      <c r="F1599" s="98" t="s">
        <v>1420</v>
      </c>
      <c r="G1599" s="98" t="s">
        <v>1285</v>
      </c>
      <c r="H1599" s="98" t="s">
        <v>1294</v>
      </c>
      <c r="I1599" s="98" t="s">
        <v>1261</v>
      </c>
      <c r="J1599" s="101" t="s">
        <v>1905</v>
      </c>
    </row>
    <row r="1600" ht="27" spans="1:10">
      <c r="A1600" s="102"/>
      <c r="B1600" s="103"/>
      <c r="C1600" s="98" t="s">
        <v>1282</v>
      </c>
      <c r="D1600" s="98" t="s">
        <v>1283</v>
      </c>
      <c r="E1600" s="98" t="s">
        <v>1906</v>
      </c>
      <c r="F1600" s="98" t="s">
        <v>1420</v>
      </c>
      <c r="G1600" s="98" t="s">
        <v>1285</v>
      </c>
      <c r="H1600" s="98" t="s">
        <v>99</v>
      </c>
      <c r="I1600" s="98" t="s">
        <v>1261</v>
      </c>
      <c r="J1600" s="101" t="s">
        <v>1905</v>
      </c>
    </row>
    <row r="1601" ht="162" spans="1:10">
      <c r="A1601" s="98" t="s">
        <v>1866</v>
      </c>
      <c r="B1601" s="101" t="s">
        <v>1982</v>
      </c>
      <c r="C1601" s="102"/>
      <c r="D1601" s="102"/>
      <c r="E1601" s="102"/>
      <c r="F1601" s="102"/>
      <c r="G1601" s="102"/>
      <c r="H1601" s="102"/>
      <c r="I1601" s="102"/>
      <c r="J1601" s="103"/>
    </row>
    <row r="1602" ht="27.75" spans="1:10">
      <c r="A1602" s="102"/>
      <c r="B1602" s="103"/>
      <c r="C1602" s="98" t="s">
        <v>1256</v>
      </c>
      <c r="D1602" s="98" t="s">
        <v>1257</v>
      </c>
      <c r="E1602" s="98" t="s">
        <v>1983</v>
      </c>
      <c r="F1602" s="98" t="s">
        <v>1280</v>
      </c>
      <c r="G1602" s="98" t="s">
        <v>2565</v>
      </c>
      <c r="H1602" s="98" t="s">
        <v>1695</v>
      </c>
      <c r="I1602" s="98" t="s">
        <v>1261</v>
      </c>
      <c r="J1602" s="101" t="s">
        <v>1985</v>
      </c>
    </row>
    <row r="1603" ht="27.75" spans="1:10">
      <c r="A1603" s="102"/>
      <c r="B1603" s="103"/>
      <c r="C1603" s="98" t="s">
        <v>1256</v>
      </c>
      <c r="D1603" s="98" t="s">
        <v>1268</v>
      </c>
      <c r="E1603" s="98" t="s">
        <v>1986</v>
      </c>
      <c r="F1603" s="98" t="s">
        <v>1280</v>
      </c>
      <c r="G1603" s="98" t="s">
        <v>1301</v>
      </c>
      <c r="H1603" s="98" t="s">
        <v>1294</v>
      </c>
      <c r="I1603" s="98" t="s">
        <v>1261</v>
      </c>
      <c r="J1603" s="101" t="s">
        <v>1987</v>
      </c>
    </row>
    <row r="1604" ht="27.75" spans="1:10">
      <c r="A1604" s="102"/>
      <c r="B1604" s="103"/>
      <c r="C1604" s="98" t="s">
        <v>1256</v>
      </c>
      <c r="D1604" s="98" t="s">
        <v>1268</v>
      </c>
      <c r="E1604" s="98" t="s">
        <v>1871</v>
      </c>
      <c r="F1604" s="98" t="s">
        <v>1259</v>
      </c>
      <c r="G1604" s="98" t="s">
        <v>1353</v>
      </c>
      <c r="H1604" s="98" t="s">
        <v>1294</v>
      </c>
      <c r="I1604" s="98" t="s">
        <v>1261</v>
      </c>
      <c r="J1604" s="101" t="s">
        <v>1989</v>
      </c>
    </row>
    <row r="1605" ht="27.75" spans="1:10">
      <c r="A1605" s="102"/>
      <c r="B1605" s="103"/>
      <c r="C1605" s="98" t="s">
        <v>1256</v>
      </c>
      <c r="D1605" s="98" t="s">
        <v>1377</v>
      </c>
      <c r="E1605" s="98" t="s">
        <v>1990</v>
      </c>
      <c r="F1605" s="98" t="s">
        <v>1280</v>
      </c>
      <c r="G1605" s="98" t="s">
        <v>1301</v>
      </c>
      <c r="H1605" s="98" t="s">
        <v>1294</v>
      </c>
      <c r="I1605" s="98" t="s">
        <v>1261</v>
      </c>
      <c r="J1605" s="101" t="s">
        <v>1991</v>
      </c>
    </row>
    <row r="1606" ht="27.75" spans="1:10">
      <c r="A1606" s="102"/>
      <c r="B1606" s="103"/>
      <c r="C1606" s="98" t="s">
        <v>1256</v>
      </c>
      <c r="D1606" s="98" t="s">
        <v>1291</v>
      </c>
      <c r="E1606" s="98" t="s">
        <v>1992</v>
      </c>
      <c r="F1606" s="98" t="s">
        <v>1280</v>
      </c>
      <c r="G1606" s="98" t="s">
        <v>1993</v>
      </c>
      <c r="H1606" s="98" t="s">
        <v>1949</v>
      </c>
      <c r="I1606" s="98" t="s">
        <v>1261</v>
      </c>
      <c r="J1606" s="101" t="s">
        <v>1994</v>
      </c>
    </row>
    <row r="1607" ht="27.75" spans="1:10">
      <c r="A1607" s="102"/>
      <c r="B1607" s="103"/>
      <c r="C1607" s="98" t="s">
        <v>1277</v>
      </c>
      <c r="D1607" s="98" t="s">
        <v>1278</v>
      </c>
      <c r="E1607" s="98" t="s">
        <v>1995</v>
      </c>
      <c r="F1607" s="98" t="s">
        <v>1259</v>
      </c>
      <c r="G1607" s="98" t="s">
        <v>1996</v>
      </c>
      <c r="H1607" s="98" t="s">
        <v>1294</v>
      </c>
      <c r="I1607" s="98" t="s">
        <v>1261</v>
      </c>
      <c r="J1607" s="101" t="s">
        <v>1914</v>
      </c>
    </row>
    <row r="1608" ht="27.75" spans="1:10">
      <c r="A1608" s="102"/>
      <c r="B1608" s="103"/>
      <c r="C1608" s="98" t="s">
        <v>1277</v>
      </c>
      <c r="D1608" s="98" t="s">
        <v>1278</v>
      </c>
      <c r="E1608" s="98" t="s">
        <v>1997</v>
      </c>
      <c r="F1608" s="98" t="s">
        <v>1280</v>
      </c>
      <c r="G1608" s="98" t="s">
        <v>1301</v>
      </c>
      <c r="H1608" s="98" t="s">
        <v>1294</v>
      </c>
      <c r="I1608" s="98" t="s">
        <v>1261</v>
      </c>
      <c r="J1608" s="101" t="s">
        <v>1998</v>
      </c>
    </row>
    <row r="1609" ht="27.75" spans="1:10">
      <c r="A1609" s="102"/>
      <c r="B1609" s="103"/>
      <c r="C1609" s="98" t="s">
        <v>1277</v>
      </c>
      <c r="D1609" s="98" t="s">
        <v>1299</v>
      </c>
      <c r="E1609" s="98" t="s">
        <v>1999</v>
      </c>
      <c r="F1609" s="98" t="s">
        <v>1280</v>
      </c>
      <c r="G1609" s="98" t="s">
        <v>2000</v>
      </c>
      <c r="H1609" s="98" t="s">
        <v>1302</v>
      </c>
      <c r="I1609" s="98" t="s">
        <v>1261</v>
      </c>
      <c r="J1609" s="101" t="s">
        <v>2001</v>
      </c>
    </row>
    <row r="1610" ht="27" spans="1:10">
      <c r="A1610" s="102"/>
      <c r="B1610" s="103"/>
      <c r="C1610" s="98" t="s">
        <v>1282</v>
      </c>
      <c r="D1610" s="98" t="s">
        <v>1283</v>
      </c>
      <c r="E1610" s="98" t="s">
        <v>1889</v>
      </c>
      <c r="F1610" s="98" t="s">
        <v>1259</v>
      </c>
      <c r="G1610" s="98" t="s">
        <v>1285</v>
      </c>
      <c r="H1610" s="98" t="s">
        <v>1294</v>
      </c>
      <c r="I1610" s="98" t="s">
        <v>1261</v>
      </c>
      <c r="J1610" s="101" t="s">
        <v>1998</v>
      </c>
    </row>
    <row r="1611" ht="27" spans="1:10">
      <c r="A1611" s="102"/>
      <c r="B1611" s="103"/>
      <c r="C1611" s="98" t="s">
        <v>1282</v>
      </c>
      <c r="D1611" s="98" t="s">
        <v>1283</v>
      </c>
      <c r="E1611" s="98" t="s">
        <v>1891</v>
      </c>
      <c r="F1611" s="98" t="s">
        <v>1259</v>
      </c>
      <c r="G1611" s="98" t="s">
        <v>1285</v>
      </c>
      <c r="H1611" s="98" t="s">
        <v>1294</v>
      </c>
      <c r="I1611" s="98" t="s">
        <v>1261</v>
      </c>
      <c r="J1611" s="101" t="s">
        <v>2002</v>
      </c>
    </row>
    <row r="1612" ht="162" spans="1:10">
      <c r="A1612" s="98" t="s">
        <v>2100</v>
      </c>
      <c r="B1612" s="101" t="s">
        <v>1982</v>
      </c>
      <c r="C1612" s="102"/>
      <c r="D1612" s="102"/>
      <c r="E1612" s="102"/>
      <c r="F1612" s="102"/>
      <c r="G1612" s="102"/>
      <c r="H1612" s="102"/>
      <c r="I1612" s="102"/>
      <c r="J1612" s="103"/>
    </row>
    <row r="1613" ht="27.75" spans="1:10">
      <c r="A1613" s="102"/>
      <c r="B1613" s="103"/>
      <c r="C1613" s="98" t="s">
        <v>1256</v>
      </c>
      <c r="D1613" s="98" t="s">
        <v>1257</v>
      </c>
      <c r="E1613" s="98" t="s">
        <v>1983</v>
      </c>
      <c r="F1613" s="98" t="s">
        <v>1280</v>
      </c>
      <c r="G1613" s="98" t="s">
        <v>2567</v>
      </c>
      <c r="H1613" s="98" t="s">
        <v>1695</v>
      </c>
      <c r="I1613" s="98" t="s">
        <v>1261</v>
      </c>
      <c r="J1613" s="101" t="s">
        <v>1985</v>
      </c>
    </row>
    <row r="1614" ht="27.75" spans="1:10">
      <c r="A1614" s="102"/>
      <c r="B1614" s="103"/>
      <c r="C1614" s="98" t="s">
        <v>1256</v>
      </c>
      <c r="D1614" s="98" t="s">
        <v>1268</v>
      </c>
      <c r="E1614" s="98" t="s">
        <v>1986</v>
      </c>
      <c r="F1614" s="98" t="s">
        <v>1280</v>
      </c>
      <c r="G1614" s="98" t="s">
        <v>1301</v>
      </c>
      <c r="H1614" s="98" t="s">
        <v>1294</v>
      </c>
      <c r="I1614" s="98" t="s">
        <v>1261</v>
      </c>
      <c r="J1614" s="101" t="s">
        <v>2103</v>
      </c>
    </row>
    <row r="1615" ht="27.75" spans="1:10">
      <c r="A1615" s="102"/>
      <c r="B1615" s="103"/>
      <c r="C1615" s="98" t="s">
        <v>1256</v>
      </c>
      <c r="D1615" s="98" t="s">
        <v>1268</v>
      </c>
      <c r="E1615" s="98" t="s">
        <v>1871</v>
      </c>
      <c r="F1615" s="98" t="s">
        <v>1259</v>
      </c>
      <c r="G1615" s="98" t="s">
        <v>1353</v>
      </c>
      <c r="H1615" s="98" t="s">
        <v>1294</v>
      </c>
      <c r="I1615" s="98" t="s">
        <v>1261</v>
      </c>
      <c r="J1615" s="101" t="s">
        <v>1989</v>
      </c>
    </row>
    <row r="1616" ht="27.75" spans="1:10">
      <c r="A1616" s="102"/>
      <c r="B1616" s="103"/>
      <c r="C1616" s="98" t="s">
        <v>1256</v>
      </c>
      <c r="D1616" s="98" t="s">
        <v>1377</v>
      </c>
      <c r="E1616" s="98" t="s">
        <v>1990</v>
      </c>
      <c r="F1616" s="98" t="s">
        <v>1280</v>
      </c>
      <c r="G1616" s="98" t="s">
        <v>1301</v>
      </c>
      <c r="H1616" s="98" t="s">
        <v>1294</v>
      </c>
      <c r="I1616" s="98" t="s">
        <v>1261</v>
      </c>
      <c r="J1616" s="101" t="s">
        <v>1991</v>
      </c>
    </row>
    <row r="1617" ht="27.75" spans="1:10">
      <c r="A1617" s="102"/>
      <c r="B1617" s="103"/>
      <c r="C1617" s="98" t="s">
        <v>1256</v>
      </c>
      <c r="D1617" s="98" t="s">
        <v>1291</v>
      </c>
      <c r="E1617" s="98" t="s">
        <v>1992</v>
      </c>
      <c r="F1617" s="98" t="s">
        <v>1280</v>
      </c>
      <c r="G1617" s="98" t="s">
        <v>2043</v>
      </c>
      <c r="H1617" s="98" t="s">
        <v>1949</v>
      </c>
      <c r="I1617" s="98" t="s">
        <v>1261</v>
      </c>
      <c r="J1617" s="101" t="s">
        <v>2104</v>
      </c>
    </row>
    <row r="1618" ht="27.75" spans="1:10">
      <c r="A1618" s="102"/>
      <c r="B1618" s="103"/>
      <c r="C1618" s="98" t="s">
        <v>1277</v>
      </c>
      <c r="D1618" s="98" t="s">
        <v>1278</v>
      </c>
      <c r="E1618" s="98" t="s">
        <v>1995</v>
      </c>
      <c r="F1618" s="98" t="s">
        <v>1259</v>
      </c>
      <c r="G1618" s="98" t="s">
        <v>1996</v>
      </c>
      <c r="H1618" s="98" t="s">
        <v>1294</v>
      </c>
      <c r="I1618" s="98" t="s">
        <v>1261</v>
      </c>
      <c r="J1618" s="101" t="s">
        <v>1914</v>
      </c>
    </row>
    <row r="1619" ht="27.75" spans="1:10">
      <c r="A1619" s="102"/>
      <c r="B1619" s="103"/>
      <c r="C1619" s="98" t="s">
        <v>1277</v>
      </c>
      <c r="D1619" s="98" t="s">
        <v>1278</v>
      </c>
      <c r="E1619" s="98" t="s">
        <v>1997</v>
      </c>
      <c r="F1619" s="98" t="s">
        <v>1280</v>
      </c>
      <c r="G1619" s="98" t="s">
        <v>1301</v>
      </c>
      <c r="H1619" s="98" t="s">
        <v>1294</v>
      </c>
      <c r="I1619" s="98" t="s">
        <v>1261</v>
      </c>
      <c r="J1619" s="101" t="s">
        <v>1998</v>
      </c>
    </row>
    <row r="1620" ht="27.75" spans="1:10">
      <c r="A1620" s="102"/>
      <c r="B1620" s="103"/>
      <c r="C1620" s="98" t="s">
        <v>1277</v>
      </c>
      <c r="D1620" s="98" t="s">
        <v>1299</v>
      </c>
      <c r="E1620" s="98" t="s">
        <v>1999</v>
      </c>
      <c r="F1620" s="98" t="s">
        <v>1280</v>
      </c>
      <c r="G1620" s="98" t="s">
        <v>2000</v>
      </c>
      <c r="H1620" s="98" t="s">
        <v>1302</v>
      </c>
      <c r="I1620" s="98" t="s">
        <v>1261</v>
      </c>
      <c r="J1620" s="101" t="s">
        <v>2105</v>
      </c>
    </row>
    <row r="1621" ht="27" spans="1:10">
      <c r="A1621" s="102"/>
      <c r="B1621" s="103"/>
      <c r="C1621" s="98" t="s">
        <v>1282</v>
      </c>
      <c r="D1621" s="98" t="s">
        <v>1283</v>
      </c>
      <c r="E1621" s="98" t="s">
        <v>1889</v>
      </c>
      <c r="F1621" s="98" t="s">
        <v>1259</v>
      </c>
      <c r="G1621" s="98" t="s">
        <v>1285</v>
      </c>
      <c r="H1621" s="98" t="s">
        <v>1294</v>
      </c>
      <c r="I1621" s="98" t="s">
        <v>1261</v>
      </c>
      <c r="J1621" s="101" t="s">
        <v>1998</v>
      </c>
    </row>
    <row r="1622" ht="27" spans="1:10">
      <c r="A1622" s="102"/>
      <c r="B1622" s="103"/>
      <c r="C1622" s="98" t="s">
        <v>1282</v>
      </c>
      <c r="D1622" s="98" t="s">
        <v>1283</v>
      </c>
      <c r="E1622" s="98" t="s">
        <v>1891</v>
      </c>
      <c r="F1622" s="98" t="s">
        <v>1259</v>
      </c>
      <c r="G1622" s="98" t="s">
        <v>1285</v>
      </c>
      <c r="H1622" s="98" t="s">
        <v>1294</v>
      </c>
      <c r="I1622" s="98" t="s">
        <v>1261</v>
      </c>
      <c r="J1622" s="101" t="s">
        <v>2002</v>
      </c>
    </row>
    <row r="1623" ht="54" spans="1:10">
      <c r="A1623" s="98" t="s">
        <v>1907</v>
      </c>
      <c r="B1623" s="101" t="s">
        <v>2093</v>
      </c>
      <c r="C1623" s="102"/>
      <c r="D1623" s="102"/>
      <c r="E1623" s="102"/>
      <c r="F1623" s="102"/>
      <c r="G1623" s="102"/>
      <c r="H1623" s="102"/>
      <c r="I1623" s="102"/>
      <c r="J1623" s="103"/>
    </row>
    <row r="1624" ht="27" spans="1:10">
      <c r="A1624" s="102"/>
      <c r="B1624" s="103"/>
      <c r="C1624" s="98" t="s">
        <v>1256</v>
      </c>
      <c r="D1624" s="98" t="s">
        <v>1257</v>
      </c>
      <c r="E1624" s="98" t="s">
        <v>2124</v>
      </c>
      <c r="F1624" s="98" t="s">
        <v>1280</v>
      </c>
      <c r="G1624" s="98" t="s">
        <v>2568</v>
      </c>
      <c r="H1624" s="98" t="s">
        <v>1311</v>
      </c>
      <c r="I1624" s="98" t="s">
        <v>1261</v>
      </c>
      <c r="J1624" s="101" t="s">
        <v>1822</v>
      </c>
    </row>
    <row r="1625" ht="27" spans="1:10">
      <c r="A1625" s="102"/>
      <c r="B1625" s="103"/>
      <c r="C1625" s="98" t="s">
        <v>1256</v>
      </c>
      <c r="D1625" s="98" t="s">
        <v>1268</v>
      </c>
      <c r="E1625" s="98" t="s">
        <v>1859</v>
      </c>
      <c r="F1625" s="98" t="s">
        <v>1280</v>
      </c>
      <c r="G1625" s="98" t="s">
        <v>1301</v>
      </c>
      <c r="H1625" s="98" t="s">
        <v>1294</v>
      </c>
      <c r="I1625" s="98" t="s">
        <v>1261</v>
      </c>
      <c r="J1625" s="101" t="s">
        <v>1860</v>
      </c>
    </row>
    <row r="1626" ht="27" spans="1:10">
      <c r="A1626" s="102"/>
      <c r="B1626" s="103"/>
      <c r="C1626" s="98" t="s">
        <v>1256</v>
      </c>
      <c r="D1626" s="98" t="s">
        <v>1377</v>
      </c>
      <c r="E1626" s="98" t="s">
        <v>1932</v>
      </c>
      <c r="F1626" s="98" t="s">
        <v>1280</v>
      </c>
      <c r="G1626" s="98" t="s">
        <v>1301</v>
      </c>
      <c r="H1626" s="98" t="s">
        <v>1294</v>
      </c>
      <c r="I1626" s="98" t="s">
        <v>1261</v>
      </c>
      <c r="J1626" s="101" t="s">
        <v>1826</v>
      </c>
    </row>
    <row r="1627" ht="27" spans="1:10">
      <c r="A1627" s="102"/>
      <c r="B1627" s="103"/>
      <c r="C1627" s="98" t="s">
        <v>1256</v>
      </c>
      <c r="D1627" s="98" t="s">
        <v>1291</v>
      </c>
      <c r="E1627" s="98" t="s">
        <v>2127</v>
      </c>
      <c r="F1627" s="98" t="s">
        <v>1280</v>
      </c>
      <c r="G1627" s="98" t="s">
        <v>2128</v>
      </c>
      <c r="H1627" s="98" t="s">
        <v>99</v>
      </c>
      <c r="I1627" s="98" t="s">
        <v>1261</v>
      </c>
      <c r="J1627" s="101" t="s">
        <v>1828</v>
      </c>
    </row>
    <row r="1628" ht="27" spans="1:10">
      <c r="A1628" s="102"/>
      <c r="B1628" s="103"/>
      <c r="C1628" s="98" t="s">
        <v>1256</v>
      </c>
      <c r="D1628" s="98" t="s">
        <v>1291</v>
      </c>
      <c r="E1628" s="98" t="s">
        <v>2312</v>
      </c>
      <c r="F1628" s="98" t="s">
        <v>1280</v>
      </c>
      <c r="G1628" s="98" t="s">
        <v>2130</v>
      </c>
      <c r="H1628" s="98" t="s">
        <v>99</v>
      </c>
      <c r="I1628" s="98" t="s">
        <v>1261</v>
      </c>
      <c r="J1628" s="101" t="s">
        <v>1828</v>
      </c>
    </row>
    <row r="1629" ht="28.5" spans="1:10">
      <c r="A1629" s="102"/>
      <c r="B1629" s="103"/>
      <c r="C1629" s="98" t="s">
        <v>1277</v>
      </c>
      <c r="D1629" s="98" t="s">
        <v>1278</v>
      </c>
      <c r="E1629" s="98" t="s">
        <v>2052</v>
      </c>
      <c r="F1629" s="98" t="s">
        <v>1259</v>
      </c>
      <c r="G1629" s="98" t="s">
        <v>1285</v>
      </c>
      <c r="H1629" s="98" t="s">
        <v>1294</v>
      </c>
      <c r="I1629" s="98" t="s">
        <v>1261</v>
      </c>
      <c r="J1629" s="101" t="s">
        <v>1830</v>
      </c>
    </row>
    <row r="1630" ht="27" spans="1:10">
      <c r="A1630" s="102"/>
      <c r="B1630" s="103"/>
      <c r="C1630" s="98" t="s">
        <v>1282</v>
      </c>
      <c r="D1630" s="98" t="s">
        <v>1283</v>
      </c>
      <c r="E1630" s="98" t="s">
        <v>1317</v>
      </c>
      <c r="F1630" s="98" t="s">
        <v>1259</v>
      </c>
      <c r="G1630" s="98" t="s">
        <v>1285</v>
      </c>
      <c r="H1630" s="98" t="s">
        <v>1294</v>
      </c>
      <c r="I1630" s="98" t="s">
        <v>1261</v>
      </c>
      <c r="J1630" s="101" t="s">
        <v>1832</v>
      </c>
    </row>
    <row r="1631" ht="125.25" spans="1:10">
      <c r="A1631" s="98" t="s">
        <v>2036</v>
      </c>
      <c r="B1631" s="101" t="s">
        <v>2037</v>
      </c>
      <c r="C1631" s="102"/>
      <c r="D1631" s="102"/>
      <c r="E1631" s="102"/>
      <c r="F1631" s="102"/>
      <c r="G1631" s="102"/>
      <c r="H1631" s="102"/>
      <c r="I1631" s="102"/>
      <c r="J1631" s="103"/>
    </row>
    <row r="1632" ht="14.25" spans="1:10">
      <c r="A1632" s="102"/>
      <c r="B1632" s="103"/>
      <c r="C1632" s="98" t="s">
        <v>1256</v>
      </c>
      <c r="D1632" s="98" t="s">
        <v>1257</v>
      </c>
      <c r="E1632" s="98" t="s">
        <v>2038</v>
      </c>
      <c r="F1632" s="98" t="s">
        <v>1280</v>
      </c>
      <c r="G1632" s="98" t="s">
        <v>1414</v>
      </c>
      <c r="H1632" s="98" t="s">
        <v>1315</v>
      </c>
      <c r="I1632" s="98" t="s">
        <v>1261</v>
      </c>
      <c r="J1632" s="101" t="s">
        <v>2040</v>
      </c>
    </row>
    <row r="1633" ht="14.25" spans="1:10">
      <c r="A1633" s="102"/>
      <c r="B1633" s="103"/>
      <c r="C1633" s="98" t="s">
        <v>1256</v>
      </c>
      <c r="D1633" s="98" t="s">
        <v>1377</v>
      </c>
      <c r="E1633" s="98" t="s">
        <v>2018</v>
      </c>
      <c r="F1633" s="98" t="s">
        <v>1280</v>
      </c>
      <c r="G1633" s="98" t="s">
        <v>1301</v>
      </c>
      <c r="H1633" s="98" t="s">
        <v>1294</v>
      </c>
      <c r="I1633" s="98" t="s">
        <v>1261</v>
      </c>
      <c r="J1633" s="101" t="s">
        <v>2041</v>
      </c>
    </row>
    <row r="1634" ht="14.25" spans="1:10">
      <c r="A1634" s="102"/>
      <c r="B1634" s="103"/>
      <c r="C1634" s="98" t="s">
        <v>1256</v>
      </c>
      <c r="D1634" s="98" t="s">
        <v>1291</v>
      </c>
      <c r="E1634" s="98" t="s">
        <v>2042</v>
      </c>
      <c r="F1634" s="98" t="s">
        <v>1280</v>
      </c>
      <c r="G1634" s="98" t="s">
        <v>2043</v>
      </c>
      <c r="H1634" s="98" t="s">
        <v>2044</v>
      </c>
      <c r="I1634" s="98" t="s">
        <v>1261</v>
      </c>
      <c r="J1634" s="101" t="s">
        <v>2045</v>
      </c>
    </row>
    <row r="1635" ht="27" spans="1:10">
      <c r="A1635" s="102"/>
      <c r="B1635" s="103"/>
      <c r="C1635" s="98" t="s">
        <v>1277</v>
      </c>
      <c r="D1635" s="98" t="s">
        <v>1278</v>
      </c>
      <c r="E1635" s="98" t="s">
        <v>2046</v>
      </c>
      <c r="F1635" s="98" t="s">
        <v>1259</v>
      </c>
      <c r="G1635" s="98" t="s">
        <v>1285</v>
      </c>
      <c r="H1635" s="98" t="s">
        <v>1294</v>
      </c>
      <c r="I1635" s="98" t="s">
        <v>1261</v>
      </c>
      <c r="J1635" s="101" t="s">
        <v>2247</v>
      </c>
    </row>
    <row r="1636" ht="27" spans="1:10">
      <c r="A1636" s="102"/>
      <c r="B1636" s="103"/>
      <c r="C1636" s="98" t="s">
        <v>1282</v>
      </c>
      <c r="D1636" s="98" t="s">
        <v>1283</v>
      </c>
      <c r="E1636" s="98" t="s">
        <v>2048</v>
      </c>
      <c r="F1636" s="98" t="s">
        <v>1259</v>
      </c>
      <c r="G1636" s="98" t="s">
        <v>1285</v>
      </c>
      <c r="H1636" s="98" t="s">
        <v>1294</v>
      </c>
      <c r="I1636" s="98" t="s">
        <v>1261</v>
      </c>
      <c r="J1636" s="101" t="s">
        <v>2247</v>
      </c>
    </row>
    <row r="1637" ht="14.25" spans="1:10">
      <c r="A1637" s="98" t="s">
        <v>2231</v>
      </c>
      <c r="B1637" s="101" t="s">
        <v>2560</v>
      </c>
      <c r="C1637" s="102"/>
      <c r="D1637" s="102"/>
      <c r="E1637" s="102"/>
      <c r="F1637" s="102"/>
      <c r="G1637" s="102"/>
      <c r="H1637" s="102"/>
      <c r="I1637" s="102"/>
      <c r="J1637" s="103"/>
    </row>
    <row r="1638" ht="41.25" spans="1:10">
      <c r="A1638" s="102"/>
      <c r="B1638" s="103"/>
      <c r="C1638" s="98" t="s">
        <v>1256</v>
      </c>
      <c r="D1638" s="98" t="s">
        <v>1257</v>
      </c>
      <c r="E1638" s="98" t="s">
        <v>2569</v>
      </c>
      <c r="F1638" s="98" t="s">
        <v>1280</v>
      </c>
      <c r="G1638" s="98" t="s">
        <v>1553</v>
      </c>
      <c r="H1638" s="98" t="s">
        <v>99</v>
      </c>
      <c r="I1638" s="98" t="s">
        <v>1261</v>
      </c>
      <c r="J1638" s="101" t="s">
        <v>2570</v>
      </c>
    </row>
    <row r="1639" ht="41.25" spans="1:10">
      <c r="A1639" s="102"/>
      <c r="B1639" s="103"/>
      <c r="C1639" s="98" t="s">
        <v>1256</v>
      </c>
      <c r="D1639" s="98" t="s">
        <v>1268</v>
      </c>
      <c r="E1639" s="98" t="s">
        <v>1975</v>
      </c>
      <c r="F1639" s="98" t="s">
        <v>1280</v>
      </c>
      <c r="G1639" s="98" t="s">
        <v>1407</v>
      </c>
      <c r="H1639" s="98" t="s">
        <v>1360</v>
      </c>
      <c r="I1639" s="98" t="s">
        <v>1261</v>
      </c>
      <c r="J1639" s="101" t="s">
        <v>2570</v>
      </c>
    </row>
    <row r="1640" ht="41.25" spans="1:10">
      <c r="A1640" s="102"/>
      <c r="B1640" s="103"/>
      <c r="C1640" s="98" t="s">
        <v>1256</v>
      </c>
      <c r="D1640" s="98" t="s">
        <v>1377</v>
      </c>
      <c r="E1640" s="98" t="s">
        <v>1772</v>
      </c>
      <c r="F1640" s="98" t="s">
        <v>1259</v>
      </c>
      <c r="G1640" s="98" t="s">
        <v>1285</v>
      </c>
      <c r="H1640" s="98" t="s">
        <v>1294</v>
      </c>
      <c r="I1640" s="98" t="s">
        <v>1261</v>
      </c>
      <c r="J1640" s="101" t="s">
        <v>2570</v>
      </c>
    </row>
    <row r="1641" ht="55.5" spans="1:10">
      <c r="A1641" s="102"/>
      <c r="B1641" s="103"/>
      <c r="C1641" s="98" t="s">
        <v>1256</v>
      </c>
      <c r="D1641" s="98" t="s">
        <v>1291</v>
      </c>
      <c r="E1641" s="98" t="s">
        <v>2234</v>
      </c>
      <c r="F1641" s="98" t="s">
        <v>1280</v>
      </c>
      <c r="G1641" s="98" t="s">
        <v>2571</v>
      </c>
      <c r="H1641" s="98" t="s">
        <v>1294</v>
      </c>
      <c r="I1641" s="98" t="s">
        <v>1261</v>
      </c>
      <c r="J1641" s="101" t="s">
        <v>2572</v>
      </c>
    </row>
    <row r="1642" ht="54.75" spans="1:10">
      <c r="A1642" s="102"/>
      <c r="B1642" s="103"/>
      <c r="C1642" s="98" t="s">
        <v>1277</v>
      </c>
      <c r="D1642" s="98" t="s">
        <v>1278</v>
      </c>
      <c r="E1642" s="98" t="s">
        <v>2573</v>
      </c>
      <c r="F1642" s="98" t="s">
        <v>1259</v>
      </c>
      <c r="G1642" s="98" t="s">
        <v>1606</v>
      </c>
      <c r="H1642" s="98" t="s">
        <v>1776</v>
      </c>
      <c r="I1642" s="98" t="s">
        <v>1261</v>
      </c>
      <c r="J1642" s="101" t="s">
        <v>2574</v>
      </c>
    </row>
    <row r="1643" ht="41.25" spans="1:10">
      <c r="A1643" s="102"/>
      <c r="B1643" s="103"/>
      <c r="C1643" s="98" t="s">
        <v>1282</v>
      </c>
      <c r="D1643" s="98" t="s">
        <v>1283</v>
      </c>
      <c r="E1643" s="98" t="s">
        <v>1425</v>
      </c>
      <c r="F1643" s="98" t="s">
        <v>1259</v>
      </c>
      <c r="G1643" s="98" t="s">
        <v>1332</v>
      </c>
      <c r="H1643" s="98" t="s">
        <v>1294</v>
      </c>
      <c r="I1643" s="98" t="s">
        <v>1261</v>
      </c>
      <c r="J1643" s="101" t="s">
        <v>2570</v>
      </c>
    </row>
    <row r="1644" ht="41.25" spans="1:10">
      <c r="A1644" s="102"/>
      <c r="B1644" s="103"/>
      <c r="C1644" s="98" t="s">
        <v>1282</v>
      </c>
      <c r="D1644" s="98" t="s">
        <v>1283</v>
      </c>
      <c r="E1644" s="98" t="s">
        <v>1383</v>
      </c>
      <c r="F1644" s="98" t="s">
        <v>1259</v>
      </c>
      <c r="G1644" s="98" t="s">
        <v>1407</v>
      </c>
      <c r="H1644" s="98" t="s">
        <v>1294</v>
      </c>
      <c r="I1644" s="98" t="s">
        <v>1261</v>
      </c>
      <c r="J1644" s="101" t="s">
        <v>2570</v>
      </c>
    </row>
    <row r="1645" ht="54" spans="1:10">
      <c r="A1645" s="98" t="s">
        <v>1881</v>
      </c>
      <c r="B1645" s="101" t="s">
        <v>2054</v>
      </c>
      <c r="C1645" s="102"/>
      <c r="D1645" s="102"/>
      <c r="E1645" s="102"/>
      <c r="F1645" s="102"/>
      <c r="G1645" s="102"/>
      <c r="H1645" s="102"/>
      <c r="I1645" s="102"/>
      <c r="J1645" s="103"/>
    </row>
    <row r="1646" ht="27" spans="1:10">
      <c r="A1646" s="102"/>
      <c r="B1646" s="103"/>
      <c r="C1646" s="98" t="s">
        <v>1256</v>
      </c>
      <c r="D1646" s="98" t="s">
        <v>1257</v>
      </c>
      <c r="E1646" s="98" t="s">
        <v>2055</v>
      </c>
      <c r="F1646" s="98" t="s">
        <v>1280</v>
      </c>
      <c r="G1646" s="98" t="s">
        <v>1274</v>
      </c>
      <c r="H1646" s="98" t="s">
        <v>1695</v>
      </c>
      <c r="I1646" s="98" t="s">
        <v>1261</v>
      </c>
      <c r="J1646" s="101" t="s">
        <v>2057</v>
      </c>
    </row>
    <row r="1647" ht="14.25" spans="1:10">
      <c r="A1647" s="102"/>
      <c r="B1647" s="103"/>
      <c r="C1647" s="98" t="s">
        <v>1256</v>
      </c>
      <c r="D1647" s="98" t="s">
        <v>1268</v>
      </c>
      <c r="E1647" s="98" t="s">
        <v>2575</v>
      </c>
      <c r="F1647" s="98" t="s">
        <v>1280</v>
      </c>
      <c r="G1647" s="98" t="s">
        <v>1301</v>
      </c>
      <c r="H1647" s="98" t="s">
        <v>1294</v>
      </c>
      <c r="I1647" s="98" t="s">
        <v>1261</v>
      </c>
      <c r="J1647" s="101" t="s">
        <v>2057</v>
      </c>
    </row>
    <row r="1648" ht="27.75" spans="1:10">
      <c r="A1648" s="102"/>
      <c r="B1648" s="103"/>
      <c r="C1648" s="98" t="s">
        <v>1256</v>
      </c>
      <c r="D1648" s="98" t="s">
        <v>1377</v>
      </c>
      <c r="E1648" s="98" t="s">
        <v>1990</v>
      </c>
      <c r="F1648" s="98" t="s">
        <v>1280</v>
      </c>
      <c r="G1648" s="98" t="s">
        <v>1301</v>
      </c>
      <c r="H1648" s="98" t="s">
        <v>1294</v>
      </c>
      <c r="I1648" s="98" t="s">
        <v>1261</v>
      </c>
      <c r="J1648" s="101" t="s">
        <v>1991</v>
      </c>
    </row>
    <row r="1649" ht="27.75" spans="1:10">
      <c r="A1649" s="102"/>
      <c r="B1649" s="103"/>
      <c r="C1649" s="98" t="s">
        <v>1256</v>
      </c>
      <c r="D1649" s="98" t="s">
        <v>1291</v>
      </c>
      <c r="E1649" s="98" t="s">
        <v>1992</v>
      </c>
      <c r="F1649" s="98" t="s">
        <v>1280</v>
      </c>
      <c r="G1649" s="98" t="s">
        <v>2060</v>
      </c>
      <c r="H1649" s="98" t="s">
        <v>1949</v>
      </c>
      <c r="I1649" s="98" t="s">
        <v>1261</v>
      </c>
      <c r="J1649" s="101" t="s">
        <v>2061</v>
      </c>
    </row>
    <row r="1650" ht="27.75" spans="1:10">
      <c r="A1650" s="102"/>
      <c r="B1650" s="103"/>
      <c r="C1650" s="98" t="s">
        <v>1277</v>
      </c>
      <c r="D1650" s="98" t="s">
        <v>1278</v>
      </c>
      <c r="E1650" s="98" t="s">
        <v>1995</v>
      </c>
      <c r="F1650" s="98" t="s">
        <v>1259</v>
      </c>
      <c r="G1650" s="98" t="s">
        <v>1996</v>
      </c>
      <c r="H1650" s="98" t="s">
        <v>1294</v>
      </c>
      <c r="I1650" s="98" t="s">
        <v>1261</v>
      </c>
      <c r="J1650" s="101" t="s">
        <v>1914</v>
      </c>
    </row>
    <row r="1651" ht="27.75" spans="1:10">
      <c r="A1651" s="102"/>
      <c r="B1651" s="103"/>
      <c r="C1651" s="98" t="s">
        <v>1277</v>
      </c>
      <c r="D1651" s="98" t="s">
        <v>1278</v>
      </c>
      <c r="E1651" s="98" t="s">
        <v>1997</v>
      </c>
      <c r="F1651" s="98" t="s">
        <v>1280</v>
      </c>
      <c r="G1651" s="98" t="s">
        <v>1301</v>
      </c>
      <c r="H1651" s="98" t="s">
        <v>1294</v>
      </c>
      <c r="I1651" s="98" t="s">
        <v>1261</v>
      </c>
      <c r="J1651" s="101" t="s">
        <v>2062</v>
      </c>
    </row>
    <row r="1652" ht="27.75" spans="1:10">
      <c r="A1652" s="102"/>
      <c r="B1652" s="103"/>
      <c r="C1652" s="98" t="s">
        <v>1277</v>
      </c>
      <c r="D1652" s="98" t="s">
        <v>1299</v>
      </c>
      <c r="E1652" s="98" t="s">
        <v>1999</v>
      </c>
      <c r="F1652" s="98" t="s">
        <v>1280</v>
      </c>
      <c r="G1652" s="98" t="s">
        <v>2000</v>
      </c>
      <c r="H1652" s="98" t="s">
        <v>1302</v>
      </c>
      <c r="I1652" s="98" t="s">
        <v>1261</v>
      </c>
      <c r="J1652" s="101" t="s">
        <v>2001</v>
      </c>
    </row>
    <row r="1653" ht="27" spans="1:10">
      <c r="A1653" s="102"/>
      <c r="B1653" s="103"/>
      <c r="C1653" s="98" t="s">
        <v>1282</v>
      </c>
      <c r="D1653" s="98" t="s">
        <v>1283</v>
      </c>
      <c r="E1653" s="98" t="s">
        <v>1889</v>
      </c>
      <c r="F1653" s="98" t="s">
        <v>1259</v>
      </c>
      <c r="G1653" s="98" t="s">
        <v>1285</v>
      </c>
      <c r="H1653" s="98" t="s">
        <v>1294</v>
      </c>
      <c r="I1653" s="98" t="s">
        <v>1261</v>
      </c>
      <c r="J1653" s="101" t="s">
        <v>2062</v>
      </c>
    </row>
    <row r="1654" ht="27" spans="1:10">
      <c r="A1654" s="102"/>
      <c r="B1654" s="103"/>
      <c r="C1654" s="98" t="s">
        <v>1282</v>
      </c>
      <c r="D1654" s="98" t="s">
        <v>1283</v>
      </c>
      <c r="E1654" s="98" t="s">
        <v>1891</v>
      </c>
      <c r="F1654" s="98" t="s">
        <v>1259</v>
      </c>
      <c r="G1654" s="98" t="s">
        <v>1285</v>
      </c>
      <c r="H1654" s="98" t="s">
        <v>1294</v>
      </c>
      <c r="I1654" s="98" t="s">
        <v>1261</v>
      </c>
      <c r="J1654" s="101" t="s">
        <v>2063</v>
      </c>
    </row>
    <row r="1655" ht="14.25" spans="1:10">
      <c r="A1655" s="98" t="s">
        <v>2576</v>
      </c>
      <c r="B1655" s="103"/>
      <c r="C1655" s="102"/>
      <c r="D1655" s="102"/>
      <c r="E1655" s="102"/>
      <c r="F1655" s="102"/>
      <c r="G1655" s="102"/>
      <c r="H1655" s="102"/>
      <c r="I1655" s="102"/>
      <c r="J1655" s="103"/>
    </row>
    <row r="1656" ht="162" spans="1:10">
      <c r="A1656" s="98" t="s">
        <v>1866</v>
      </c>
      <c r="B1656" s="101" t="s">
        <v>1982</v>
      </c>
      <c r="C1656" s="102"/>
      <c r="D1656" s="102"/>
      <c r="E1656" s="102"/>
      <c r="F1656" s="102"/>
      <c r="G1656" s="102"/>
      <c r="H1656" s="102"/>
      <c r="I1656" s="102"/>
      <c r="J1656" s="103"/>
    </row>
    <row r="1657" ht="27.75" spans="1:10">
      <c r="A1657" s="102"/>
      <c r="B1657" s="103"/>
      <c r="C1657" s="98" t="s">
        <v>1256</v>
      </c>
      <c r="D1657" s="98" t="s">
        <v>1257</v>
      </c>
      <c r="E1657" s="98" t="s">
        <v>2101</v>
      </c>
      <c r="F1657" s="98" t="s">
        <v>1280</v>
      </c>
      <c r="G1657" s="98" t="s">
        <v>2577</v>
      </c>
      <c r="H1657" s="98" t="s">
        <v>1695</v>
      </c>
      <c r="I1657" s="98" t="s">
        <v>1261</v>
      </c>
      <c r="J1657" s="101" t="s">
        <v>1985</v>
      </c>
    </row>
    <row r="1658" ht="27.75" spans="1:10">
      <c r="A1658" s="102"/>
      <c r="B1658" s="103"/>
      <c r="C1658" s="98" t="s">
        <v>1256</v>
      </c>
      <c r="D1658" s="98" t="s">
        <v>1268</v>
      </c>
      <c r="E1658" s="98" t="s">
        <v>1986</v>
      </c>
      <c r="F1658" s="98" t="s">
        <v>1280</v>
      </c>
      <c r="G1658" s="98" t="s">
        <v>2578</v>
      </c>
      <c r="H1658" s="98" t="s">
        <v>1294</v>
      </c>
      <c r="I1658" s="98" t="s">
        <v>1261</v>
      </c>
      <c r="J1658" s="101" t="s">
        <v>1987</v>
      </c>
    </row>
    <row r="1659" ht="27.75" spans="1:10">
      <c r="A1659" s="102"/>
      <c r="B1659" s="103"/>
      <c r="C1659" s="98" t="s">
        <v>1256</v>
      </c>
      <c r="D1659" s="98" t="s">
        <v>1268</v>
      </c>
      <c r="E1659" s="98" t="s">
        <v>1988</v>
      </c>
      <c r="F1659" s="98" t="s">
        <v>1259</v>
      </c>
      <c r="G1659" s="98" t="s">
        <v>1353</v>
      </c>
      <c r="H1659" s="98" t="s">
        <v>1294</v>
      </c>
      <c r="I1659" s="98" t="s">
        <v>1261</v>
      </c>
      <c r="J1659" s="101" t="s">
        <v>1989</v>
      </c>
    </row>
    <row r="1660" ht="27.75" spans="1:10">
      <c r="A1660" s="102"/>
      <c r="B1660" s="103"/>
      <c r="C1660" s="98" t="s">
        <v>1256</v>
      </c>
      <c r="D1660" s="98" t="s">
        <v>1377</v>
      </c>
      <c r="E1660" s="98" t="s">
        <v>1990</v>
      </c>
      <c r="F1660" s="98" t="s">
        <v>1280</v>
      </c>
      <c r="G1660" s="98" t="s">
        <v>1301</v>
      </c>
      <c r="H1660" s="98" t="s">
        <v>1294</v>
      </c>
      <c r="I1660" s="98" t="s">
        <v>1261</v>
      </c>
      <c r="J1660" s="101" t="s">
        <v>1991</v>
      </c>
    </row>
    <row r="1661" ht="42" spans="1:10">
      <c r="A1661" s="102"/>
      <c r="B1661" s="103"/>
      <c r="C1661" s="98" t="s">
        <v>1256</v>
      </c>
      <c r="D1661" s="98" t="s">
        <v>1291</v>
      </c>
      <c r="E1661" s="98" t="s">
        <v>2579</v>
      </c>
      <c r="F1661" s="98" t="s">
        <v>1280</v>
      </c>
      <c r="G1661" s="98" t="s">
        <v>2035</v>
      </c>
      <c r="H1661" s="98" t="s">
        <v>1949</v>
      </c>
      <c r="I1661" s="98" t="s">
        <v>1261</v>
      </c>
      <c r="J1661" s="101" t="s">
        <v>1994</v>
      </c>
    </row>
    <row r="1662" ht="27.75" spans="1:10">
      <c r="A1662" s="102"/>
      <c r="B1662" s="103"/>
      <c r="C1662" s="98" t="s">
        <v>1277</v>
      </c>
      <c r="D1662" s="98" t="s">
        <v>1278</v>
      </c>
      <c r="E1662" s="98" t="s">
        <v>1995</v>
      </c>
      <c r="F1662" s="98" t="s">
        <v>1259</v>
      </c>
      <c r="G1662" s="98" t="s">
        <v>1332</v>
      </c>
      <c r="H1662" s="98" t="s">
        <v>1294</v>
      </c>
      <c r="I1662" s="98" t="s">
        <v>1261</v>
      </c>
      <c r="J1662" s="101" t="s">
        <v>1914</v>
      </c>
    </row>
    <row r="1663" ht="27.75" spans="1:10">
      <c r="A1663" s="102"/>
      <c r="B1663" s="103"/>
      <c r="C1663" s="98" t="s">
        <v>1277</v>
      </c>
      <c r="D1663" s="98" t="s">
        <v>1299</v>
      </c>
      <c r="E1663" s="98" t="s">
        <v>1999</v>
      </c>
      <c r="F1663" s="98" t="s">
        <v>1280</v>
      </c>
      <c r="G1663" s="98" t="s">
        <v>1363</v>
      </c>
      <c r="H1663" s="98" t="s">
        <v>1302</v>
      </c>
      <c r="I1663" s="98" t="s">
        <v>1261</v>
      </c>
      <c r="J1663" s="101" t="s">
        <v>2001</v>
      </c>
    </row>
    <row r="1664" ht="27" spans="1:10">
      <c r="A1664" s="102"/>
      <c r="B1664" s="103"/>
      <c r="C1664" s="98" t="s">
        <v>1282</v>
      </c>
      <c r="D1664" s="98" t="s">
        <v>1283</v>
      </c>
      <c r="E1664" s="98" t="s">
        <v>1889</v>
      </c>
      <c r="F1664" s="98" t="s">
        <v>1259</v>
      </c>
      <c r="G1664" s="98" t="s">
        <v>1285</v>
      </c>
      <c r="H1664" s="98" t="s">
        <v>1294</v>
      </c>
      <c r="I1664" s="98" t="s">
        <v>1261</v>
      </c>
      <c r="J1664" s="101" t="s">
        <v>1998</v>
      </c>
    </row>
    <row r="1665" ht="27" spans="1:10">
      <c r="A1665" s="102"/>
      <c r="B1665" s="103"/>
      <c r="C1665" s="98" t="s">
        <v>1282</v>
      </c>
      <c r="D1665" s="98" t="s">
        <v>1283</v>
      </c>
      <c r="E1665" s="98" t="s">
        <v>1891</v>
      </c>
      <c r="F1665" s="98" t="s">
        <v>1259</v>
      </c>
      <c r="G1665" s="98" t="s">
        <v>1285</v>
      </c>
      <c r="H1665" s="98" t="s">
        <v>1294</v>
      </c>
      <c r="I1665" s="98" t="s">
        <v>1261</v>
      </c>
      <c r="J1665" s="101" t="s">
        <v>2002</v>
      </c>
    </row>
    <row r="1666" ht="27.75" spans="1:10">
      <c r="A1666" s="98" t="s">
        <v>1856</v>
      </c>
      <c r="B1666" s="101" t="s">
        <v>2077</v>
      </c>
      <c r="C1666" s="102"/>
      <c r="D1666" s="102"/>
      <c r="E1666" s="102"/>
      <c r="F1666" s="102"/>
      <c r="G1666" s="102"/>
      <c r="H1666" s="102"/>
      <c r="I1666" s="102"/>
      <c r="J1666" s="103"/>
    </row>
    <row r="1667" ht="14.25" spans="1:10">
      <c r="A1667" s="102"/>
      <c r="B1667" s="103"/>
      <c r="C1667" s="98" t="s">
        <v>1256</v>
      </c>
      <c r="D1667" s="98" t="s">
        <v>1257</v>
      </c>
      <c r="E1667" s="98" t="s">
        <v>2078</v>
      </c>
      <c r="F1667" s="98" t="s">
        <v>1280</v>
      </c>
      <c r="G1667" s="98" t="s">
        <v>2039</v>
      </c>
      <c r="H1667" s="98" t="s">
        <v>1294</v>
      </c>
      <c r="I1667" s="98" t="s">
        <v>1261</v>
      </c>
      <c r="J1667" s="101" t="s">
        <v>2580</v>
      </c>
    </row>
    <row r="1668" ht="27" spans="1:10">
      <c r="A1668" s="102"/>
      <c r="B1668" s="103"/>
      <c r="C1668" s="98" t="s">
        <v>1256</v>
      </c>
      <c r="D1668" s="98" t="s">
        <v>1268</v>
      </c>
      <c r="E1668" s="98" t="s">
        <v>2081</v>
      </c>
      <c r="F1668" s="98" t="s">
        <v>1280</v>
      </c>
      <c r="G1668" s="98" t="s">
        <v>1301</v>
      </c>
      <c r="H1668" s="98" t="s">
        <v>1294</v>
      </c>
      <c r="I1668" s="98" t="s">
        <v>1261</v>
      </c>
      <c r="J1668" s="101" t="s">
        <v>2082</v>
      </c>
    </row>
    <row r="1669" ht="14.25" spans="1:10">
      <c r="A1669" s="102"/>
      <c r="B1669" s="103"/>
      <c r="C1669" s="98" t="s">
        <v>1256</v>
      </c>
      <c r="D1669" s="98" t="s">
        <v>1377</v>
      </c>
      <c r="E1669" s="98" t="s">
        <v>2083</v>
      </c>
      <c r="F1669" s="98" t="s">
        <v>1280</v>
      </c>
      <c r="G1669" s="98" t="s">
        <v>1301</v>
      </c>
      <c r="H1669" s="98" t="s">
        <v>1294</v>
      </c>
      <c r="I1669" s="98" t="s">
        <v>1261</v>
      </c>
      <c r="J1669" s="101" t="s">
        <v>2581</v>
      </c>
    </row>
    <row r="1670" ht="14.25" spans="1:10">
      <c r="A1670" s="102"/>
      <c r="B1670" s="103"/>
      <c r="C1670" s="98" t="s">
        <v>1256</v>
      </c>
      <c r="D1670" s="98" t="s">
        <v>1291</v>
      </c>
      <c r="E1670" s="98" t="s">
        <v>2085</v>
      </c>
      <c r="F1670" s="98" t="s">
        <v>1280</v>
      </c>
      <c r="G1670" s="98" t="s">
        <v>1862</v>
      </c>
      <c r="H1670" s="98" t="s">
        <v>1315</v>
      </c>
      <c r="I1670" s="98" t="s">
        <v>1261</v>
      </c>
      <c r="J1670" s="101" t="s">
        <v>2582</v>
      </c>
    </row>
    <row r="1671" ht="14.25" spans="1:10">
      <c r="A1671" s="102"/>
      <c r="B1671" s="103"/>
      <c r="C1671" s="98" t="s">
        <v>1277</v>
      </c>
      <c r="D1671" s="98" t="s">
        <v>1278</v>
      </c>
      <c r="E1671" s="98" t="s">
        <v>2583</v>
      </c>
      <c r="F1671" s="98" t="s">
        <v>1280</v>
      </c>
      <c r="G1671" s="98" t="s">
        <v>1285</v>
      </c>
      <c r="H1671" s="98" t="s">
        <v>1294</v>
      </c>
      <c r="I1671" s="98" t="s">
        <v>1261</v>
      </c>
      <c r="J1671" s="101" t="s">
        <v>2091</v>
      </c>
    </row>
    <row r="1672" ht="27" spans="1:10">
      <c r="A1672" s="102"/>
      <c r="B1672" s="103"/>
      <c r="C1672" s="98" t="s">
        <v>1277</v>
      </c>
      <c r="D1672" s="98" t="s">
        <v>1299</v>
      </c>
      <c r="E1672" s="98" t="s">
        <v>2088</v>
      </c>
      <c r="F1672" s="98" t="s">
        <v>1270</v>
      </c>
      <c r="G1672" s="98" t="s">
        <v>1850</v>
      </c>
      <c r="H1672" s="98" t="s">
        <v>1302</v>
      </c>
      <c r="I1672" s="98" t="s">
        <v>1261</v>
      </c>
      <c r="J1672" s="101" t="s">
        <v>2089</v>
      </c>
    </row>
    <row r="1673" ht="27" spans="1:10">
      <c r="A1673" s="102"/>
      <c r="B1673" s="103"/>
      <c r="C1673" s="98" t="s">
        <v>1282</v>
      </c>
      <c r="D1673" s="98" t="s">
        <v>1283</v>
      </c>
      <c r="E1673" s="98" t="s">
        <v>2090</v>
      </c>
      <c r="F1673" s="98" t="s">
        <v>1259</v>
      </c>
      <c r="G1673" s="98" t="s">
        <v>1285</v>
      </c>
      <c r="H1673" s="98" t="s">
        <v>1294</v>
      </c>
      <c r="I1673" s="98" t="s">
        <v>1261</v>
      </c>
      <c r="J1673" s="101" t="s">
        <v>2091</v>
      </c>
    </row>
    <row r="1674" ht="27" spans="1:10">
      <c r="A1674" s="102"/>
      <c r="B1674" s="103"/>
      <c r="C1674" s="98" t="s">
        <v>1282</v>
      </c>
      <c r="D1674" s="98" t="s">
        <v>1283</v>
      </c>
      <c r="E1674" s="98" t="s">
        <v>1854</v>
      </c>
      <c r="F1674" s="98" t="s">
        <v>1259</v>
      </c>
      <c r="G1674" s="98" t="s">
        <v>1285</v>
      </c>
      <c r="H1674" s="98" t="s">
        <v>1294</v>
      </c>
      <c r="I1674" s="98" t="s">
        <v>1261</v>
      </c>
      <c r="J1674" s="101" t="s">
        <v>2092</v>
      </c>
    </row>
    <row r="1675" ht="162" spans="1:10">
      <c r="A1675" s="98" t="s">
        <v>2031</v>
      </c>
      <c r="B1675" s="101" t="s">
        <v>2032</v>
      </c>
      <c r="C1675" s="102"/>
      <c r="D1675" s="102"/>
      <c r="E1675" s="102"/>
      <c r="F1675" s="102"/>
      <c r="G1675" s="102"/>
      <c r="H1675" s="102"/>
      <c r="I1675" s="102"/>
      <c r="J1675" s="103"/>
    </row>
    <row r="1676" ht="14.25" spans="1:10">
      <c r="A1676" s="102"/>
      <c r="B1676" s="103"/>
      <c r="C1676" s="98" t="s">
        <v>1256</v>
      </c>
      <c r="D1676" s="98" t="s">
        <v>1257</v>
      </c>
      <c r="E1676" s="98" t="s">
        <v>2033</v>
      </c>
      <c r="F1676" s="98" t="s">
        <v>1280</v>
      </c>
      <c r="G1676" s="98" t="s">
        <v>2584</v>
      </c>
      <c r="H1676" s="98" t="s">
        <v>1695</v>
      </c>
      <c r="I1676" s="98" t="s">
        <v>1261</v>
      </c>
      <c r="J1676" s="101" t="s">
        <v>2585</v>
      </c>
    </row>
    <row r="1677" ht="27.75" spans="1:10">
      <c r="A1677" s="102"/>
      <c r="B1677" s="103"/>
      <c r="C1677" s="98" t="s">
        <v>1256</v>
      </c>
      <c r="D1677" s="98" t="s">
        <v>1268</v>
      </c>
      <c r="E1677" s="98" t="s">
        <v>1986</v>
      </c>
      <c r="F1677" s="98" t="s">
        <v>1280</v>
      </c>
      <c r="G1677" s="98" t="s">
        <v>2586</v>
      </c>
      <c r="H1677" s="98" t="s">
        <v>1294</v>
      </c>
      <c r="I1677" s="98" t="s">
        <v>1261</v>
      </c>
      <c r="J1677" s="101" t="s">
        <v>2587</v>
      </c>
    </row>
    <row r="1678" ht="27.75" spans="1:10">
      <c r="A1678" s="102"/>
      <c r="B1678" s="103"/>
      <c r="C1678" s="98" t="s">
        <v>1256</v>
      </c>
      <c r="D1678" s="98" t="s">
        <v>1268</v>
      </c>
      <c r="E1678" s="98" t="s">
        <v>1988</v>
      </c>
      <c r="F1678" s="98" t="s">
        <v>1259</v>
      </c>
      <c r="G1678" s="98" t="s">
        <v>1353</v>
      </c>
      <c r="H1678" s="98" t="s">
        <v>1294</v>
      </c>
      <c r="I1678" s="98" t="s">
        <v>1261</v>
      </c>
      <c r="J1678" s="101" t="s">
        <v>1989</v>
      </c>
    </row>
    <row r="1679" ht="27.75" spans="1:10">
      <c r="A1679" s="102"/>
      <c r="B1679" s="103"/>
      <c r="C1679" s="98" t="s">
        <v>1256</v>
      </c>
      <c r="D1679" s="98" t="s">
        <v>1377</v>
      </c>
      <c r="E1679" s="98" t="s">
        <v>1990</v>
      </c>
      <c r="F1679" s="98" t="s">
        <v>1280</v>
      </c>
      <c r="G1679" s="98" t="s">
        <v>1301</v>
      </c>
      <c r="H1679" s="98" t="s">
        <v>1294</v>
      </c>
      <c r="I1679" s="98" t="s">
        <v>1261</v>
      </c>
      <c r="J1679" s="101" t="s">
        <v>1991</v>
      </c>
    </row>
    <row r="1680" ht="14.25" spans="1:10">
      <c r="A1680" s="102"/>
      <c r="B1680" s="103"/>
      <c r="C1680" s="98" t="s">
        <v>1256</v>
      </c>
      <c r="D1680" s="98" t="s">
        <v>1291</v>
      </c>
      <c r="E1680" s="98" t="s">
        <v>1900</v>
      </c>
      <c r="F1680" s="98" t="s">
        <v>1280</v>
      </c>
      <c r="G1680" s="98" t="s">
        <v>2035</v>
      </c>
      <c r="H1680" s="98" t="s">
        <v>1949</v>
      </c>
      <c r="I1680" s="98" t="s">
        <v>1261</v>
      </c>
      <c r="J1680" s="101" t="s">
        <v>1994</v>
      </c>
    </row>
    <row r="1681" ht="27.75" spans="1:10">
      <c r="A1681" s="102"/>
      <c r="B1681" s="103"/>
      <c r="C1681" s="98" t="s">
        <v>1277</v>
      </c>
      <c r="D1681" s="98" t="s">
        <v>1278</v>
      </c>
      <c r="E1681" s="98" t="s">
        <v>1995</v>
      </c>
      <c r="F1681" s="98" t="s">
        <v>1259</v>
      </c>
      <c r="G1681" s="98" t="s">
        <v>1332</v>
      </c>
      <c r="H1681" s="98" t="s">
        <v>1294</v>
      </c>
      <c r="I1681" s="98" t="s">
        <v>1261</v>
      </c>
      <c r="J1681" s="101" t="s">
        <v>2588</v>
      </c>
    </row>
    <row r="1682" ht="27.75" spans="1:10">
      <c r="A1682" s="102"/>
      <c r="B1682" s="103"/>
      <c r="C1682" s="98" t="s">
        <v>1277</v>
      </c>
      <c r="D1682" s="98" t="s">
        <v>1299</v>
      </c>
      <c r="E1682" s="98" t="s">
        <v>1999</v>
      </c>
      <c r="F1682" s="98" t="s">
        <v>1280</v>
      </c>
      <c r="G1682" s="98" t="s">
        <v>2000</v>
      </c>
      <c r="H1682" s="98" t="s">
        <v>1302</v>
      </c>
      <c r="I1682" s="98" t="s">
        <v>1261</v>
      </c>
      <c r="J1682" s="101" t="s">
        <v>2001</v>
      </c>
    </row>
    <row r="1683" ht="27" spans="1:10">
      <c r="A1683" s="102"/>
      <c r="B1683" s="103"/>
      <c r="C1683" s="98" t="s">
        <v>1282</v>
      </c>
      <c r="D1683" s="98" t="s">
        <v>1283</v>
      </c>
      <c r="E1683" s="98" t="s">
        <v>1889</v>
      </c>
      <c r="F1683" s="98" t="s">
        <v>1259</v>
      </c>
      <c r="G1683" s="98" t="s">
        <v>1285</v>
      </c>
      <c r="H1683" s="98" t="s">
        <v>1294</v>
      </c>
      <c r="I1683" s="98" t="s">
        <v>1261</v>
      </c>
      <c r="J1683" s="101" t="s">
        <v>1998</v>
      </c>
    </row>
    <row r="1684" ht="27" spans="1:10">
      <c r="A1684" s="102"/>
      <c r="B1684" s="103"/>
      <c r="C1684" s="98" t="s">
        <v>1282</v>
      </c>
      <c r="D1684" s="98" t="s">
        <v>1283</v>
      </c>
      <c r="E1684" s="98" t="s">
        <v>1891</v>
      </c>
      <c r="F1684" s="98" t="s">
        <v>1259</v>
      </c>
      <c r="G1684" s="98" t="s">
        <v>1285</v>
      </c>
      <c r="H1684" s="98" t="s">
        <v>1294</v>
      </c>
      <c r="I1684" s="98" t="s">
        <v>1261</v>
      </c>
      <c r="J1684" s="101" t="s">
        <v>2002</v>
      </c>
    </row>
    <row r="1685" ht="125.25" spans="1:10">
      <c r="A1685" s="98" t="s">
        <v>2036</v>
      </c>
      <c r="B1685" s="101" t="s">
        <v>2037</v>
      </c>
      <c r="C1685" s="102"/>
      <c r="D1685" s="102"/>
      <c r="E1685" s="102"/>
      <c r="F1685" s="102"/>
      <c r="G1685" s="102"/>
      <c r="H1685" s="102"/>
      <c r="I1685" s="102"/>
      <c r="J1685" s="103"/>
    </row>
    <row r="1686" ht="14.25" spans="1:10">
      <c r="A1686" s="102"/>
      <c r="B1686" s="103"/>
      <c r="C1686" s="98" t="s">
        <v>1256</v>
      </c>
      <c r="D1686" s="98" t="s">
        <v>1257</v>
      </c>
      <c r="E1686" s="98" t="s">
        <v>2038</v>
      </c>
      <c r="F1686" s="98" t="s">
        <v>1280</v>
      </c>
      <c r="G1686" s="98" t="s">
        <v>1606</v>
      </c>
      <c r="H1686" s="98" t="s">
        <v>1315</v>
      </c>
      <c r="I1686" s="98" t="s">
        <v>1261</v>
      </c>
      <c r="J1686" s="101" t="s">
        <v>2589</v>
      </c>
    </row>
    <row r="1687" ht="14.25" spans="1:10">
      <c r="A1687" s="102"/>
      <c r="B1687" s="103"/>
      <c r="C1687" s="98" t="s">
        <v>1256</v>
      </c>
      <c r="D1687" s="98" t="s">
        <v>1377</v>
      </c>
      <c r="E1687" s="98" t="s">
        <v>2018</v>
      </c>
      <c r="F1687" s="98" t="s">
        <v>1280</v>
      </c>
      <c r="G1687" s="98" t="s">
        <v>1301</v>
      </c>
      <c r="H1687" s="98" t="s">
        <v>1294</v>
      </c>
      <c r="I1687" s="98" t="s">
        <v>1261</v>
      </c>
      <c r="J1687" s="101" t="s">
        <v>2041</v>
      </c>
    </row>
    <row r="1688" ht="27.75" spans="1:10">
      <c r="A1688" s="102"/>
      <c r="B1688" s="103"/>
      <c r="C1688" s="98" t="s">
        <v>1256</v>
      </c>
      <c r="D1688" s="98" t="s">
        <v>1291</v>
      </c>
      <c r="E1688" s="98" t="s">
        <v>2590</v>
      </c>
      <c r="F1688" s="98" t="s">
        <v>1280</v>
      </c>
      <c r="G1688" s="98" t="s">
        <v>2043</v>
      </c>
      <c r="H1688" s="98" t="s">
        <v>2044</v>
      </c>
      <c r="I1688" s="98" t="s">
        <v>1261</v>
      </c>
      <c r="J1688" s="101" t="s">
        <v>2045</v>
      </c>
    </row>
    <row r="1689" ht="27" spans="1:10">
      <c r="A1689" s="102"/>
      <c r="B1689" s="103"/>
      <c r="C1689" s="98" t="s">
        <v>1277</v>
      </c>
      <c r="D1689" s="98" t="s">
        <v>1278</v>
      </c>
      <c r="E1689" s="98" t="s">
        <v>2046</v>
      </c>
      <c r="F1689" s="98" t="s">
        <v>1259</v>
      </c>
      <c r="G1689" s="98" t="s">
        <v>1301</v>
      </c>
      <c r="H1689" s="98" t="s">
        <v>1294</v>
      </c>
      <c r="I1689" s="98" t="s">
        <v>1261</v>
      </c>
      <c r="J1689" s="101" t="s">
        <v>2247</v>
      </c>
    </row>
    <row r="1690" ht="27" spans="1:10">
      <c r="A1690" s="102"/>
      <c r="B1690" s="103"/>
      <c r="C1690" s="98" t="s">
        <v>1282</v>
      </c>
      <c r="D1690" s="98" t="s">
        <v>1283</v>
      </c>
      <c r="E1690" s="98" t="s">
        <v>2048</v>
      </c>
      <c r="F1690" s="98" t="s">
        <v>1259</v>
      </c>
      <c r="G1690" s="98" t="s">
        <v>1285</v>
      </c>
      <c r="H1690" s="98" t="s">
        <v>1294</v>
      </c>
      <c r="I1690" s="98" t="s">
        <v>1261</v>
      </c>
      <c r="J1690" s="101" t="s">
        <v>2247</v>
      </c>
    </row>
    <row r="1691" ht="27.75" spans="1:10">
      <c r="A1691" s="98" t="s">
        <v>1819</v>
      </c>
      <c r="B1691" s="101" t="s">
        <v>2077</v>
      </c>
      <c r="C1691" s="102"/>
      <c r="D1691" s="102"/>
      <c r="E1691" s="102"/>
      <c r="F1691" s="102"/>
      <c r="G1691" s="102"/>
      <c r="H1691" s="102"/>
      <c r="I1691" s="102"/>
      <c r="J1691" s="103"/>
    </row>
    <row r="1692" ht="27" spans="1:10">
      <c r="A1692" s="102"/>
      <c r="B1692" s="103"/>
      <c r="C1692" s="98" t="s">
        <v>1256</v>
      </c>
      <c r="D1692" s="98" t="s">
        <v>1257</v>
      </c>
      <c r="E1692" s="98" t="s">
        <v>2106</v>
      </c>
      <c r="F1692" s="98" t="s">
        <v>1280</v>
      </c>
      <c r="G1692" s="98" t="s">
        <v>954</v>
      </c>
      <c r="H1692" s="98" t="s">
        <v>1294</v>
      </c>
      <c r="I1692" s="98" t="s">
        <v>1261</v>
      </c>
      <c r="J1692" s="101" t="s">
        <v>2591</v>
      </c>
    </row>
    <row r="1693" ht="27" spans="1:10">
      <c r="A1693" s="102"/>
      <c r="B1693" s="103"/>
      <c r="C1693" s="98" t="s">
        <v>1256</v>
      </c>
      <c r="D1693" s="98" t="s">
        <v>1268</v>
      </c>
      <c r="E1693" s="98" t="s">
        <v>2081</v>
      </c>
      <c r="F1693" s="98" t="s">
        <v>1280</v>
      </c>
      <c r="G1693" s="98" t="s">
        <v>1301</v>
      </c>
      <c r="H1693" s="98" t="s">
        <v>1294</v>
      </c>
      <c r="I1693" s="98" t="s">
        <v>1261</v>
      </c>
      <c r="J1693" s="101" t="s">
        <v>2082</v>
      </c>
    </row>
    <row r="1694" ht="14.25" spans="1:10">
      <c r="A1694" s="102"/>
      <c r="B1694" s="103"/>
      <c r="C1694" s="98" t="s">
        <v>1256</v>
      </c>
      <c r="D1694" s="98" t="s">
        <v>1377</v>
      </c>
      <c r="E1694" s="98" t="s">
        <v>2083</v>
      </c>
      <c r="F1694" s="98" t="s">
        <v>1280</v>
      </c>
      <c r="G1694" s="98" t="s">
        <v>1301</v>
      </c>
      <c r="H1694" s="98" t="s">
        <v>1294</v>
      </c>
      <c r="I1694" s="98" t="s">
        <v>1261</v>
      </c>
      <c r="J1694" s="101" t="s">
        <v>2109</v>
      </c>
    </row>
    <row r="1695" ht="14.25" spans="1:10">
      <c r="A1695" s="102"/>
      <c r="B1695" s="103"/>
      <c r="C1695" s="98" t="s">
        <v>1256</v>
      </c>
      <c r="D1695" s="98" t="s">
        <v>1291</v>
      </c>
      <c r="E1695" s="98" t="s">
        <v>2085</v>
      </c>
      <c r="F1695" s="98" t="s">
        <v>1280</v>
      </c>
      <c r="G1695" s="98" t="s">
        <v>1260</v>
      </c>
      <c r="H1695" s="98" t="s">
        <v>1315</v>
      </c>
      <c r="I1695" s="98" t="s">
        <v>1261</v>
      </c>
      <c r="J1695" s="101" t="s">
        <v>1828</v>
      </c>
    </row>
    <row r="1696" ht="27" spans="1:10">
      <c r="A1696" s="102"/>
      <c r="B1696" s="103"/>
      <c r="C1696" s="98" t="s">
        <v>1277</v>
      </c>
      <c r="D1696" s="98" t="s">
        <v>1299</v>
      </c>
      <c r="E1696" s="98" t="s">
        <v>2088</v>
      </c>
      <c r="F1696" s="98" t="s">
        <v>1270</v>
      </c>
      <c r="G1696" s="98" t="s">
        <v>1850</v>
      </c>
      <c r="H1696" s="98" t="s">
        <v>1302</v>
      </c>
      <c r="I1696" s="98" t="s">
        <v>1261</v>
      </c>
      <c r="J1696" s="101" t="s">
        <v>2111</v>
      </c>
    </row>
    <row r="1697" ht="27" spans="1:10">
      <c r="A1697" s="102"/>
      <c r="B1697" s="103"/>
      <c r="C1697" s="98" t="s">
        <v>1282</v>
      </c>
      <c r="D1697" s="98" t="s">
        <v>1283</v>
      </c>
      <c r="E1697" s="98" t="s">
        <v>2090</v>
      </c>
      <c r="F1697" s="98" t="s">
        <v>1259</v>
      </c>
      <c r="G1697" s="98" t="s">
        <v>1285</v>
      </c>
      <c r="H1697" s="98" t="s">
        <v>1294</v>
      </c>
      <c r="I1697" s="98" t="s">
        <v>1261</v>
      </c>
      <c r="J1697" s="101" t="s">
        <v>2110</v>
      </c>
    </row>
    <row r="1698" ht="27" spans="1:10">
      <c r="A1698" s="102"/>
      <c r="B1698" s="103"/>
      <c r="C1698" s="98" t="s">
        <v>1282</v>
      </c>
      <c r="D1698" s="98" t="s">
        <v>1283</v>
      </c>
      <c r="E1698" s="98" t="s">
        <v>1854</v>
      </c>
      <c r="F1698" s="98" t="s">
        <v>1259</v>
      </c>
      <c r="G1698" s="98" t="s">
        <v>1285</v>
      </c>
      <c r="H1698" s="98" t="s">
        <v>1294</v>
      </c>
      <c r="I1698" s="98" t="s">
        <v>1261</v>
      </c>
      <c r="J1698" s="101" t="s">
        <v>2112</v>
      </c>
    </row>
    <row r="1699" ht="42.75" spans="1:10">
      <c r="A1699" s="98" t="s">
        <v>1893</v>
      </c>
      <c r="B1699" s="101" t="s">
        <v>2406</v>
      </c>
      <c r="C1699" s="102"/>
      <c r="D1699" s="102"/>
      <c r="E1699" s="102"/>
      <c r="F1699" s="102"/>
      <c r="G1699" s="102"/>
      <c r="H1699" s="102"/>
      <c r="I1699" s="102"/>
      <c r="J1699" s="103"/>
    </row>
    <row r="1700" ht="27" spans="1:10">
      <c r="A1700" s="102"/>
      <c r="B1700" s="103"/>
      <c r="C1700" s="98" t="s">
        <v>1256</v>
      </c>
      <c r="D1700" s="98" t="s">
        <v>1257</v>
      </c>
      <c r="E1700" s="98" t="s">
        <v>1895</v>
      </c>
      <c r="F1700" s="98" t="s">
        <v>1280</v>
      </c>
      <c r="G1700" s="98" t="s">
        <v>2592</v>
      </c>
      <c r="H1700" s="98" t="s">
        <v>1695</v>
      </c>
      <c r="I1700" s="98" t="s">
        <v>1261</v>
      </c>
      <c r="J1700" s="101" t="s">
        <v>2593</v>
      </c>
    </row>
    <row r="1701" ht="27" spans="1:10">
      <c r="A1701" s="102"/>
      <c r="B1701" s="103"/>
      <c r="C1701" s="98" t="s">
        <v>1256</v>
      </c>
      <c r="D1701" s="98" t="s">
        <v>1268</v>
      </c>
      <c r="E1701" s="98" t="s">
        <v>1859</v>
      </c>
      <c r="F1701" s="98" t="s">
        <v>1280</v>
      </c>
      <c r="G1701" s="98" t="s">
        <v>1301</v>
      </c>
      <c r="H1701" s="98" t="s">
        <v>1294</v>
      </c>
      <c r="I1701" s="98" t="s">
        <v>1261</v>
      </c>
      <c r="J1701" s="101" t="s">
        <v>2594</v>
      </c>
    </row>
    <row r="1702" ht="14.25" spans="1:10">
      <c r="A1702" s="102"/>
      <c r="B1702" s="103"/>
      <c r="C1702" s="98" t="s">
        <v>1256</v>
      </c>
      <c r="D1702" s="98" t="s">
        <v>1291</v>
      </c>
      <c r="E1702" s="98" t="s">
        <v>1900</v>
      </c>
      <c r="F1702" s="98" t="s">
        <v>1280</v>
      </c>
      <c r="G1702" s="98" t="s">
        <v>1901</v>
      </c>
      <c r="H1702" s="98" t="s">
        <v>99</v>
      </c>
      <c r="I1702" s="98" t="s">
        <v>1261</v>
      </c>
      <c r="J1702" s="101" t="s">
        <v>2595</v>
      </c>
    </row>
    <row r="1703" ht="28.5" spans="1:10">
      <c r="A1703" s="102"/>
      <c r="B1703" s="103"/>
      <c r="C1703" s="98" t="s">
        <v>1277</v>
      </c>
      <c r="D1703" s="98" t="s">
        <v>1278</v>
      </c>
      <c r="E1703" s="98" t="s">
        <v>2052</v>
      </c>
      <c r="F1703" s="98" t="s">
        <v>1259</v>
      </c>
      <c r="G1703" s="98" t="s">
        <v>1332</v>
      </c>
      <c r="H1703" s="98" t="s">
        <v>99</v>
      </c>
      <c r="I1703" s="98" t="s">
        <v>1261</v>
      </c>
      <c r="J1703" s="101" t="s">
        <v>2596</v>
      </c>
    </row>
    <row r="1704" ht="27" spans="1:10">
      <c r="A1704" s="102"/>
      <c r="B1704" s="103"/>
      <c r="C1704" s="98" t="s">
        <v>1282</v>
      </c>
      <c r="D1704" s="98" t="s">
        <v>1283</v>
      </c>
      <c r="E1704" s="98" t="s">
        <v>1854</v>
      </c>
      <c r="F1704" s="98" t="s">
        <v>1420</v>
      </c>
      <c r="G1704" s="98" t="s">
        <v>1285</v>
      </c>
      <c r="H1704" s="98" t="s">
        <v>1294</v>
      </c>
      <c r="I1704" s="98" t="s">
        <v>1261</v>
      </c>
      <c r="J1704" s="101" t="s">
        <v>1905</v>
      </c>
    </row>
    <row r="1705" ht="27" spans="1:10">
      <c r="A1705" s="102"/>
      <c r="B1705" s="103"/>
      <c r="C1705" s="98" t="s">
        <v>1282</v>
      </c>
      <c r="D1705" s="98" t="s">
        <v>1283</v>
      </c>
      <c r="E1705" s="98" t="s">
        <v>1906</v>
      </c>
      <c r="F1705" s="98" t="s">
        <v>1420</v>
      </c>
      <c r="G1705" s="98" t="s">
        <v>1285</v>
      </c>
      <c r="H1705" s="98" t="s">
        <v>99</v>
      </c>
      <c r="I1705" s="98" t="s">
        <v>1261</v>
      </c>
      <c r="J1705" s="101" t="s">
        <v>1905</v>
      </c>
    </row>
    <row r="1706" ht="162" spans="1:10">
      <c r="A1706" s="98" t="s">
        <v>2100</v>
      </c>
      <c r="B1706" s="101" t="s">
        <v>1982</v>
      </c>
      <c r="C1706" s="102"/>
      <c r="D1706" s="102"/>
      <c r="E1706" s="102"/>
      <c r="F1706" s="102"/>
      <c r="G1706" s="102"/>
      <c r="H1706" s="102"/>
      <c r="I1706" s="102"/>
      <c r="J1706" s="103"/>
    </row>
    <row r="1707" ht="27.75" spans="1:10">
      <c r="A1707" s="102"/>
      <c r="B1707" s="103"/>
      <c r="C1707" s="98" t="s">
        <v>1256</v>
      </c>
      <c r="D1707" s="98" t="s">
        <v>1257</v>
      </c>
      <c r="E1707" s="98" t="s">
        <v>2597</v>
      </c>
      <c r="F1707" s="98" t="s">
        <v>1280</v>
      </c>
      <c r="G1707" s="98" t="s">
        <v>2598</v>
      </c>
      <c r="H1707" s="98" t="s">
        <v>1695</v>
      </c>
      <c r="I1707" s="98" t="s">
        <v>1261</v>
      </c>
      <c r="J1707" s="101" t="s">
        <v>2599</v>
      </c>
    </row>
    <row r="1708" ht="27.75" spans="1:10">
      <c r="A1708" s="102"/>
      <c r="B1708" s="103"/>
      <c r="C1708" s="98" t="s">
        <v>1256</v>
      </c>
      <c r="D1708" s="98" t="s">
        <v>1268</v>
      </c>
      <c r="E1708" s="98" t="s">
        <v>1986</v>
      </c>
      <c r="F1708" s="98" t="s">
        <v>1280</v>
      </c>
      <c r="G1708" s="98" t="s">
        <v>2600</v>
      </c>
      <c r="H1708" s="98" t="s">
        <v>1294</v>
      </c>
      <c r="I1708" s="98" t="s">
        <v>1261</v>
      </c>
      <c r="J1708" s="101" t="s">
        <v>2601</v>
      </c>
    </row>
    <row r="1709" ht="27.75" spans="1:10">
      <c r="A1709" s="102"/>
      <c r="B1709" s="103"/>
      <c r="C1709" s="98" t="s">
        <v>1256</v>
      </c>
      <c r="D1709" s="98" t="s">
        <v>1268</v>
      </c>
      <c r="E1709" s="98" t="s">
        <v>1988</v>
      </c>
      <c r="F1709" s="98" t="s">
        <v>1259</v>
      </c>
      <c r="G1709" s="98" t="s">
        <v>1353</v>
      </c>
      <c r="H1709" s="98" t="s">
        <v>1294</v>
      </c>
      <c r="I1709" s="98" t="s">
        <v>1261</v>
      </c>
      <c r="J1709" s="101" t="s">
        <v>2602</v>
      </c>
    </row>
    <row r="1710" ht="27.75" spans="1:10">
      <c r="A1710" s="102"/>
      <c r="B1710" s="103"/>
      <c r="C1710" s="98" t="s">
        <v>1256</v>
      </c>
      <c r="D1710" s="98" t="s">
        <v>1377</v>
      </c>
      <c r="E1710" s="98" t="s">
        <v>1990</v>
      </c>
      <c r="F1710" s="98" t="s">
        <v>1280</v>
      </c>
      <c r="G1710" s="98" t="s">
        <v>1301</v>
      </c>
      <c r="H1710" s="98" t="s">
        <v>1294</v>
      </c>
      <c r="I1710" s="98" t="s">
        <v>1261</v>
      </c>
      <c r="J1710" s="101" t="s">
        <v>1991</v>
      </c>
    </row>
    <row r="1711" ht="41.25" spans="1:10">
      <c r="A1711" s="102"/>
      <c r="B1711" s="103"/>
      <c r="C1711" s="98" t="s">
        <v>1256</v>
      </c>
      <c r="D1711" s="98" t="s">
        <v>1291</v>
      </c>
      <c r="E1711" s="98" t="s">
        <v>2603</v>
      </c>
      <c r="F1711" s="98" t="s">
        <v>1280</v>
      </c>
      <c r="G1711" s="98" t="s">
        <v>2043</v>
      </c>
      <c r="H1711" s="98" t="s">
        <v>1949</v>
      </c>
      <c r="I1711" s="98" t="s">
        <v>1261</v>
      </c>
      <c r="J1711" s="101" t="s">
        <v>2104</v>
      </c>
    </row>
    <row r="1712" ht="27.75" spans="1:10">
      <c r="A1712" s="102"/>
      <c r="B1712" s="103"/>
      <c r="C1712" s="98" t="s">
        <v>1277</v>
      </c>
      <c r="D1712" s="98" t="s">
        <v>1278</v>
      </c>
      <c r="E1712" s="98" t="s">
        <v>1995</v>
      </c>
      <c r="F1712" s="98" t="s">
        <v>1259</v>
      </c>
      <c r="G1712" s="98" t="s">
        <v>1332</v>
      </c>
      <c r="H1712" s="98" t="s">
        <v>1294</v>
      </c>
      <c r="I1712" s="98" t="s">
        <v>1261</v>
      </c>
      <c r="J1712" s="101" t="s">
        <v>1914</v>
      </c>
    </row>
    <row r="1713" ht="27.75" spans="1:10">
      <c r="A1713" s="102"/>
      <c r="B1713" s="103"/>
      <c r="C1713" s="98" t="s">
        <v>1277</v>
      </c>
      <c r="D1713" s="98" t="s">
        <v>1299</v>
      </c>
      <c r="E1713" s="98" t="s">
        <v>1999</v>
      </c>
      <c r="F1713" s="98" t="s">
        <v>1280</v>
      </c>
      <c r="G1713" s="98" t="s">
        <v>1363</v>
      </c>
      <c r="H1713" s="98" t="s">
        <v>1302</v>
      </c>
      <c r="I1713" s="98" t="s">
        <v>1261</v>
      </c>
      <c r="J1713" s="101" t="s">
        <v>2105</v>
      </c>
    </row>
    <row r="1714" ht="27" spans="1:10">
      <c r="A1714" s="102"/>
      <c r="B1714" s="103"/>
      <c r="C1714" s="98" t="s">
        <v>1282</v>
      </c>
      <c r="D1714" s="98" t="s">
        <v>1283</v>
      </c>
      <c r="E1714" s="98" t="s">
        <v>1889</v>
      </c>
      <c r="F1714" s="98" t="s">
        <v>1259</v>
      </c>
      <c r="G1714" s="98" t="s">
        <v>1285</v>
      </c>
      <c r="H1714" s="98" t="s">
        <v>1294</v>
      </c>
      <c r="I1714" s="98" t="s">
        <v>1261</v>
      </c>
      <c r="J1714" s="101" t="s">
        <v>1998</v>
      </c>
    </row>
    <row r="1715" ht="27" spans="1:10">
      <c r="A1715" s="102"/>
      <c r="B1715" s="103"/>
      <c r="C1715" s="98" t="s">
        <v>1282</v>
      </c>
      <c r="D1715" s="98" t="s">
        <v>1283</v>
      </c>
      <c r="E1715" s="98" t="s">
        <v>1891</v>
      </c>
      <c r="F1715" s="98" t="s">
        <v>1259</v>
      </c>
      <c r="G1715" s="98" t="s">
        <v>1285</v>
      </c>
      <c r="H1715" s="98" t="s">
        <v>1294</v>
      </c>
      <c r="I1715" s="98" t="s">
        <v>1261</v>
      </c>
      <c r="J1715" s="101" t="s">
        <v>2002</v>
      </c>
    </row>
    <row r="1716" ht="27.75" spans="1:10">
      <c r="A1716" s="98" t="s">
        <v>1833</v>
      </c>
      <c r="B1716" s="101" t="s">
        <v>2064</v>
      </c>
      <c r="C1716" s="102"/>
      <c r="D1716" s="102"/>
      <c r="E1716" s="102"/>
      <c r="F1716" s="102"/>
      <c r="G1716" s="102"/>
      <c r="H1716" s="102"/>
      <c r="I1716" s="102"/>
      <c r="J1716" s="103"/>
    </row>
    <row r="1717" ht="14.25" spans="1:10">
      <c r="A1717" s="102"/>
      <c r="B1717" s="103"/>
      <c r="C1717" s="98" t="s">
        <v>1256</v>
      </c>
      <c r="D1717" s="98" t="s">
        <v>1257</v>
      </c>
      <c r="E1717" s="98" t="s">
        <v>2604</v>
      </c>
      <c r="F1717" s="98" t="s">
        <v>1259</v>
      </c>
      <c r="G1717" s="98" t="s">
        <v>2276</v>
      </c>
      <c r="H1717" s="98" t="s">
        <v>99</v>
      </c>
      <c r="I1717" s="98" t="s">
        <v>1261</v>
      </c>
      <c r="J1717" s="101" t="s">
        <v>2605</v>
      </c>
    </row>
    <row r="1718" ht="27" spans="1:10">
      <c r="A1718" s="102"/>
      <c r="B1718" s="103"/>
      <c r="C1718" s="98" t="s">
        <v>1256</v>
      </c>
      <c r="D1718" s="98" t="s">
        <v>1268</v>
      </c>
      <c r="E1718" s="98" t="s">
        <v>2606</v>
      </c>
      <c r="F1718" s="98" t="s">
        <v>1259</v>
      </c>
      <c r="G1718" s="98" t="s">
        <v>1285</v>
      </c>
      <c r="H1718" s="98" t="s">
        <v>99</v>
      </c>
      <c r="I1718" s="98" t="s">
        <v>1261</v>
      </c>
      <c r="J1718" s="101" t="s">
        <v>2069</v>
      </c>
    </row>
    <row r="1719" ht="14.25" spans="1:10">
      <c r="A1719" s="102"/>
      <c r="B1719" s="103"/>
      <c r="C1719" s="98" t="s">
        <v>1256</v>
      </c>
      <c r="D1719" s="98" t="s">
        <v>1291</v>
      </c>
      <c r="E1719" s="98" t="s">
        <v>2070</v>
      </c>
      <c r="F1719" s="98" t="s">
        <v>1280</v>
      </c>
      <c r="G1719" s="98" t="s">
        <v>2607</v>
      </c>
      <c r="H1719" s="98" t="s">
        <v>99</v>
      </c>
      <c r="I1719" s="98" t="s">
        <v>1261</v>
      </c>
      <c r="J1719" s="101" t="s">
        <v>2605</v>
      </c>
    </row>
    <row r="1720" ht="14.25" spans="1:10">
      <c r="A1720" s="102"/>
      <c r="B1720" s="103"/>
      <c r="C1720" s="98" t="s">
        <v>1277</v>
      </c>
      <c r="D1720" s="98" t="s">
        <v>1278</v>
      </c>
      <c r="E1720" s="98" t="s">
        <v>1849</v>
      </c>
      <c r="F1720" s="98" t="s">
        <v>1280</v>
      </c>
      <c r="G1720" s="98" t="s">
        <v>1850</v>
      </c>
      <c r="H1720" s="98" t="s">
        <v>99</v>
      </c>
      <c r="I1720" s="98" t="s">
        <v>1261</v>
      </c>
      <c r="J1720" s="101" t="s">
        <v>2074</v>
      </c>
    </row>
    <row r="1721" ht="27" spans="1:10">
      <c r="A1721" s="102"/>
      <c r="B1721" s="103"/>
      <c r="C1721" s="98" t="s">
        <v>1282</v>
      </c>
      <c r="D1721" s="98" t="s">
        <v>1283</v>
      </c>
      <c r="E1721" s="98" t="s">
        <v>2075</v>
      </c>
      <c r="F1721" s="98" t="s">
        <v>1259</v>
      </c>
      <c r="G1721" s="98" t="s">
        <v>1285</v>
      </c>
      <c r="H1721" s="98" t="s">
        <v>99</v>
      </c>
      <c r="I1721" s="98" t="s">
        <v>1261</v>
      </c>
      <c r="J1721" s="101" t="s">
        <v>2278</v>
      </c>
    </row>
    <row r="1722" ht="54" spans="1:10">
      <c r="A1722" s="98" t="s">
        <v>1881</v>
      </c>
      <c r="B1722" s="101" t="s">
        <v>2054</v>
      </c>
      <c r="C1722" s="102"/>
      <c r="D1722" s="102"/>
      <c r="E1722" s="102"/>
      <c r="F1722" s="102"/>
      <c r="G1722" s="102"/>
      <c r="H1722" s="102"/>
      <c r="I1722" s="102"/>
      <c r="J1722" s="103"/>
    </row>
    <row r="1723" ht="28.5" spans="1:10">
      <c r="A1723" s="102"/>
      <c r="B1723" s="103"/>
      <c r="C1723" s="98" t="s">
        <v>1256</v>
      </c>
      <c r="D1723" s="98" t="s">
        <v>1257</v>
      </c>
      <c r="E1723" s="98" t="s">
        <v>2055</v>
      </c>
      <c r="F1723" s="98" t="s">
        <v>1280</v>
      </c>
      <c r="G1723" s="98" t="s">
        <v>1553</v>
      </c>
      <c r="H1723" s="98" t="s">
        <v>1695</v>
      </c>
      <c r="I1723" s="98" t="s">
        <v>1261</v>
      </c>
      <c r="J1723" s="101" t="s">
        <v>2608</v>
      </c>
    </row>
    <row r="1724" ht="28.5" spans="1:10">
      <c r="A1724" s="102"/>
      <c r="B1724" s="103"/>
      <c r="C1724" s="98" t="s">
        <v>1256</v>
      </c>
      <c r="D1724" s="98" t="s">
        <v>1268</v>
      </c>
      <c r="E1724" s="98" t="s">
        <v>1986</v>
      </c>
      <c r="F1724" s="98" t="s">
        <v>1280</v>
      </c>
      <c r="G1724" s="98" t="s">
        <v>2609</v>
      </c>
      <c r="H1724" s="98" t="s">
        <v>1294</v>
      </c>
      <c r="I1724" s="98" t="s">
        <v>1261</v>
      </c>
      <c r="J1724" s="101" t="s">
        <v>2610</v>
      </c>
    </row>
    <row r="1725" ht="27.75" spans="1:10">
      <c r="A1725" s="102"/>
      <c r="B1725" s="103"/>
      <c r="C1725" s="98" t="s">
        <v>1256</v>
      </c>
      <c r="D1725" s="98" t="s">
        <v>1268</v>
      </c>
      <c r="E1725" s="98" t="s">
        <v>1988</v>
      </c>
      <c r="F1725" s="98" t="s">
        <v>1259</v>
      </c>
      <c r="G1725" s="98" t="s">
        <v>1353</v>
      </c>
      <c r="H1725" s="98" t="s">
        <v>1294</v>
      </c>
      <c r="I1725" s="98" t="s">
        <v>1261</v>
      </c>
      <c r="J1725" s="101" t="s">
        <v>1989</v>
      </c>
    </row>
    <row r="1726" ht="27.75" spans="1:10">
      <c r="A1726" s="102"/>
      <c r="B1726" s="103"/>
      <c r="C1726" s="98" t="s">
        <v>1256</v>
      </c>
      <c r="D1726" s="98" t="s">
        <v>1377</v>
      </c>
      <c r="E1726" s="98" t="s">
        <v>1990</v>
      </c>
      <c r="F1726" s="98" t="s">
        <v>1280</v>
      </c>
      <c r="G1726" s="98" t="s">
        <v>1301</v>
      </c>
      <c r="H1726" s="98" t="s">
        <v>1294</v>
      </c>
      <c r="I1726" s="98" t="s">
        <v>1261</v>
      </c>
      <c r="J1726" s="101" t="s">
        <v>1991</v>
      </c>
    </row>
    <row r="1727" ht="42" spans="1:10">
      <c r="A1727" s="102"/>
      <c r="B1727" s="103"/>
      <c r="C1727" s="98" t="s">
        <v>1256</v>
      </c>
      <c r="D1727" s="98" t="s">
        <v>1291</v>
      </c>
      <c r="E1727" s="98" t="s">
        <v>2611</v>
      </c>
      <c r="F1727" s="98" t="s">
        <v>1280</v>
      </c>
      <c r="G1727" s="98" t="s">
        <v>2060</v>
      </c>
      <c r="H1727" s="98" t="s">
        <v>1949</v>
      </c>
      <c r="I1727" s="98" t="s">
        <v>1261</v>
      </c>
      <c r="J1727" s="101" t="s">
        <v>2061</v>
      </c>
    </row>
    <row r="1728" ht="27.75" spans="1:10">
      <c r="A1728" s="102"/>
      <c r="B1728" s="103"/>
      <c r="C1728" s="98" t="s">
        <v>1277</v>
      </c>
      <c r="D1728" s="98" t="s">
        <v>1278</v>
      </c>
      <c r="E1728" s="98" t="s">
        <v>1995</v>
      </c>
      <c r="F1728" s="98" t="s">
        <v>1259</v>
      </c>
      <c r="G1728" s="98" t="s">
        <v>1301</v>
      </c>
      <c r="H1728" s="98" t="s">
        <v>1294</v>
      </c>
      <c r="I1728" s="98" t="s">
        <v>1261</v>
      </c>
      <c r="J1728" s="101" t="s">
        <v>1914</v>
      </c>
    </row>
    <row r="1729" ht="27.75" spans="1:10">
      <c r="A1729" s="102"/>
      <c r="B1729" s="103"/>
      <c r="C1729" s="98" t="s">
        <v>1277</v>
      </c>
      <c r="D1729" s="98" t="s">
        <v>1278</v>
      </c>
      <c r="E1729" s="98" t="s">
        <v>1997</v>
      </c>
      <c r="F1729" s="98" t="s">
        <v>1280</v>
      </c>
      <c r="G1729" s="98" t="s">
        <v>1301</v>
      </c>
      <c r="H1729" s="98" t="s">
        <v>1294</v>
      </c>
      <c r="I1729" s="98" t="s">
        <v>1261</v>
      </c>
      <c r="J1729" s="101" t="s">
        <v>2062</v>
      </c>
    </row>
    <row r="1730" ht="27.75" spans="1:10">
      <c r="A1730" s="102"/>
      <c r="B1730" s="103"/>
      <c r="C1730" s="98" t="s">
        <v>1277</v>
      </c>
      <c r="D1730" s="98" t="s">
        <v>1299</v>
      </c>
      <c r="E1730" s="98" t="s">
        <v>1999</v>
      </c>
      <c r="F1730" s="98" t="s">
        <v>1280</v>
      </c>
      <c r="G1730" s="98" t="s">
        <v>1363</v>
      </c>
      <c r="H1730" s="98" t="s">
        <v>1302</v>
      </c>
      <c r="I1730" s="98" t="s">
        <v>1261</v>
      </c>
      <c r="J1730" s="101" t="s">
        <v>2001</v>
      </c>
    </row>
    <row r="1731" ht="27" spans="1:10">
      <c r="A1731" s="102"/>
      <c r="B1731" s="103"/>
      <c r="C1731" s="98" t="s">
        <v>1282</v>
      </c>
      <c r="D1731" s="98" t="s">
        <v>1283</v>
      </c>
      <c r="E1731" s="98" t="s">
        <v>1889</v>
      </c>
      <c r="F1731" s="98" t="s">
        <v>1259</v>
      </c>
      <c r="G1731" s="98" t="s">
        <v>1285</v>
      </c>
      <c r="H1731" s="98" t="s">
        <v>1294</v>
      </c>
      <c r="I1731" s="98" t="s">
        <v>1261</v>
      </c>
      <c r="J1731" s="101" t="s">
        <v>2062</v>
      </c>
    </row>
    <row r="1732" ht="27" spans="1:10">
      <c r="A1732" s="102"/>
      <c r="B1732" s="103"/>
      <c r="C1732" s="98" t="s">
        <v>1282</v>
      </c>
      <c r="D1732" s="98" t="s">
        <v>1283</v>
      </c>
      <c r="E1732" s="98" t="s">
        <v>1891</v>
      </c>
      <c r="F1732" s="98" t="s">
        <v>1259</v>
      </c>
      <c r="G1732" s="98" t="s">
        <v>1285</v>
      </c>
      <c r="H1732" s="98" t="s">
        <v>1294</v>
      </c>
      <c r="I1732" s="98" t="s">
        <v>1261</v>
      </c>
      <c r="J1732" s="101" t="s">
        <v>2063</v>
      </c>
    </row>
    <row r="1733" ht="54" spans="1:10">
      <c r="A1733" s="98" t="s">
        <v>1907</v>
      </c>
      <c r="B1733" s="101" t="s">
        <v>2093</v>
      </c>
      <c r="C1733" s="102"/>
      <c r="D1733" s="102"/>
      <c r="E1733" s="102"/>
      <c r="F1733" s="102"/>
      <c r="G1733" s="102"/>
      <c r="H1733" s="102"/>
      <c r="I1733" s="102"/>
      <c r="J1733" s="103"/>
    </row>
    <row r="1734" ht="28.5" spans="1:10">
      <c r="A1734" s="102"/>
      <c r="B1734" s="103"/>
      <c r="C1734" s="98" t="s">
        <v>1256</v>
      </c>
      <c r="D1734" s="98" t="s">
        <v>1257</v>
      </c>
      <c r="E1734" s="98" t="s">
        <v>2094</v>
      </c>
      <c r="F1734" s="98" t="s">
        <v>1280</v>
      </c>
      <c r="G1734" s="98" t="s">
        <v>2612</v>
      </c>
      <c r="H1734" s="98" t="s">
        <v>1311</v>
      </c>
      <c r="I1734" s="98" t="s">
        <v>1261</v>
      </c>
      <c r="J1734" s="101" t="s">
        <v>2613</v>
      </c>
    </row>
    <row r="1735" ht="28.5" spans="1:10">
      <c r="A1735" s="102"/>
      <c r="B1735" s="103"/>
      <c r="C1735" s="98" t="s">
        <v>1256</v>
      </c>
      <c r="D1735" s="98" t="s">
        <v>1268</v>
      </c>
      <c r="E1735" s="98" t="s">
        <v>1859</v>
      </c>
      <c r="F1735" s="98" t="s">
        <v>1280</v>
      </c>
      <c r="G1735" s="98" t="s">
        <v>1301</v>
      </c>
      <c r="H1735" s="98" t="s">
        <v>1294</v>
      </c>
      <c r="I1735" s="98" t="s">
        <v>1261</v>
      </c>
      <c r="J1735" s="101" t="s">
        <v>2614</v>
      </c>
    </row>
    <row r="1736" ht="27" spans="1:10">
      <c r="A1736" s="102"/>
      <c r="B1736" s="103"/>
      <c r="C1736" s="98" t="s">
        <v>1256</v>
      </c>
      <c r="D1736" s="98" t="s">
        <v>1377</v>
      </c>
      <c r="E1736" s="98" t="s">
        <v>1932</v>
      </c>
      <c r="F1736" s="98" t="s">
        <v>1280</v>
      </c>
      <c r="G1736" s="98" t="s">
        <v>1301</v>
      </c>
      <c r="H1736" s="98" t="s">
        <v>1294</v>
      </c>
      <c r="I1736" s="98" t="s">
        <v>1261</v>
      </c>
      <c r="J1736" s="101" t="s">
        <v>2615</v>
      </c>
    </row>
    <row r="1737" ht="27" spans="1:10">
      <c r="A1737" s="102"/>
      <c r="B1737" s="103"/>
      <c r="C1737" s="98" t="s">
        <v>1256</v>
      </c>
      <c r="D1737" s="98" t="s">
        <v>1291</v>
      </c>
      <c r="E1737" s="98" t="s">
        <v>2096</v>
      </c>
      <c r="F1737" s="98" t="s">
        <v>1280</v>
      </c>
      <c r="G1737" s="98" t="s">
        <v>2097</v>
      </c>
      <c r="H1737" s="98" t="s">
        <v>99</v>
      </c>
      <c r="I1737" s="98" t="s">
        <v>1261</v>
      </c>
      <c r="J1737" s="101" t="s">
        <v>1828</v>
      </c>
    </row>
    <row r="1738" ht="27" spans="1:10">
      <c r="A1738" s="102"/>
      <c r="B1738" s="103"/>
      <c r="C1738" s="98" t="s">
        <v>1256</v>
      </c>
      <c r="D1738" s="98" t="s">
        <v>1291</v>
      </c>
      <c r="E1738" s="98" t="s">
        <v>2098</v>
      </c>
      <c r="F1738" s="98" t="s">
        <v>1280</v>
      </c>
      <c r="G1738" s="98" t="s">
        <v>1913</v>
      </c>
      <c r="H1738" s="98" t="s">
        <v>99</v>
      </c>
      <c r="I1738" s="98" t="s">
        <v>1261</v>
      </c>
      <c r="J1738" s="101" t="s">
        <v>1828</v>
      </c>
    </row>
    <row r="1739" ht="28.5" spans="1:10">
      <c r="A1739" s="102"/>
      <c r="B1739" s="103"/>
      <c r="C1739" s="98" t="s">
        <v>1277</v>
      </c>
      <c r="D1739" s="98" t="s">
        <v>1278</v>
      </c>
      <c r="E1739" s="98" t="s">
        <v>1863</v>
      </c>
      <c r="F1739" s="98" t="s">
        <v>1259</v>
      </c>
      <c r="G1739" s="98" t="s">
        <v>1285</v>
      </c>
      <c r="H1739" s="98" t="s">
        <v>1294</v>
      </c>
      <c r="I1739" s="98" t="s">
        <v>1261</v>
      </c>
      <c r="J1739" s="101" t="s">
        <v>1830</v>
      </c>
    </row>
    <row r="1740" ht="27" spans="1:10">
      <c r="A1740" s="102"/>
      <c r="B1740" s="103"/>
      <c r="C1740" s="98" t="s">
        <v>1282</v>
      </c>
      <c r="D1740" s="98" t="s">
        <v>1283</v>
      </c>
      <c r="E1740" s="98" t="s">
        <v>1317</v>
      </c>
      <c r="F1740" s="98" t="s">
        <v>1259</v>
      </c>
      <c r="G1740" s="98" t="s">
        <v>1285</v>
      </c>
      <c r="H1740" s="98" t="s">
        <v>1294</v>
      </c>
      <c r="I1740" s="98" t="s">
        <v>1261</v>
      </c>
      <c r="J1740" s="101" t="s">
        <v>1832</v>
      </c>
    </row>
    <row r="1741" ht="14.25" spans="1:10">
      <c r="A1741" s="98" t="s">
        <v>2616</v>
      </c>
      <c r="B1741" s="103"/>
      <c r="C1741" s="102"/>
      <c r="D1741" s="102"/>
      <c r="E1741" s="102"/>
      <c r="F1741" s="102"/>
      <c r="G1741" s="102"/>
      <c r="H1741" s="102"/>
      <c r="I1741" s="102"/>
      <c r="J1741" s="103"/>
    </row>
    <row r="1742" ht="162" spans="1:10">
      <c r="A1742" s="98" t="s">
        <v>2100</v>
      </c>
      <c r="B1742" s="101" t="s">
        <v>1982</v>
      </c>
      <c r="C1742" s="102"/>
      <c r="D1742" s="102"/>
      <c r="E1742" s="102"/>
      <c r="F1742" s="102"/>
      <c r="G1742" s="102"/>
      <c r="H1742" s="102"/>
      <c r="I1742" s="102"/>
      <c r="J1742" s="103"/>
    </row>
    <row r="1743" ht="27.75" spans="1:10">
      <c r="A1743" s="102"/>
      <c r="B1743" s="103"/>
      <c r="C1743" s="98" t="s">
        <v>1256</v>
      </c>
      <c r="D1743" s="98" t="s">
        <v>1257</v>
      </c>
      <c r="E1743" s="98" t="s">
        <v>1983</v>
      </c>
      <c r="F1743" s="98" t="s">
        <v>1280</v>
      </c>
      <c r="G1743" s="98" t="s">
        <v>2617</v>
      </c>
      <c r="H1743" s="98" t="s">
        <v>1695</v>
      </c>
      <c r="I1743" s="98" t="s">
        <v>1261</v>
      </c>
      <c r="J1743" s="101" t="s">
        <v>1985</v>
      </c>
    </row>
    <row r="1744" ht="27.75" spans="1:10">
      <c r="A1744" s="102"/>
      <c r="B1744" s="103"/>
      <c r="C1744" s="98" t="s">
        <v>1256</v>
      </c>
      <c r="D1744" s="98" t="s">
        <v>1268</v>
      </c>
      <c r="E1744" s="98" t="s">
        <v>1986</v>
      </c>
      <c r="F1744" s="98" t="s">
        <v>1280</v>
      </c>
      <c r="G1744" s="98" t="s">
        <v>1301</v>
      </c>
      <c r="H1744" s="98" t="s">
        <v>1294</v>
      </c>
      <c r="I1744" s="98" t="s">
        <v>1261</v>
      </c>
      <c r="J1744" s="101" t="s">
        <v>2103</v>
      </c>
    </row>
    <row r="1745" ht="27.75" spans="1:10">
      <c r="A1745" s="102"/>
      <c r="B1745" s="103"/>
      <c r="C1745" s="98" t="s">
        <v>1256</v>
      </c>
      <c r="D1745" s="98" t="s">
        <v>1268</v>
      </c>
      <c r="E1745" s="98" t="s">
        <v>1988</v>
      </c>
      <c r="F1745" s="98" t="s">
        <v>1259</v>
      </c>
      <c r="G1745" s="98" t="s">
        <v>1353</v>
      </c>
      <c r="H1745" s="98" t="s">
        <v>1294</v>
      </c>
      <c r="I1745" s="98" t="s">
        <v>1261</v>
      </c>
      <c r="J1745" s="101" t="s">
        <v>1989</v>
      </c>
    </row>
    <row r="1746" ht="27.75" spans="1:10">
      <c r="A1746" s="102"/>
      <c r="B1746" s="103"/>
      <c r="C1746" s="98" t="s">
        <v>1256</v>
      </c>
      <c r="D1746" s="98" t="s">
        <v>1377</v>
      </c>
      <c r="E1746" s="98" t="s">
        <v>1990</v>
      </c>
      <c r="F1746" s="98" t="s">
        <v>1280</v>
      </c>
      <c r="G1746" s="98" t="s">
        <v>1301</v>
      </c>
      <c r="H1746" s="98" t="s">
        <v>1294</v>
      </c>
      <c r="I1746" s="98" t="s">
        <v>1261</v>
      </c>
      <c r="J1746" s="101" t="s">
        <v>1991</v>
      </c>
    </row>
    <row r="1747" ht="27.75" spans="1:10">
      <c r="A1747" s="102"/>
      <c r="B1747" s="103"/>
      <c r="C1747" s="98" t="s">
        <v>1256</v>
      </c>
      <c r="D1747" s="98" t="s">
        <v>1291</v>
      </c>
      <c r="E1747" s="98" t="s">
        <v>1992</v>
      </c>
      <c r="F1747" s="98" t="s">
        <v>1280</v>
      </c>
      <c r="G1747" s="98" t="s">
        <v>2043</v>
      </c>
      <c r="H1747" s="98" t="s">
        <v>1949</v>
      </c>
      <c r="I1747" s="98" t="s">
        <v>1261</v>
      </c>
      <c r="J1747" s="101" t="s">
        <v>2104</v>
      </c>
    </row>
    <row r="1748" ht="27.75" spans="1:10">
      <c r="A1748" s="102"/>
      <c r="B1748" s="103"/>
      <c r="C1748" s="98" t="s">
        <v>1277</v>
      </c>
      <c r="D1748" s="98" t="s">
        <v>1278</v>
      </c>
      <c r="E1748" s="98" t="s">
        <v>1995</v>
      </c>
      <c r="F1748" s="98" t="s">
        <v>1259</v>
      </c>
      <c r="G1748" s="98" t="s">
        <v>1996</v>
      </c>
      <c r="H1748" s="98" t="s">
        <v>1294</v>
      </c>
      <c r="I1748" s="98" t="s">
        <v>1261</v>
      </c>
      <c r="J1748" s="101" t="s">
        <v>1914</v>
      </c>
    </row>
    <row r="1749" ht="27.75" spans="1:10">
      <c r="A1749" s="102"/>
      <c r="B1749" s="103"/>
      <c r="C1749" s="98" t="s">
        <v>1277</v>
      </c>
      <c r="D1749" s="98" t="s">
        <v>1278</v>
      </c>
      <c r="E1749" s="98" t="s">
        <v>1997</v>
      </c>
      <c r="F1749" s="98" t="s">
        <v>1280</v>
      </c>
      <c r="G1749" s="98" t="s">
        <v>1301</v>
      </c>
      <c r="H1749" s="98" t="s">
        <v>1294</v>
      </c>
      <c r="I1749" s="98" t="s">
        <v>1261</v>
      </c>
      <c r="J1749" s="101" t="s">
        <v>1998</v>
      </c>
    </row>
    <row r="1750" ht="27.75" spans="1:10">
      <c r="A1750" s="102"/>
      <c r="B1750" s="103"/>
      <c r="C1750" s="98" t="s">
        <v>1277</v>
      </c>
      <c r="D1750" s="98" t="s">
        <v>1299</v>
      </c>
      <c r="E1750" s="98" t="s">
        <v>1999</v>
      </c>
      <c r="F1750" s="98" t="s">
        <v>1280</v>
      </c>
      <c r="G1750" s="98" t="s">
        <v>2000</v>
      </c>
      <c r="H1750" s="98" t="s">
        <v>1302</v>
      </c>
      <c r="I1750" s="98" t="s">
        <v>1261</v>
      </c>
      <c r="J1750" s="101" t="s">
        <v>2105</v>
      </c>
    </row>
    <row r="1751" ht="27" spans="1:10">
      <c r="A1751" s="102"/>
      <c r="B1751" s="103"/>
      <c r="C1751" s="98" t="s">
        <v>1282</v>
      </c>
      <c r="D1751" s="98" t="s">
        <v>1283</v>
      </c>
      <c r="E1751" s="98" t="s">
        <v>1889</v>
      </c>
      <c r="F1751" s="98" t="s">
        <v>1259</v>
      </c>
      <c r="G1751" s="98" t="s">
        <v>1285</v>
      </c>
      <c r="H1751" s="98" t="s">
        <v>1294</v>
      </c>
      <c r="I1751" s="98" t="s">
        <v>1261</v>
      </c>
      <c r="J1751" s="101" t="s">
        <v>1998</v>
      </c>
    </row>
    <row r="1752" ht="27" spans="1:10">
      <c r="A1752" s="102"/>
      <c r="B1752" s="103"/>
      <c r="C1752" s="98" t="s">
        <v>1282</v>
      </c>
      <c r="D1752" s="98" t="s">
        <v>1283</v>
      </c>
      <c r="E1752" s="98" t="s">
        <v>1891</v>
      </c>
      <c r="F1752" s="98" t="s">
        <v>1259</v>
      </c>
      <c r="G1752" s="98" t="s">
        <v>1285</v>
      </c>
      <c r="H1752" s="98" t="s">
        <v>1294</v>
      </c>
      <c r="I1752" s="98" t="s">
        <v>1261</v>
      </c>
      <c r="J1752" s="101" t="s">
        <v>2002</v>
      </c>
    </row>
    <row r="1753" ht="54" spans="1:10">
      <c r="A1753" s="98" t="s">
        <v>1907</v>
      </c>
      <c r="B1753" s="101" t="s">
        <v>2093</v>
      </c>
      <c r="C1753" s="102"/>
      <c r="D1753" s="102"/>
      <c r="E1753" s="102"/>
      <c r="F1753" s="102"/>
      <c r="G1753" s="102"/>
      <c r="H1753" s="102"/>
      <c r="I1753" s="102"/>
      <c r="J1753" s="103"/>
    </row>
    <row r="1754" ht="27" spans="1:10">
      <c r="A1754" s="102"/>
      <c r="B1754" s="103"/>
      <c r="C1754" s="98" t="s">
        <v>1256</v>
      </c>
      <c r="D1754" s="98" t="s">
        <v>1257</v>
      </c>
      <c r="E1754" s="98" t="s">
        <v>2124</v>
      </c>
      <c r="F1754" s="98" t="s">
        <v>1280</v>
      </c>
      <c r="G1754" s="98" t="s">
        <v>2617</v>
      </c>
      <c r="H1754" s="98" t="s">
        <v>1311</v>
      </c>
      <c r="I1754" s="98" t="s">
        <v>1261</v>
      </c>
      <c r="J1754" s="101" t="s">
        <v>1822</v>
      </c>
    </row>
    <row r="1755" ht="27" spans="1:10">
      <c r="A1755" s="102"/>
      <c r="B1755" s="103"/>
      <c r="C1755" s="98" t="s">
        <v>1256</v>
      </c>
      <c r="D1755" s="98" t="s">
        <v>1268</v>
      </c>
      <c r="E1755" s="98" t="s">
        <v>1859</v>
      </c>
      <c r="F1755" s="98" t="s">
        <v>1280</v>
      </c>
      <c r="G1755" s="98" t="s">
        <v>1301</v>
      </c>
      <c r="H1755" s="98" t="s">
        <v>1294</v>
      </c>
      <c r="I1755" s="98" t="s">
        <v>1261</v>
      </c>
      <c r="J1755" s="101" t="s">
        <v>1860</v>
      </c>
    </row>
    <row r="1756" ht="27" spans="1:10">
      <c r="A1756" s="102"/>
      <c r="B1756" s="103"/>
      <c r="C1756" s="98" t="s">
        <v>1256</v>
      </c>
      <c r="D1756" s="98" t="s">
        <v>1377</v>
      </c>
      <c r="E1756" s="98" t="s">
        <v>1932</v>
      </c>
      <c r="F1756" s="98" t="s">
        <v>1280</v>
      </c>
      <c r="G1756" s="98" t="s">
        <v>1301</v>
      </c>
      <c r="H1756" s="98" t="s">
        <v>1294</v>
      </c>
      <c r="I1756" s="98" t="s">
        <v>1261</v>
      </c>
      <c r="J1756" s="101" t="s">
        <v>1826</v>
      </c>
    </row>
    <row r="1757" ht="27" spans="1:10">
      <c r="A1757" s="102"/>
      <c r="B1757" s="103"/>
      <c r="C1757" s="98" t="s">
        <v>1256</v>
      </c>
      <c r="D1757" s="98" t="s">
        <v>1291</v>
      </c>
      <c r="E1757" s="98" t="s">
        <v>2096</v>
      </c>
      <c r="F1757" s="98" t="s">
        <v>1280</v>
      </c>
      <c r="G1757" s="98" t="s">
        <v>2097</v>
      </c>
      <c r="H1757" s="98" t="s">
        <v>99</v>
      </c>
      <c r="I1757" s="98" t="s">
        <v>1261</v>
      </c>
      <c r="J1757" s="101" t="s">
        <v>1828</v>
      </c>
    </row>
    <row r="1758" ht="27" spans="1:10">
      <c r="A1758" s="102"/>
      <c r="B1758" s="103"/>
      <c r="C1758" s="98" t="s">
        <v>1256</v>
      </c>
      <c r="D1758" s="98" t="s">
        <v>1291</v>
      </c>
      <c r="E1758" s="98" t="s">
        <v>2098</v>
      </c>
      <c r="F1758" s="98" t="s">
        <v>1280</v>
      </c>
      <c r="G1758" s="98" t="s">
        <v>1913</v>
      </c>
      <c r="H1758" s="98" t="s">
        <v>99</v>
      </c>
      <c r="I1758" s="98" t="s">
        <v>1261</v>
      </c>
      <c r="J1758" s="101" t="s">
        <v>1828</v>
      </c>
    </row>
    <row r="1759" ht="28.5" spans="1:10">
      <c r="A1759" s="102"/>
      <c r="B1759" s="103"/>
      <c r="C1759" s="98" t="s">
        <v>1277</v>
      </c>
      <c r="D1759" s="98" t="s">
        <v>1278</v>
      </c>
      <c r="E1759" s="98" t="s">
        <v>1863</v>
      </c>
      <c r="F1759" s="98" t="s">
        <v>1259</v>
      </c>
      <c r="G1759" s="98" t="s">
        <v>1285</v>
      </c>
      <c r="H1759" s="98" t="s">
        <v>1294</v>
      </c>
      <c r="I1759" s="98" t="s">
        <v>1261</v>
      </c>
      <c r="J1759" s="101" t="s">
        <v>1830</v>
      </c>
    </row>
    <row r="1760" ht="27" spans="1:10">
      <c r="A1760" s="102"/>
      <c r="B1760" s="103"/>
      <c r="C1760" s="98" t="s">
        <v>1282</v>
      </c>
      <c r="D1760" s="98" t="s">
        <v>1283</v>
      </c>
      <c r="E1760" s="98" t="s">
        <v>1317</v>
      </c>
      <c r="F1760" s="98" t="s">
        <v>1259</v>
      </c>
      <c r="G1760" s="98" t="s">
        <v>1285</v>
      </c>
      <c r="H1760" s="98" t="s">
        <v>1294</v>
      </c>
      <c r="I1760" s="98" t="s">
        <v>1261</v>
      </c>
      <c r="J1760" s="101" t="s">
        <v>1832</v>
      </c>
    </row>
    <row r="1761" ht="27.75" spans="1:10">
      <c r="A1761" s="98" t="s">
        <v>2036</v>
      </c>
      <c r="B1761" s="101" t="s">
        <v>2618</v>
      </c>
      <c r="C1761" s="102"/>
      <c r="D1761" s="102"/>
      <c r="E1761" s="102"/>
      <c r="F1761" s="102"/>
      <c r="G1761" s="102"/>
      <c r="H1761" s="102"/>
      <c r="I1761" s="102"/>
      <c r="J1761" s="103"/>
    </row>
    <row r="1762" ht="14.25" spans="1:10">
      <c r="A1762" s="102"/>
      <c r="B1762" s="103"/>
      <c r="C1762" s="98" t="s">
        <v>1256</v>
      </c>
      <c r="D1762" s="98" t="s">
        <v>1257</v>
      </c>
      <c r="E1762" s="98" t="s">
        <v>1920</v>
      </c>
      <c r="F1762" s="98" t="s">
        <v>1280</v>
      </c>
      <c r="G1762" s="98" t="s">
        <v>1606</v>
      </c>
      <c r="H1762" s="98" t="s">
        <v>1311</v>
      </c>
      <c r="I1762" s="98" t="s">
        <v>1261</v>
      </c>
      <c r="J1762" s="101" t="s">
        <v>2619</v>
      </c>
    </row>
    <row r="1763" ht="28.5" spans="1:10">
      <c r="A1763" s="102"/>
      <c r="B1763" s="103"/>
      <c r="C1763" s="98" t="s">
        <v>1256</v>
      </c>
      <c r="D1763" s="98" t="s">
        <v>1377</v>
      </c>
      <c r="E1763" s="98" t="s">
        <v>2620</v>
      </c>
      <c r="F1763" s="98" t="s">
        <v>1280</v>
      </c>
      <c r="G1763" s="98" t="s">
        <v>1301</v>
      </c>
      <c r="H1763" s="98" t="s">
        <v>1294</v>
      </c>
      <c r="I1763" s="98" t="s">
        <v>1261</v>
      </c>
      <c r="J1763" s="101" t="s">
        <v>2621</v>
      </c>
    </row>
    <row r="1764" ht="14.25" spans="1:10">
      <c r="A1764" s="102"/>
      <c r="B1764" s="103"/>
      <c r="C1764" s="98" t="s">
        <v>1277</v>
      </c>
      <c r="D1764" s="98" t="s">
        <v>1278</v>
      </c>
      <c r="E1764" s="98" t="s">
        <v>2028</v>
      </c>
      <c r="F1764" s="98" t="s">
        <v>1280</v>
      </c>
      <c r="G1764" s="98" t="s">
        <v>1407</v>
      </c>
      <c r="H1764" s="98" t="s">
        <v>99</v>
      </c>
      <c r="I1764" s="98" t="s">
        <v>1261</v>
      </c>
      <c r="J1764" s="101" t="s">
        <v>2622</v>
      </c>
    </row>
    <row r="1765" ht="27" spans="1:10">
      <c r="A1765" s="102"/>
      <c r="B1765" s="103"/>
      <c r="C1765" s="98" t="s">
        <v>1282</v>
      </c>
      <c r="D1765" s="98" t="s">
        <v>1283</v>
      </c>
      <c r="E1765" s="98" t="s">
        <v>1317</v>
      </c>
      <c r="F1765" s="98" t="s">
        <v>1259</v>
      </c>
      <c r="G1765" s="98" t="s">
        <v>1407</v>
      </c>
      <c r="H1765" s="98" t="s">
        <v>1294</v>
      </c>
      <c r="I1765" s="98" t="s">
        <v>1261</v>
      </c>
      <c r="J1765" s="101" t="s">
        <v>1319</v>
      </c>
    </row>
    <row r="1766" ht="42.75" spans="1:10">
      <c r="A1766" s="98" t="s">
        <v>1893</v>
      </c>
      <c r="B1766" s="101" t="s">
        <v>2190</v>
      </c>
      <c r="C1766" s="102"/>
      <c r="D1766" s="102"/>
      <c r="E1766" s="102"/>
      <c r="F1766" s="102"/>
      <c r="G1766" s="102"/>
      <c r="H1766" s="102"/>
      <c r="I1766" s="102"/>
      <c r="J1766" s="103"/>
    </row>
    <row r="1767" ht="27.75" spans="1:10">
      <c r="A1767" s="102"/>
      <c r="B1767" s="103"/>
      <c r="C1767" s="98" t="s">
        <v>1256</v>
      </c>
      <c r="D1767" s="98" t="s">
        <v>1257</v>
      </c>
      <c r="E1767" s="98" t="s">
        <v>1895</v>
      </c>
      <c r="F1767" s="98" t="s">
        <v>1280</v>
      </c>
      <c r="G1767" s="98" t="s">
        <v>2623</v>
      </c>
      <c r="H1767" s="98" t="s">
        <v>1695</v>
      </c>
      <c r="I1767" s="98" t="s">
        <v>1261</v>
      </c>
      <c r="J1767" s="101" t="s">
        <v>2624</v>
      </c>
    </row>
    <row r="1768" ht="27" spans="1:10">
      <c r="A1768" s="102"/>
      <c r="B1768" s="103"/>
      <c r="C1768" s="98" t="s">
        <v>1256</v>
      </c>
      <c r="D1768" s="98" t="s">
        <v>1268</v>
      </c>
      <c r="E1768" s="98" t="s">
        <v>1859</v>
      </c>
      <c r="F1768" s="98" t="s">
        <v>1280</v>
      </c>
      <c r="G1768" s="98" t="s">
        <v>1301</v>
      </c>
      <c r="H1768" s="98" t="s">
        <v>1294</v>
      </c>
      <c r="I1768" s="98" t="s">
        <v>1261</v>
      </c>
      <c r="J1768" s="101" t="s">
        <v>2625</v>
      </c>
    </row>
    <row r="1769" ht="14.25" spans="1:10">
      <c r="A1769" s="102"/>
      <c r="B1769" s="103"/>
      <c r="C1769" s="98" t="s">
        <v>1256</v>
      </c>
      <c r="D1769" s="98" t="s">
        <v>1291</v>
      </c>
      <c r="E1769" s="98" t="s">
        <v>1900</v>
      </c>
      <c r="F1769" s="98" t="s">
        <v>1280</v>
      </c>
      <c r="G1769" s="98" t="s">
        <v>1901</v>
      </c>
      <c r="H1769" s="98" t="s">
        <v>99</v>
      </c>
      <c r="I1769" s="98" t="s">
        <v>1261</v>
      </c>
      <c r="J1769" s="101" t="s">
        <v>2626</v>
      </c>
    </row>
    <row r="1770" ht="28.5" spans="1:10">
      <c r="A1770" s="102"/>
      <c r="B1770" s="103"/>
      <c r="C1770" s="98" t="s">
        <v>1277</v>
      </c>
      <c r="D1770" s="98" t="s">
        <v>1278</v>
      </c>
      <c r="E1770" s="98" t="s">
        <v>2459</v>
      </c>
      <c r="F1770" s="98" t="s">
        <v>1280</v>
      </c>
      <c r="G1770" s="98" t="s">
        <v>1301</v>
      </c>
      <c r="H1770" s="98" t="s">
        <v>1294</v>
      </c>
      <c r="I1770" s="98" t="s">
        <v>1261</v>
      </c>
      <c r="J1770" s="101" t="s">
        <v>1830</v>
      </c>
    </row>
    <row r="1771" ht="27" spans="1:10">
      <c r="A1771" s="102"/>
      <c r="B1771" s="103"/>
      <c r="C1771" s="98" t="s">
        <v>1282</v>
      </c>
      <c r="D1771" s="98" t="s">
        <v>1283</v>
      </c>
      <c r="E1771" s="98" t="s">
        <v>1854</v>
      </c>
      <c r="F1771" s="98" t="s">
        <v>1420</v>
      </c>
      <c r="G1771" s="98" t="s">
        <v>1285</v>
      </c>
      <c r="H1771" s="98" t="s">
        <v>1294</v>
      </c>
      <c r="I1771" s="98" t="s">
        <v>1261</v>
      </c>
      <c r="J1771" s="101" t="s">
        <v>1905</v>
      </c>
    </row>
    <row r="1772" ht="27" spans="1:10">
      <c r="A1772" s="102"/>
      <c r="B1772" s="103"/>
      <c r="C1772" s="98" t="s">
        <v>1282</v>
      </c>
      <c r="D1772" s="98" t="s">
        <v>1283</v>
      </c>
      <c r="E1772" s="98" t="s">
        <v>1906</v>
      </c>
      <c r="F1772" s="98" t="s">
        <v>1420</v>
      </c>
      <c r="G1772" s="98" t="s">
        <v>1285</v>
      </c>
      <c r="H1772" s="98" t="s">
        <v>99</v>
      </c>
      <c r="I1772" s="98" t="s">
        <v>1261</v>
      </c>
      <c r="J1772" s="101" t="s">
        <v>1905</v>
      </c>
    </row>
    <row r="1773" ht="162" spans="1:10">
      <c r="A1773" s="98" t="s">
        <v>1866</v>
      </c>
      <c r="B1773" s="101" t="s">
        <v>1982</v>
      </c>
      <c r="C1773" s="102"/>
      <c r="D1773" s="102"/>
      <c r="E1773" s="102"/>
      <c r="F1773" s="102"/>
      <c r="G1773" s="102"/>
      <c r="H1773" s="102"/>
      <c r="I1773" s="102"/>
      <c r="J1773" s="103"/>
    </row>
    <row r="1774" ht="27.75" spans="1:10">
      <c r="A1774" s="102"/>
      <c r="B1774" s="103"/>
      <c r="C1774" s="98" t="s">
        <v>1256</v>
      </c>
      <c r="D1774" s="98" t="s">
        <v>1257</v>
      </c>
      <c r="E1774" s="98" t="s">
        <v>1983</v>
      </c>
      <c r="F1774" s="98" t="s">
        <v>1280</v>
      </c>
      <c r="G1774" s="98" t="s">
        <v>2623</v>
      </c>
      <c r="H1774" s="98" t="s">
        <v>1695</v>
      </c>
      <c r="I1774" s="98" t="s">
        <v>1261</v>
      </c>
      <c r="J1774" s="101" t="s">
        <v>2627</v>
      </c>
    </row>
    <row r="1775" ht="27.75" spans="1:10">
      <c r="A1775" s="102"/>
      <c r="B1775" s="103"/>
      <c r="C1775" s="98" t="s">
        <v>1256</v>
      </c>
      <c r="D1775" s="98" t="s">
        <v>1268</v>
      </c>
      <c r="E1775" s="98" t="s">
        <v>1986</v>
      </c>
      <c r="F1775" s="98" t="s">
        <v>1280</v>
      </c>
      <c r="G1775" s="98" t="s">
        <v>1301</v>
      </c>
      <c r="H1775" s="98" t="s">
        <v>1294</v>
      </c>
      <c r="I1775" s="98" t="s">
        <v>1261</v>
      </c>
      <c r="J1775" s="101" t="s">
        <v>1987</v>
      </c>
    </row>
    <row r="1776" ht="27.75" spans="1:10">
      <c r="A1776" s="102"/>
      <c r="B1776" s="103"/>
      <c r="C1776" s="98" t="s">
        <v>1256</v>
      </c>
      <c r="D1776" s="98" t="s">
        <v>1268</v>
      </c>
      <c r="E1776" s="98" t="s">
        <v>1988</v>
      </c>
      <c r="F1776" s="98" t="s">
        <v>1259</v>
      </c>
      <c r="G1776" s="98" t="s">
        <v>1353</v>
      </c>
      <c r="H1776" s="98" t="s">
        <v>1294</v>
      </c>
      <c r="I1776" s="98" t="s">
        <v>1261</v>
      </c>
      <c r="J1776" s="101" t="s">
        <v>1989</v>
      </c>
    </row>
    <row r="1777" ht="27.75" spans="1:10">
      <c r="A1777" s="102"/>
      <c r="B1777" s="103"/>
      <c r="C1777" s="98" t="s">
        <v>1256</v>
      </c>
      <c r="D1777" s="98" t="s">
        <v>1377</v>
      </c>
      <c r="E1777" s="98" t="s">
        <v>1990</v>
      </c>
      <c r="F1777" s="98" t="s">
        <v>1280</v>
      </c>
      <c r="G1777" s="98" t="s">
        <v>1301</v>
      </c>
      <c r="H1777" s="98" t="s">
        <v>1294</v>
      </c>
      <c r="I1777" s="98" t="s">
        <v>1261</v>
      </c>
      <c r="J1777" s="101" t="s">
        <v>1991</v>
      </c>
    </row>
    <row r="1778" ht="27.75" spans="1:10">
      <c r="A1778" s="102"/>
      <c r="B1778" s="103"/>
      <c r="C1778" s="98" t="s">
        <v>1256</v>
      </c>
      <c r="D1778" s="98" t="s">
        <v>1291</v>
      </c>
      <c r="E1778" s="98" t="s">
        <v>1992</v>
      </c>
      <c r="F1778" s="98" t="s">
        <v>1280</v>
      </c>
      <c r="G1778" s="98" t="s">
        <v>1993</v>
      </c>
      <c r="H1778" s="98" t="s">
        <v>1949</v>
      </c>
      <c r="I1778" s="98" t="s">
        <v>1261</v>
      </c>
      <c r="J1778" s="101" t="s">
        <v>1994</v>
      </c>
    </row>
    <row r="1779" ht="27.75" spans="1:10">
      <c r="A1779" s="102"/>
      <c r="B1779" s="103"/>
      <c r="C1779" s="98" t="s">
        <v>1277</v>
      </c>
      <c r="D1779" s="98" t="s">
        <v>1278</v>
      </c>
      <c r="E1779" s="98" t="s">
        <v>1995</v>
      </c>
      <c r="F1779" s="98" t="s">
        <v>1259</v>
      </c>
      <c r="G1779" s="98" t="s">
        <v>1996</v>
      </c>
      <c r="H1779" s="98" t="s">
        <v>1294</v>
      </c>
      <c r="I1779" s="98" t="s">
        <v>1261</v>
      </c>
      <c r="J1779" s="101" t="s">
        <v>1914</v>
      </c>
    </row>
    <row r="1780" ht="27.75" spans="1:10">
      <c r="A1780" s="102"/>
      <c r="B1780" s="103"/>
      <c r="C1780" s="98" t="s">
        <v>1277</v>
      </c>
      <c r="D1780" s="98" t="s">
        <v>1299</v>
      </c>
      <c r="E1780" s="98" t="s">
        <v>1999</v>
      </c>
      <c r="F1780" s="98" t="s">
        <v>1280</v>
      </c>
      <c r="G1780" s="98" t="s">
        <v>2000</v>
      </c>
      <c r="H1780" s="98" t="s">
        <v>1302</v>
      </c>
      <c r="I1780" s="98" t="s">
        <v>1261</v>
      </c>
      <c r="J1780" s="101" t="s">
        <v>2001</v>
      </c>
    </row>
    <row r="1781" ht="27" spans="1:10">
      <c r="A1781" s="102"/>
      <c r="B1781" s="103"/>
      <c r="C1781" s="98" t="s">
        <v>1282</v>
      </c>
      <c r="D1781" s="98" t="s">
        <v>1283</v>
      </c>
      <c r="E1781" s="98" t="s">
        <v>1889</v>
      </c>
      <c r="F1781" s="98" t="s">
        <v>1259</v>
      </c>
      <c r="G1781" s="98" t="s">
        <v>1285</v>
      </c>
      <c r="H1781" s="98" t="s">
        <v>1294</v>
      </c>
      <c r="I1781" s="98" t="s">
        <v>1261</v>
      </c>
      <c r="J1781" s="101" t="s">
        <v>1998</v>
      </c>
    </row>
    <row r="1782" ht="27" spans="1:10">
      <c r="A1782" s="102"/>
      <c r="B1782" s="103"/>
      <c r="C1782" s="98" t="s">
        <v>1282</v>
      </c>
      <c r="D1782" s="98" t="s">
        <v>1283</v>
      </c>
      <c r="E1782" s="98" t="s">
        <v>1891</v>
      </c>
      <c r="F1782" s="98" t="s">
        <v>1259</v>
      </c>
      <c r="G1782" s="98" t="s">
        <v>1285</v>
      </c>
      <c r="H1782" s="98" t="s">
        <v>1294</v>
      </c>
      <c r="I1782" s="98" t="s">
        <v>1261</v>
      </c>
      <c r="J1782" s="101" t="s">
        <v>2002</v>
      </c>
    </row>
    <row r="1783" ht="14.25" spans="1:10">
      <c r="A1783" s="98" t="s">
        <v>2628</v>
      </c>
      <c r="B1783" s="103"/>
      <c r="C1783" s="102"/>
      <c r="D1783" s="102"/>
      <c r="E1783" s="102"/>
      <c r="F1783" s="102"/>
      <c r="G1783" s="102"/>
      <c r="H1783" s="102"/>
      <c r="I1783" s="102"/>
      <c r="J1783" s="103"/>
    </row>
    <row r="1784" ht="42.75" spans="1:10">
      <c r="A1784" s="98" t="s">
        <v>1893</v>
      </c>
      <c r="B1784" s="101" t="s">
        <v>2190</v>
      </c>
      <c r="C1784" s="102"/>
      <c r="D1784" s="102"/>
      <c r="E1784" s="102"/>
      <c r="F1784" s="102"/>
      <c r="G1784" s="102"/>
      <c r="H1784" s="102"/>
      <c r="I1784" s="102"/>
      <c r="J1784" s="103"/>
    </row>
    <row r="1785" ht="27" spans="1:10">
      <c r="A1785" s="102"/>
      <c r="B1785" s="103"/>
      <c r="C1785" s="98" t="s">
        <v>1256</v>
      </c>
      <c r="D1785" s="98" t="s">
        <v>1257</v>
      </c>
      <c r="E1785" s="98" t="s">
        <v>1895</v>
      </c>
      <c r="F1785" s="98" t="s">
        <v>1280</v>
      </c>
      <c r="G1785" s="98" t="s">
        <v>2629</v>
      </c>
      <c r="H1785" s="98" t="s">
        <v>1695</v>
      </c>
      <c r="I1785" s="98" t="s">
        <v>1261</v>
      </c>
      <c r="J1785" s="101" t="s">
        <v>1897</v>
      </c>
    </row>
    <row r="1786" ht="27" spans="1:10">
      <c r="A1786" s="102"/>
      <c r="B1786" s="103"/>
      <c r="C1786" s="98" t="s">
        <v>1256</v>
      </c>
      <c r="D1786" s="98" t="s">
        <v>1268</v>
      </c>
      <c r="E1786" s="98" t="s">
        <v>1859</v>
      </c>
      <c r="F1786" s="98" t="s">
        <v>1280</v>
      </c>
      <c r="G1786" s="98" t="s">
        <v>1301</v>
      </c>
      <c r="H1786" s="98" t="s">
        <v>1294</v>
      </c>
      <c r="I1786" s="98" t="s">
        <v>1261</v>
      </c>
      <c r="J1786" s="101" t="s">
        <v>1897</v>
      </c>
    </row>
    <row r="1787" ht="14.25" spans="1:10">
      <c r="A1787" s="102"/>
      <c r="B1787" s="103"/>
      <c r="C1787" s="98" t="s">
        <v>1256</v>
      </c>
      <c r="D1787" s="98" t="s">
        <v>1291</v>
      </c>
      <c r="E1787" s="98" t="s">
        <v>1900</v>
      </c>
      <c r="F1787" s="98" t="s">
        <v>1280</v>
      </c>
      <c r="G1787" s="98" t="s">
        <v>1901</v>
      </c>
      <c r="H1787" s="98" t="s">
        <v>99</v>
      </c>
      <c r="I1787" s="98" t="s">
        <v>1261</v>
      </c>
      <c r="J1787" s="101" t="s">
        <v>1902</v>
      </c>
    </row>
    <row r="1788" ht="14.25" spans="1:10">
      <c r="A1788" s="102"/>
      <c r="B1788" s="103"/>
      <c r="C1788" s="98" t="s">
        <v>1277</v>
      </c>
      <c r="D1788" s="98" t="s">
        <v>1278</v>
      </c>
      <c r="E1788" s="98" t="s">
        <v>1951</v>
      </c>
      <c r="F1788" s="98" t="s">
        <v>1259</v>
      </c>
      <c r="G1788" s="98" t="s">
        <v>1332</v>
      </c>
      <c r="H1788" s="98" t="s">
        <v>1294</v>
      </c>
      <c r="I1788" s="98" t="s">
        <v>1261</v>
      </c>
      <c r="J1788" s="101" t="s">
        <v>2630</v>
      </c>
    </row>
    <row r="1789" ht="27" spans="1:10">
      <c r="A1789" s="102"/>
      <c r="B1789" s="103"/>
      <c r="C1789" s="98" t="s">
        <v>1282</v>
      </c>
      <c r="D1789" s="98" t="s">
        <v>1283</v>
      </c>
      <c r="E1789" s="98" t="s">
        <v>1854</v>
      </c>
      <c r="F1789" s="98" t="s">
        <v>1420</v>
      </c>
      <c r="G1789" s="98" t="s">
        <v>1285</v>
      </c>
      <c r="H1789" s="98" t="s">
        <v>1294</v>
      </c>
      <c r="I1789" s="98" t="s">
        <v>1261</v>
      </c>
      <c r="J1789" s="101" t="s">
        <v>1905</v>
      </c>
    </row>
    <row r="1790" ht="27" spans="1:10">
      <c r="A1790" s="102"/>
      <c r="B1790" s="103"/>
      <c r="C1790" s="98" t="s">
        <v>1282</v>
      </c>
      <c r="D1790" s="98" t="s">
        <v>1283</v>
      </c>
      <c r="E1790" s="98" t="s">
        <v>1906</v>
      </c>
      <c r="F1790" s="98" t="s">
        <v>1420</v>
      </c>
      <c r="G1790" s="98" t="s">
        <v>1285</v>
      </c>
      <c r="H1790" s="98" t="s">
        <v>99</v>
      </c>
      <c r="I1790" s="98" t="s">
        <v>1261</v>
      </c>
      <c r="J1790" s="101" t="s">
        <v>1905</v>
      </c>
    </row>
    <row r="1791" ht="125.25" spans="1:10">
      <c r="A1791" s="98" t="s">
        <v>2036</v>
      </c>
      <c r="B1791" s="101" t="s">
        <v>2037</v>
      </c>
      <c r="C1791" s="102"/>
      <c r="D1791" s="102"/>
      <c r="E1791" s="102"/>
      <c r="F1791" s="102"/>
      <c r="G1791" s="102"/>
      <c r="H1791" s="102"/>
      <c r="I1791" s="102"/>
      <c r="J1791" s="103"/>
    </row>
    <row r="1792" ht="14.25" spans="1:10">
      <c r="A1792" s="102"/>
      <c r="B1792" s="103"/>
      <c r="C1792" s="98" t="s">
        <v>1256</v>
      </c>
      <c r="D1792" s="98" t="s">
        <v>1257</v>
      </c>
      <c r="E1792" s="98" t="s">
        <v>2038</v>
      </c>
      <c r="F1792" s="98" t="s">
        <v>1280</v>
      </c>
      <c r="G1792" s="98" t="s">
        <v>2631</v>
      </c>
      <c r="H1792" s="98" t="s">
        <v>1315</v>
      </c>
      <c r="I1792" s="98" t="s">
        <v>1261</v>
      </c>
      <c r="J1792" s="101" t="s">
        <v>2040</v>
      </c>
    </row>
    <row r="1793" ht="14.25" spans="1:10">
      <c r="A1793" s="102"/>
      <c r="B1793" s="103"/>
      <c r="C1793" s="98" t="s">
        <v>1256</v>
      </c>
      <c r="D1793" s="98" t="s">
        <v>1377</v>
      </c>
      <c r="E1793" s="98" t="s">
        <v>2018</v>
      </c>
      <c r="F1793" s="98" t="s">
        <v>1280</v>
      </c>
      <c r="G1793" s="98" t="s">
        <v>1301</v>
      </c>
      <c r="H1793" s="98" t="s">
        <v>1294</v>
      </c>
      <c r="I1793" s="98" t="s">
        <v>1261</v>
      </c>
      <c r="J1793" s="101" t="s">
        <v>2041</v>
      </c>
    </row>
    <row r="1794" ht="14.25" spans="1:10">
      <c r="A1794" s="102"/>
      <c r="B1794" s="103"/>
      <c r="C1794" s="98" t="s">
        <v>1256</v>
      </c>
      <c r="D1794" s="98" t="s">
        <v>1291</v>
      </c>
      <c r="E1794" s="98" t="s">
        <v>2042</v>
      </c>
      <c r="F1794" s="98" t="s">
        <v>1280</v>
      </c>
      <c r="G1794" s="98" t="s">
        <v>2043</v>
      </c>
      <c r="H1794" s="98" t="s">
        <v>2044</v>
      </c>
      <c r="I1794" s="98" t="s">
        <v>1261</v>
      </c>
      <c r="J1794" s="101" t="s">
        <v>2045</v>
      </c>
    </row>
    <row r="1795" ht="27" spans="1:10">
      <c r="A1795" s="102"/>
      <c r="B1795" s="103"/>
      <c r="C1795" s="98" t="s">
        <v>1277</v>
      </c>
      <c r="D1795" s="98" t="s">
        <v>1278</v>
      </c>
      <c r="E1795" s="98" t="s">
        <v>2046</v>
      </c>
      <c r="F1795" s="98" t="s">
        <v>1259</v>
      </c>
      <c r="G1795" s="98" t="s">
        <v>1285</v>
      </c>
      <c r="H1795" s="98" t="s">
        <v>1294</v>
      </c>
      <c r="I1795" s="98" t="s">
        <v>1261</v>
      </c>
      <c r="J1795" s="101" t="s">
        <v>2247</v>
      </c>
    </row>
    <row r="1796" ht="27" spans="1:10">
      <c r="A1796" s="102"/>
      <c r="B1796" s="103"/>
      <c r="C1796" s="98" t="s">
        <v>1282</v>
      </c>
      <c r="D1796" s="98" t="s">
        <v>1283</v>
      </c>
      <c r="E1796" s="98" t="s">
        <v>2048</v>
      </c>
      <c r="F1796" s="98" t="s">
        <v>1259</v>
      </c>
      <c r="G1796" s="98" t="s">
        <v>1285</v>
      </c>
      <c r="H1796" s="98" t="s">
        <v>1294</v>
      </c>
      <c r="I1796" s="98" t="s">
        <v>1261</v>
      </c>
      <c r="J1796" s="101" t="s">
        <v>2247</v>
      </c>
    </row>
    <row r="1797" ht="162" spans="1:10">
      <c r="A1797" s="98" t="s">
        <v>1866</v>
      </c>
      <c r="B1797" s="101" t="s">
        <v>1982</v>
      </c>
      <c r="C1797" s="102"/>
      <c r="D1797" s="102"/>
      <c r="E1797" s="102"/>
      <c r="F1797" s="102"/>
      <c r="G1797" s="102"/>
      <c r="H1797" s="102"/>
      <c r="I1797" s="102"/>
      <c r="J1797" s="103"/>
    </row>
    <row r="1798" ht="27.75" spans="1:10">
      <c r="A1798" s="102"/>
      <c r="B1798" s="103"/>
      <c r="C1798" s="98" t="s">
        <v>1256</v>
      </c>
      <c r="D1798" s="98" t="s">
        <v>1257</v>
      </c>
      <c r="E1798" s="98" t="s">
        <v>2101</v>
      </c>
      <c r="F1798" s="98" t="s">
        <v>1280</v>
      </c>
      <c r="G1798" s="98" t="s">
        <v>2632</v>
      </c>
      <c r="H1798" s="98" t="s">
        <v>1695</v>
      </c>
      <c r="I1798" s="98" t="s">
        <v>1261</v>
      </c>
      <c r="J1798" s="101" t="s">
        <v>1985</v>
      </c>
    </row>
    <row r="1799" ht="27.75" spans="1:10">
      <c r="A1799" s="102"/>
      <c r="B1799" s="103"/>
      <c r="C1799" s="98" t="s">
        <v>1256</v>
      </c>
      <c r="D1799" s="98" t="s">
        <v>1268</v>
      </c>
      <c r="E1799" s="98" t="s">
        <v>1986</v>
      </c>
      <c r="F1799" s="98" t="s">
        <v>1280</v>
      </c>
      <c r="G1799" s="98" t="s">
        <v>1301</v>
      </c>
      <c r="H1799" s="98" t="s">
        <v>1294</v>
      </c>
      <c r="I1799" s="98" t="s">
        <v>1261</v>
      </c>
      <c r="J1799" s="101" t="s">
        <v>1987</v>
      </c>
    </row>
    <row r="1800" ht="27.75" spans="1:10">
      <c r="A1800" s="102"/>
      <c r="B1800" s="103"/>
      <c r="C1800" s="98" t="s">
        <v>1256</v>
      </c>
      <c r="D1800" s="98" t="s">
        <v>1268</v>
      </c>
      <c r="E1800" s="98" t="s">
        <v>1988</v>
      </c>
      <c r="F1800" s="98" t="s">
        <v>1259</v>
      </c>
      <c r="G1800" s="98" t="s">
        <v>1353</v>
      </c>
      <c r="H1800" s="98" t="s">
        <v>1294</v>
      </c>
      <c r="I1800" s="98" t="s">
        <v>1261</v>
      </c>
      <c r="J1800" s="101" t="s">
        <v>1989</v>
      </c>
    </row>
    <row r="1801" ht="27.75" spans="1:10">
      <c r="A1801" s="102"/>
      <c r="B1801" s="103"/>
      <c r="C1801" s="98" t="s">
        <v>1256</v>
      </c>
      <c r="D1801" s="98" t="s">
        <v>1377</v>
      </c>
      <c r="E1801" s="98" t="s">
        <v>1990</v>
      </c>
      <c r="F1801" s="98" t="s">
        <v>1280</v>
      </c>
      <c r="G1801" s="98" t="s">
        <v>1301</v>
      </c>
      <c r="H1801" s="98" t="s">
        <v>1294</v>
      </c>
      <c r="I1801" s="98" t="s">
        <v>1261</v>
      </c>
      <c r="J1801" s="101" t="s">
        <v>1991</v>
      </c>
    </row>
    <row r="1802" ht="41.25" spans="1:10">
      <c r="A1802" s="102"/>
      <c r="B1802" s="103"/>
      <c r="C1802" s="98" t="s">
        <v>1256</v>
      </c>
      <c r="D1802" s="98" t="s">
        <v>1291</v>
      </c>
      <c r="E1802" s="98" t="s">
        <v>2633</v>
      </c>
      <c r="F1802" s="98" t="s">
        <v>1280</v>
      </c>
      <c r="G1802" s="98" t="s">
        <v>2035</v>
      </c>
      <c r="H1802" s="98" t="s">
        <v>1949</v>
      </c>
      <c r="I1802" s="98" t="s">
        <v>1261</v>
      </c>
      <c r="J1802" s="101" t="s">
        <v>1994</v>
      </c>
    </row>
    <row r="1803" ht="27.75" spans="1:10">
      <c r="A1803" s="102"/>
      <c r="B1803" s="103"/>
      <c r="C1803" s="98" t="s">
        <v>1277</v>
      </c>
      <c r="D1803" s="98" t="s">
        <v>1278</v>
      </c>
      <c r="E1803" s="98" t="s">
        <v>2634</v>
      </c>
      <c r="F1803" s="98" t="s">
        <v>1259</v>
      </c>
      <c r="G1803" s="98" t="s">
        <v>1285</v>
      </c>
      <c r="H1803" s="98" t="s">
        <v>1294</v>
      </c>
      <c r="I1803" s="98" t="s">
        <v>1261</v>
      </c>
      <c r="J1803" s="101" t="s">
        <v>1914</v>
      </c>
    </row>
    <row r="1804" ht="27.75" spans="1:10">
      <c r="A1804" s="102"/>
      <c r="B1804" s="103"/>
      <c r="C1804" s="98" t="s">
        <v>1277</v>
      </c>
      <c r="D1804" s="98" t="s">
        <v>1299</v>
      </c>
      <c r="E1804" s="98" t="s">
        <v>1999</v>
      </c>
      <c r="F1804" s="98" t="s">
        <v>1280</v>
      </c>
      <c r="G1804" s="98" t="s">
        <v>1363</v>
      </c>
      <c r="H1804" s="98" t="s">
        <v>1302</v>
      </c>
      <c r="I1804" s="98" t="s">
        <v>1261</v>
      </c>
      <c r="J1804" s="101" t="s">
        <v>2001</v>
      </c>
    </row>
    <row r="1805" ht="27" spans="1:10">
      <c r="A1805" s="102"/>
      <c r="B1805" s="103"/>
      <c r="C1805" s="98" t="s">
        <v>1282</v>
      </c>
      <c r="D1805" s="98" t="s">
        <v>1283</v>
      </c>
      <c r="E1805" s="98" t="s">
        <v>1889</v>
      </c>
      <c r="F1805" s="98" t="s">
        <v>1259</v>
      </c>
      <c r="G1805" s="98" t="s">
        <v>1285</v>
      </c>
      <c r="H1805" s="98" t="s">
        <v>1294</v>
      </c>
      <c r="I1805" s="98" t="s">
        <v>1261</v>
      </c>
      <c r="J1805" s="101" t="s">
        <v>1998</v>
      </c>
    </row>
    <row r="1806" ht="27" spans="1:10">
      <c r="A1806" s="102"/>
      <c r="B1806" s="103"/>
      <c r="C1806" s="98" t="s">
        <v>1282</v>
      </c>
      <c r="D1806" s="98" t="s">
        <v>1283</v>
      </c>
      <c r="E1806" s="98" t="s">
        <v>1891</v>
      </c>
      <c r="F1806" s="98" t="s">
        <v>1259</v>
      </c>
      <c r="G1806" s="98" t="s">
        <v>1285</v>
      </c>
      <c r="H1806" s="98" t="s">
        <v>1294</v>
      </c>
      <c r="I1806" s="98" t="s">
        <v>1261</v>
      </c>
      <c r="J1806" s="101" t="s">
        <v>2002</v>
      </c>
    </row>
    <row r="1807" ht="27.75" spans="1:10">
      <c r="A1807" s="98" t="s">
        <v>1856</v>
      </c>
      <c r="B1807" s="101" t="s">
        <v>2077</v>
      </c>
      <c r="C1807" s="102"/>
      <c r="D1807" s="102"/>
      <c r="E1807" s="102"/>
      <c r="F1807" s="102"/>
      <c r="G1807" s="102"/>
      <c r="H1807" s="102"/>
      <c r="I1807" s="102"/>
      <c r="J1807" s="103"/>
    </row>
    <row r="1808" ht="14.25" spans="1:10">
      <c r="A1808" s="102"/>
      <c r="B1808" s="103"/>
      <c r="C1808" s="98" t="s">
        <v>1256</v>
      </c>
      <c r="D1808" s="98" t="s">
        <v>1257</v>
      </c>
      <c r="E1808" s="98" t="s">
        <v>2078</v>
      </c>
      <c r="F1808" s="98" t="s">
        <v>1280</v>
      </c>
      <c r="G1808" s="98" t="s">
        <v>2635</v>
      </c>
      <c r="H1808" s="98" t="s">
        <v>1294</v>
      </c>
      <c r="I1808" s="98" t="s">
        <v>1261</v>
      </c>
      <c r="J1808" s="101" t="s">
        <v>2636</v>
      </c>
    </row>
    <row r="1809" ht="27" spans="1:10">
      <c r="A1809" s="102"/>
      <c r="B1809" s="103"/>
      <c r="C1809" s="98" t="s">
        <v>1256</v>
      </c>
      <c r="D1809" s="98" t="s">
        <v>1268</v>
      </c>
      <c r="E1809" s="98" t="s">
        <v>2081</v>
      </c>
      <c r="F1809" s="98" t="s">
        <v>1280</v>
      </c>
      <c r="G1809" s="98" t="s">
        <v>1301</v>
      </c>
      <c r="H1809" s="98" t="s">
        <v>1294</v>
      </c>
      <c r="I1809" s="98" t="s">
        <v>1261</v>
      </c>
      <c r="J1809" s="101" t="s">
        <v>2082</v>
      </c>
    </row>
    <row r="1810" ht="14.25" spans="1:10">
      <c r="A1810" s="102"/>
      <c r="B1810" s="103"/>
      <c r="C1810" s="98" t="s">
        <v>1256</v>
      </c>
      <c r="D1810" s="98" t="s">
        <v>1377</v>
      </c>
      <c r="E1810" s="98" t="s">
        <v>2083</v>
      </c>
      <c r="F1810" s="98" t="s">
        <v>1280</v>
      </c>
      <c r="G1810" s="98" t="s">
        <v>1301</v>
      </c>
      <c r="H1810" s="98" t="s">
        <v>1294</v>
      </c>
      <c r="I1810" s="98" t="s">
        <v>1261</v>
      </c>
      <c r="J1810" s="101" t="s">
        <v>2084</v>
      </c>
    </row>
    <row r="1811" ht="14.25" spans="1:10">
      <c r="A1811" s="102"/>
      <c r="B1811" s="103"/>
      <c r="C1811" s="98" t="s">
        <v>1256</v>
      </c>
      <c r="D1811" s="98" t="s">
        <v>1291</v>
      </c>
      <c r="E1811" s="98" t="s">
        <v>2085</v>
      </c>
      <c r="F1811" s="98" t="s">
        <v>1280</v>
      </c>
      <c r="G1811" s="98" t="s">
        <v>1862</v>
      </c>
      <c r="H1811" s="98" t="s">
        <v>1315</v>
      </c>
      <c r="I1811" s="98" t="s">
        <v>1261</v>
      </c>
      <c r="J1811" s="101" t="s">
        <v>1828</v>
      </c>
    </row>
    <row r="1812" ht="27" spans="1:10">
      <c r="A1812" s="102"/>
      <c r="B1812" s="103"/>
      <c r="C1812" s="98" t="s">
        <v>1277</v>
      </c>
      <c r="D1812" s="98" t="s">
        <v>1278</v>
      </c>
      <c r="E1812" s="98" t="s">
        <v>1863</v>
      </c>
      <c r="F1812" s="98" t="s">
        <v>1280</v>
      </c>
      <c r="G1812" s="98" t="s">
        <v>1285</v>
      </c>
      <c r="H1812" s="98" t="s">
        <v>1294</v>
      </c>
      <c r="I1812" s="98" t="s">
        <v>1261</v>
      </c>
      <c r="J1812" s="101" t="s">
        <v>2091</v>
      </c>
    </row>
    <row r="1813" ht="27" spans="1:10">
      <c r="A1813" s="102"/>
      <c r="B1813" s="103"/>
      <c r="C1813" s="98" t="s">
        <v>1277</v>
      </c>
      <c r="D1813" s="98" t="s">
        <v>1299</v>
      </c>
      <c r="E1813" s="98" t="s">
        <v>2088</v>
      </c>
      <c r="F1813" s="98" t="s">
        <v>1270</v>
      </c>
      <c r="G1813" s="98" t="s">
        <v>1850</v>
      </c>
      <c r="H1813" s="98" t="s">
        <v>1302</v>
      </c>
      <c r="I1813" s="98" t="s">
        <v>1261</v>
      </c>
      <c r="J1813" s="101" t="s">
        <v>2089</v>
      </c>
    </row>
    <row r="1814" ht="27" spans="1:10">
      <c r="A1814" s="102"/>
      <c r="B1814" s="103"/>
      <c r="C1814" s="98" t="s">
        <v>1282</v>
      </c>
      <c r="D1814" s="98" t="s">
        <v>1283</v>
      </c>
      <c r="E1814" s="98" t="s">
        <v>2090</v>
      </c>
      <c r="F1814" s="98" t="s">
        <v>1259</v>
      </c>
      <c r="G1814" s="98" t="s">
        <v>1285</v>
      </c>
      <c r="H1814" s="98" t="s">
        <v>1294</v>
      </c>
      <c r="I1814" s="98" t="s">
        <v>1261</v>
      </c>
      <c r="J1814" s="101" t="s">
        <v>2091</v>
      </c>
    </row>
    <row r="1815" ht="27" spans="1:10">
      <c r="A1815" s="102"/>
      <c r="B1815" s="103"/>
      <c r="C1815" s="98" t="s">
        <v>1282</v>
      </c>
      <c r="D1815" s="98" t="s">
        <v>1283</v>
      </c>
      <c r="E1815" s="98" t="s">
        <v>1854</v>
      </c>
      <c r="F1815" s="98" t="s">
        <v>1259</v>
      </c>
      <c r="G1815" s="98" t="s">
        <v>1285</v>
      </c>
      <c r="H1815" s="98" t="s">
        <v>1294</v>
      </c>
      <c r="I1815" s="98" t="s">
        <v>1261</v>
      </c>
      <c r="J1815" s="101" t="s">
        <v>2092</v>
      </c>
    </row>
    <row r="1816" ht="54" spans="1:10">
      <c r="A1816" s="98" t="s">
        <v>2177</v>
      </c>
      <c r="B1816" s="101" t="s">
        <v>2178</v>
      </c>
      <c r="C1816" s="102"/>
      <c r="D1816" s="102"/>
      <c r="E1816" s="102"/>
      <c r="F1816" s="102"/>
      <c r="G1816" s="102"/>
      <c r="H1816" s="102"/>
      <c r="I1816" s="102"/>
      <c r="J1816" s="103"/>
    </row>
    <row r="1817" ht="27" spans="1:10">
      <c r="A1817" s="102"/>
      <c r="B1817" s="103"/>
      <c r="C1817" s="98" t="s">
        <v>1256</v>
      </c>
      <c r="D1817" s="98" t="s">
        <v>1257</v>
      </c>
      <c r="E1817" s="98" t="s">
        <v>2637</v>
      </c>
      <c r="F1817" s="98" t="s">
        <v>1280</v>
      </c>
      <c r="G1817" s="98" t="s">
        <v>1768</v>
      </c>
      <c r="H1817" s="98" t="s">
        <v>1695</v>
      </c>
      <c r="I1817" s="98" t="s">
        <v>1261</v>
      </c>
      <c r="J1817" s="101" t="s">
        <v>2179</v>
      </c>
    </row>
    <row r="1818" ht="27.75" spans="1:10">
      <c r="A1818" s="102"/>
      <c r="B1818" s="103"/>
      <c r="C1818" s="98" t="s">
        <v>1256</v>
      </c>
      <c r="D1818" s="98" t="s">
        <v>1268</v>
      </c>
      <c r="E1818" s="98" t="s">
        <v>2638</v>
      </c>
      <c r="F1818" s="98" t="s">
        <v>1280</v>
      </c>
      <c r="G1818" s="98" t="s">
        <v>1301</v>
      </c>
      <c r="H1818" s="98" t="s">
        <v>1294</v>
      </c>
      <c r="I1818" s="98" t="s">
        <v>1261</v>
      </c>
      <c r="J1818" s="101" t="s">
        <v>2179</v>
      </c>
    </row>
    <row r="1819" ht="27.75" spans="1:10">
      <c r="A1819" s="102"/>
      <c r="B1819" s="103"/>
      <c r="C1819" s="98" t="s">
        <v>1256</v>
      </c>
      <c r="D1819" s="98" t="s">
        <v>1268</v>
      </c>
      <c r="E1819" s="98" t="s">
        <v>1988</v>
      </c>
      <c r="F1819" s="98" t="s">
        <v>1259</v>
      </c>
      <c r="G1819" s="98" t="s">
        <v>1353</v>
      </c>
      <c r="H1819" s="98" t="s">
        <v>1294</v>
      </c>
      <c r="I1819" s="98" t="s">
        <v>1261</v>
      </c>
      <c r="J1819" s="101" t="s">
        <v>1989</v>
      </c>
    </row>
    <row r="1820" ht="27.75" spans="1:10">
      <c r="A1820" s="102"/>
      <c r="B1820" s="103"/>
      <c r="C1820" s="98" t="s">
        <v>1256</v>
      </c>
      <c r="D1820" s="98" t="s">
        <v>1377</v>
      </c>
      <c r="E1820" s="98" t="s">
        <v>1990</v>
      </c>
      <c r="F1820" s="98" t="s">
        <v>1280</v>
      </c>
      <c r="G1820" s="98" t="s">
        <v>1301</v>
      </c>
      <c r="H1820" s="98" t="s">
        <v>1294</v>
      </c>
      <c r="I1820" s="98" t="s">
        <v>1261</v>
      </c>
      <c r="J1820" s="101" t="s">
        <v>1991</v>
      </c>
    </row>
    <row r="1821" ht="82.5" spans="1:10">
      <c r="A1821" s="102"/>
      <c r="B1821" s="103"/>
      <c r="C1821" s="98" t="s">
        <v>1256</v>
      </c>
      <c r="D1821" s="98" t="s">
        <v>1291</v>
      </c>
      <c r="E1821" s="98" t="s">
        <v>2181</v>
      </c>
      <c r="F1821" s="98" t="s">
        <v>1280</v>
      </c>
      <c r="G1821" s="98" t="s">
        <v>2060</v>
      </c>
      <c r="H1821" s="98" t="s">
        <v>1949</v>
      </c>
      <c r="I1821" s="98" t="s">
        <v>1261</v>
      </c>
      <c r="J1821" s="101" t="s">
        <v>2639</v>
      </c>
    </row>
    <row r="1822" ht="27.75" spans="1:10">
      <c r="A1822" s="102"/>
      <c r="B1822" s="103"/>
      <c r="C1822" s="98" t="s">
        <v>1277</v>
      </c>
      <c r="D1822" s="98" t="s">
        <v>1278</v>
      </c>
      <c r="E1822" s="98" t="s">
        <v>2353</v>
      </c>
      <c r="F1822" s="98" t="s">
        <v>1280</v>
      </c>
      <c r="G1822" s="98" t="s">
        <v>1301</v>
      </c>
      <c r="H1822" s="98" t="s">
        <v>1294</v>
      </c>
      <c r="I1822" s="98" t="s">
        <v>1261</v>
      </c>
      <c r="J1822" s="101" t="s">
        <v>1914</v>
      </c>
    </row>
    <row r="1823" ht="27.75" spans="1:10">
      <c r="A1823" s="102"/>
      <c r="B1823" s="103"/>
      <c r="C1823" s="98" t="s">
        <v>1277</v>
      </c>
      <c r="D1823" s="98" t="s">
        <v>1299</v>
      </c>
      <c r="E1823" s="98" t="s">
        <v>1999</v>
      </c>
      <c r="F1823" s="98" t="s">
        <v>1280</v>
      </c>
      <c r="G1823" s="98" t="s">
        <v>1363</v>
      </c>
      <c r="H1823" s="98" t="s">
        <v>1302</v>
      </c>
      <c r="I1823" s="98" t="s">
        <v>1261</v>
      </c>
      <c r="J1823" s="101" t="s">
        <v>2640</v>
      </c>
    </row>
    <row r="1824" ht="27" spans="1:10">
      <c r="A1824" s="102"/>
      <c r="B1824" s="103"/>
      <c r="C1824" s="98" t="s">
        <v>1282</v>
      </c>
      <c r="D1824" s="98" t="s">
        <v>1283</v>
      </c>
      <c r="E1824" s="98" t="s">
        <v>1889</v>
      </c>
      <c r="F1824" s="98" t="s">
        <v>1259</v>
      </c>
      <c r="G1824" s="98" t="s">
        <v>1285</v>
      </c>
      <c r="H1824" s="98" t="s">
        <v>1294</v>
      </c>
      <c r="I1824" s="98" t="s">
        <v>1261</v>
      </c>
      <c r="J1824" s="101" t="s">
        <v>2183</v>
      </c>
    </row>
    <row r="1825" ht="27" spans="1:10">
      <c r="A1825" s="102"/>
      <c r="B1825" s="103"/>
      <c r="C1825" s="98" t="s">
        <v>1282</v>
      </c>
      <c r="D1825" s="98" t="s">
        <v>1283</v>
      </c>
      <c r="E1825" s="98" t="s">
        <v>1891</v>
      </c>
      <c r="F1825" s="98" t="s">
        <v>1259</v>
      </c>
      <c r="G1825" s="98" t="s">
        <v>1285</v>
      </c>
      <c r="H1825" s="98" t="s">
        <v>1294</v>
      </c>
      <c r="I1825" s="98" t="s">
        <v>1261</v>
      </c>
      <c r="J1825" s="101" t="s">
        <v>2184</v>
      </c>
    </row>
    <row r="1826" ht="162" spans="1:10">
      <c r="A1826" s="98" t="s">
        <v>2100</v>
      </c>
      <c r="B1826" s="101" t="s">
        <v>1982</v>
      </c>
      <c r="C1826" s="102"/>
      <c r="D1826" s="102"/>
      <c r="E1826" s="102"/>
      <c r="F1826" s="102"/>
      <c r="G1826" s="102"/>
      <c r="H1826" s="102"/>
      <c r="I1826" s="102"/>
      <c r="J1826" s="103"/>
    </row>
    <row r="1827" ht="27.75" spans="1:10">
      <c r="A1827" s="102"/>
      <c r="B1827" s="103"/>
      <c r="C1827" s="98" t="s">
        <v>1256</v>
      </c>
      <c r="D1827" s="98" t="s">
        <v>1257</v>
      </c>
      <c r="E1827" s="98" t="s">
        <v>2101</v>
      </c>
      <c r="F1827" s="98" t="s">
        <v>1280</v>
      </c>
      <c r="G1827" s="98" t="s">
        <v>2641</v>
      </c>
      <c r="H1827" s="98" t="s">
        <v>1695</v>
      </c>
      <c r="I1827" s="98" t="s">
        <v>1261</v>
      </c>
      <c r="J1827" s="101" t="s">
        <v>1985</v>
      </c>
    </row>
    <row r="1828" ht="27.75" spans="1:10">
      <c r="A1828" s="102"/>
      <c r="B1828" s="103"/>
      <c r="C1828" s="98" t="s">
        <v>1256</v>
      </c>
      <c r="D1828" s="98" t="s">
        <v>1268</v>
      </c>
      <c r="E1828" s="98" t="s">
        <v>2522</v>
      </c>
      <c r="F1828" s="98" t="s">
        <v>1280</v>
      </c>
      <c r="G1828" s="98" t="s">
        <v>1301</v>
      </c>
      <c r="H1828" s="98" t="s">
        <v>1294</v>
      </c>
      <c r="I1828" s="98" t="s">
        <v>1261</v>
      </c>
      <c r="J1828" s="101" t="s">
        <v>2103</v>
      </c>
    </row>
    <row r="1829" ht="27.75" spans="1:10">
      <c r="A1829" s="102"/>
      <c r="B1829" s="103"/>
      <c r="C1829" s="98" t="s">
        <v>1256</v>
      </c>
      <c r="D1829" s="98" t="s">
        <v>1268</v>
      </c>
      <c r="E1829" s="98" t="s">
        <v>1988</v>
      </c>
      <c r="F1829" s="98" t="s">
        <v>1259</v>
      </c>
      <c r="G1829" s="98" t="s">
        <v>1353</v>
      </c>
      <c r="H1829" s="98" t="s">
        <v>1294</v>
      </c>
      <c r="I1829" s="98" t="s">
        <v>1261</v>
      </c>
      <c r="J1829" s="101" t="s">
        <v>1989</v>
      </c>
    </row>
    <row r="1830" ht="27.75" spans="1:10">
      <c r="A1830" s="102"/>
      <c r="B1830" s="103"/>
      <c r="C1830" s="98" t="s">
        <v>1256</v>
      </c>
      <c r="D1830" s="98" t="s">
        <v>1377</v>
      </c>
      <c r="E1830" s="98" t="s">
        <v>1990</v>
      </c>
      <c r="F1830" s="98" t="s">
        <v>1280</v>
      </c>
      <c r="G1830" s="98" t="s">
        <v>1301</v>
      </c>
      <c r="H1830" s="98" t="s">
        <v>1294</v>
      </c>
      <c r="I1830" s="98" t="s">
        <v>1261</v>
      </c>
      <c r="J1830" s="101" t="s">
        <v>1991</v>
      </c>
    </row>
    <row r="1831" ht="27.75" spans="1:10">
      <c r="A1831" s="102"/>
      <c r="B1831" s="103"/>
      <c r="C1831" s="98" t="s">
        <v>1256</v>
      </c>
      <c r="D1831" s="98" t="s">
        <v>1291</v>
      </c>
      <c r="E1831" s="98" t="s">
        <v>2445</v>
      </c>
      <c r="F1831" s="98" t="s">
        <v>1280</v>
      </c>
      <c r="G1831" s="98" t="s">
        <v>2043</v>
      </c>
      <c r="H1831" s="98" t="s">
        <v>1949</v>
      </c>
      <c r="I1831" s="98" t="s">
        <v>1261</v>
      </c>
      <c r="J1831" s="101" t="s">
        <v>2642</v>
      </c>
    </row>
    <row r="1832" ht="27.75" spans="1:10">
      <c r="A1832" s="102"/>
      <c r="B1832" s="103"/>
      <c r="C1832" s="98" t="s">
        <v>1277</v>
      </c>
      <c r="D1832" s="98" t="s">
        <v>1278</v>
      </c>
      <c r="E1832" s="98" t="s">
        <v>2643</v>
      </c>
      <c r="F1832" s="98" t="s">
        <v>1259</v>
      </c>
      <c r="G1832" s="98" t="s">
        <v>1285</v>
      </c>
      <c r="H1832" s="98" t="s">
        <v>1294</v>
      </c>
      <c r="I1832" s="98" t="s">
        <v>1261</v>
      </c>
      <c r="J1832" s="101" t="s">
        <v>1914</v>
      </c>
    </row>
    <row r="1833" ht="27.75" spans="1:10">
      <c r="A1833" s="102"/>
      <c r="B1833" s="103"/>
      <c r="C1833" s="98" t="s">
        <v>1277</v>
      </c>
      <c r="D1833" s="98" t="s">
        <v>1299</v>
      </c>
      <c r="E1833" s="98" t="s">
        <v>1999</v>
      </c>
      <c r="F1833" s="98" t="s">
        <v>1280</v>
      </c>
      <c r="G1833" s="98" t="s">
        <v>1363</v>
      </c>
      <c r="H1833" s="98" t="s">
        <v>1302</v>
      </c>
      <c r="I1833" s="98" t="s">
        <v>1261</v>
      </c>
      <c r="J1833" s="101" t="s">
        <v>2105</v>
      </c>
    </row>
    <row r="1834" ht="27" spans="1:10">
      <c r="A1834" s="102"/>
      <c r="B1834" s="103"/>
      <c r="C1834" s="98" t="s">
        <v>1282</v>
      </c>
      <c r="D1834" s="98" t="s">
        <v>1283</v>
      </c>
      <c r="E1834" s="98" t="s">
        <v>1889</v>
      </c>
      <c r="F1834" s="98" t="s">
        <v>1259</v>
      </c>
      <c r="G1834" s="98" t="s">
        <v>1285</v>
      </c>
      <c r="H1834" s="98" t="s">
        <v>1294</v>
      </c>
      <c r="I1834" s="98" t="s">
        <v>1261</v>
      </c>
      <c r="J1834" s="101" t="s">
        <v>1998</v>
      </c>
    </row>
    <row r="1835" ht="27" spans="1:10">
      <c r="A1835" s="102"/>
      <c r="B1835" s="103"/>
      <c r="C1835" s="98" t="s">
        <v>1282</v>
      </c>
      <c r="D1835" s="98" t="s">
        <v>1283</v>
      </c>
      <c r="E1835" s="98" t="s">
        <v>1891</v>
      </c>
      <c r="F1835" s="98" t="s">
        <v>1259</v>
      </c>
      <c r="G1835" s="98" t="s">
        <v>1285</v>
      </c>
      <c r="H1835" s="98" t="s">
        <v>1294</v>
      </c>
      <c r="I1835" s="98" t="s">
        <v>1261</v>
      </c>
      <c r="J1835" s="101" t="s">
        <v>2002</v>
      </c>
    </row>
    <row r="1836" ht="54" spans="1:10">
      <c r="A1836" s="98" t="s">
        <v>1907</v>
      </c>
      <c r="B1836" s="101" t="s">
        <v>2093</v>
      </c>
      <c r="C1836" s="102"/>
      <c r="D1836" s="102"/>
      <c r="E1836" s="102"/>
      <c r="F1836" s="102"/>
      <c r="G1836" s="102"/>
      <c r="H1836" s="102"/>
      <c r="I1836" s="102"/>
      <c r="J1836" s="103"/>
    </row>
    <row r="1837" ht="27" spans="1:10">
      <c r="A1837" s="102"/>
      <c r="B1837" s="103"/>
      <c r="C1837" s="98" t="s">
        <v>1256</v>
      </c>
      <c r="D1837" s="98" t="s">
        <v>1257</v>
      </c>
      <c r="E1837" s="98" t="s">
        <v>2094</v>
      </c>
      <c r="F1837" s="98" t="s">
        <v>1280</v>
      </c>
      <c r="G1837" s="98" t="s">
        <v>2644</v>
      </c>
      <c r="H1837" s="98" t="s">
        <v>1311</v>
      </c>
      <c r="I1837" s="98" t="s">
        <v>1261</v>
      </c>
      <c r="J1837" s="101" t="s">
        <v>1822</v>
      </c>
    </row>
    <row r="1838" ht="27" spans="1:10">
      <c r="A1838" s="102"/>
      <c r="B1838" s="103"/>
      <c r="C1838" s="98" t="s">
        <v>1256</v>
      </c>
      <c r="D1838" s="98" t="s">
        <v>1268</v>
      </c>
      <c r="E1838" s="98" t="s">
        <v>1859</v>
      </c>
      <c r="F1838" s="98" t="s">
        <v>1280</v>
      </c>
      <c r="G1838" s="98" t="s">
        <v>1301</v>
      </c>
      <c r="H1838" s="98" t="s">
        <v>1294</v>
      </c>
      <c r="I1838" s="98" t="s">
        <v>1261</v>
      </c>
      <c r="J1838" s="101" t="s">
        <v>1860</v>
      </c>
    </row>
    <row r="1839" ht="27" spans="1:10">
      <c r="A1839" s="102"/>
      <c r="B1839" s="103"/>
      <c r="C1839" s="98" t="s">
        <v>1256</v>
      </c>
      <c r="D1839" s="98" t="s">
        <v>1377</v>
      </c>
      <c r="E1839" s="98" t="s">
        <v>1932</v>
      </c>
      <c r="F1839" s="98" t="s">
        <v>1280</v>
      </c>
      <c r="G1839" s="98" t="s">
        <v>1301</v>
      </c>
      <c r="H1839" s="98" t="s">
        <v>1294</v>
      </c>
      <c r="I1839" s="98" t="s">
        <v>1261</v>
      </c>
      <c r="J1839" s="101" t="s">
        <v>1826</v>
      </c>
    </row>
    <row r="1840" ht="27" spans="1:10">
      <c r="A1840" s="102"/>
      <c r="B1840" s="103"/>
      <c r="C1840" s="98" t="s">
        <v>1256</v>
      </c>
      <c r="D1840" s="98" t="s">
        <v>1291</v>
      </c>
      <c r="E1840" s="98" t="s">
        <v>2096</v>
      </c>
      <c r="F1840" s="98" t="s">
        <v>1280</v>
      </c>
      <c r="G1840" s="98" t="s">
        <v>2097</v>
      </c>
      <c r="H1840" s="98" t="s">
        <v>99</v>
      </c>
      <c r="I1840" s="98" t="s">
        <v>1261</v>
      </c>
      <c r="J1840" s="101" t="s">
        <v>1828</v>
      </c>
    </row>
    <row r="1841" ht="27" spans="1:10">
      <c r="A1841" s="102"/>
      <c r="B1841" s="103"/>
      <c r="C1841" s="98" t="s">
        <v>1256</v>
      </c>
      <c r="D1841" s="98" t="s">
        <v>1291</v>
      </c>
      <c r="E1841" s="98" t="s">
        <v>2483</v>
      </c>
      <c r="F1841" s="98" t="s">
        <v>1280</v>
      </c>
      <c r="G1841" s="98" t="s">
        <v>1913</v>
      </c>
      <c r="H1841" s="98" t="s">
        <v>99</v>
      </c>
      <c r="I1841" s="98" t="s">
        <v>1261</v>
      </c>
      <c r="J1841" s="101" t="s">
        <v>1828</v>
      </c>
    </row>
    <row r="1842" ht="27.75" spans="1:10">
      <c r="A1842" s="102"/>
      <c r="B1842" s="103"/>
      <c r="C1842" s="98" t="s">
        <v>1277</v>
      </c>
      <c r="D1842" s="98" t="s">
        <v>1278</v>
      </c>
      <c r="E1842" s="98" t="s">
        <v>2052</v>
      </c>
      <c r="F1842" s="98" t="s">
        <v>1259</v>
      </c>
      <c r="G1842" s="98" t="s">
        <v>1285</v>
      </c>
      <c r="H1842" s="98" t="s">
        <v>1294</v>
      </c>
      <c r="I1842" s="98" t="s">
        <v>1261</v>
      </c>
      <c r="J1842" s="101" t="s">
        <v>2645</v>
      </c>
    </row>
    <row r="1843" ht="27" spans="1:10">
      <c r="A1843" s="102"/>
      <c r="B1843" s="103"/>
      <c r="C1843" s="98" t="s">
        <v>1282</v>
      </c>
      <c r="D1843" s="98" t="s">
        <v>1283</v>
      </c>
      <c r="E1843" s="98" t="s">
        <v>1317</v>
      </c>
      <c r="F1843" s="98" t="s">
        <v>1259</v>
      </c>
      <c r="G1843" s="98" t="s">
        <v>1285</v>
      </c>
      <c r="H1843" s="98" t="s">
        <v>1294</v>
      </c>
      <c r="I1843" s="98" t="s">
        <v>1261</v>
      </c>
      <c r="J1843" s="101" t="s">
        <v>1832</v>
      </c>
    </row>
    <row r="1844" ht="162" spans="1:10">
      <c r="A1844" s="98" t="s">
        <v>2031</v>
      </c>
      <c r="B1844" s="101" t="s">
        <v>1982</v>
      </c>
      <c r="C1844" s="102"/>
      <c r="D1844" s="102"/>
      <c r="E1844" s="102"/>
      <c r="F1844" s="102"/>
      <c r="G1844" s="102"/>
      <c r="H1844" s="102"/>
      <c r="I1844" s="102"/>
      <c r="J1844" s="103"/>
    </row>
    <row r="1845" ht="14.25" spans="1:10">
      <c r="A1845" s="102"/>
      <c r="B1845" s="103"/>
      <c r="C1845" s="98" t="s">
        <v>1256</v>
      </c>
      <c r="D1845" s="98" t="s">
        <v>1257</v>
      </c>
      <c r="E1845" s="98" t="s">
        <v>2033</v>
      </c>
      <c r="F1845" s="98" t="s">
        <v>1280</v>
      </c>
      <c r="G1845" s="98" t="s">
        <v>965</v>
      </c>
      <c r="H1845" s="98" t="s">
        <v>1695</v>
      </c>
      <c r="I1845" s="98" t="s">
        <v>1261</v>
      </c>
      <c r="J1845" s="101" t="s">
        <v>1985</v>
      </c>
    </row>
    <row r="1846" ht="28.5" spans="1:10">
      <c r="A1846" s="102"/>
      <c r="B1846" s="103"/>
      <c r="C1846" s="98" t="s">
        <v>1256</v>
      </c>
      <c r="D1846" s="98" t="s">
        <v>1268</v>
      </c>
      <c r="E1846" s="98" t="s">
        <v>2646</v>
      </c>
      <c r="F1846" s="98" t="s">
        <v>1280</v>
      </c>
      <c r="G1846" s="98" t="s">
        <v>1301</v>
      </c>
      <c r="H1846" s="98" t="s">
        <v>1294</v>
      </c>
      <c r="I1846" s="98" t="s">
        <v>1261</v>
      </c>
      <c r="J1846" s="101" t="s">
        <v>1987</v>
      </c>
    </row>
    <row r="1847" ht="27.75" spans="1:10">
      <c r="A1847" s="102"/>
      <c r="B1847" s="103"/>
      <c r="C1847" s="98" t="s">
        <v>1256</v>
      </c>
      <c r="D1847" s="98" t="s">
        <v>1268</v>
      </c>
      <c r="E1847" s="98" t="s">
        <v>1988</v>
      </c>
      <c r="F1847" s="98" t="s">
        <v>1259</v>
      </c>
      <c r="G1847" s="98" t="s">
        <v>1353</v>
      </c>
      <c r="H1847" s="98" t="s">
        <v>1294</v>
      </c>
      <c r="I1847" s="98" t="s">
        <v>1261</v>
      </c>
      <c r="J1847" s="101" t="s">
        <v>1989</v>
      </c>
    </row>
    <row r="1848" ht="27.75" spans="1:10">
      <c r="A1848" s="102"/>
      <c r="B1848" s="103"/>
      <c r="C1848" s="98" t="s">
        <v>1256</v>
      </c>
      <c r="D1848" s="98" t="s">
        <v>1377</v>
      </c>
      <c r="E1848" s="98" t="s">
        <v>1990</v>
      </c>
      <c r="F1848" s="98" t="s">
        <v>1280</v>
      </c>
      <c r="G1848" s="98" t="s">
        <v>1301</v>
      </c>
      <c r="H1848" s="98" t="s">
        <v>1294</v>
      </c>
      <c r="I1848" s="98" t="s">
        <v>1261</v>
      </c>
      <c r="J1848" s="101" t="s">
        <v>1991</v>
      </c>
    </row>
    <row r="1849" ht="14.25" spans="1:10">
      <c r="A1849" s="102"/>
      <c r="B1849" s="103"/>
      <c r="C1849" s="98" t="s">
        <v>1256</v>
      </c>
      <c r="D1849" s="98" t="s">
        <v>1291</v>
      </c>
      <c r="E1849" s="98" t="s">
        <v>1900</v>
      </c>
      <c r="F1849" s="98" t="s">
        <v>1280</v>
      </c>
      <c r="G1849" s="98" t="s">
        <v>2035</v>
      </c>
      <c r="H1849" s="98" t="s">
        <v>1949</v>
      </c>
      <c r="I1849" s="98" t="s">
        <v>1261</v>
      </c>
      <c r="J1849" s="101" t="s">
        <v>1994</v>
      </c>
    </row>
    <row r="1850" ht="27.75" spans="1:10">
      <c r="A1850" s="102"/>
      <c r="B1850" s="103"/>
      <c r="C1850" s="98" t="s">
        <v>1277</v>
      </c>
      <c r="D1850" s="98" t="s">
        <v>1278</v>
      </c>
      <c r="E1850" s="98" t="s">
        <v>2634</v>
      </c>
      <c r="F1850" s="98" t="s">
        <v>1259</v>
      </c>
      <c r="G1850" s="98" t="s">
        <v>1996</v>
      </c>
      <c r="H1850" s="98" t="s">
        <v>1294</v>
      </c>
      <c r="I1850" s="98" t="s">
        <v>1261</v>
      </c>
      <c r="J1850" s="101" t="s">
        <v>1914</v>
      </c>
    </row>
    <row r="1851" ht="27.75" spans="1:10">
      <c r="A1851" s="102"/>
      <c r="B1851" s="103"/>
      <c r="C1851" s="98" t="s">
        <v>1277</v>
      </c>
      <c r="D1851" s="98" t="s">
        <v>1299</v>
      </c>
      <c r="E1851" s="98" t="s">
        <v>1999</v>
      </c>
      <c r="F1851" s="98" t="s">
        <v>1280</v>
      </c>
      <c r="G1851" s="98" t="s">
        <v>1363</v>
      </c>
      <c r="H1851" s="98" t="s">
        <v>1302</v>
      </c>
      <c r="I1851" s="98" t="s">
        <v>1261</v>
      </c>
      <c r="J1851" s="101" t="s">
        <v>2001</v>
      </c>
    </row>
    <row r="1852" ht="27" spans="1:10">
      <c r="A1852" s="102"/>
      <c r="B1852" s="103"/>
      <c r="C1852" s="98" t="s">
        <v>1282</v>
      </c>
      <c r="D1852" s="98" t="s">
        <v>1283</v>
      </c>
      <c r="E1852" s="98" t="s">
        <v>1889</v>
      </c>
      <c r="F1852" s="98" t="s">
        <v>1259</v>
      </c>
      <c r="G1852" s="98" t="s">
        <v>1285</v>
      </c>
      <c r="H1852" s="98" t="s">
        <v>1294</v>
      </c>
      <c r="I1852" s="98" t="s">
        <v>1261</v>
      </c>
      <c r="J1852" s="101" t="s">
        <v>1998</v>
      </c>
    </row>
    <row r="1853" ht="27" spans="1:10">
      <c r="A1853" s="102"/>
      <c r="B1853" s="103"/>
      <c r="C1853" s="98" t="s">
        <v>1282</v>
      </c>
      <c r="D1853" s="98" t="s">
        <v>1283</v>
      </c>
      <c r="E1853" s="98" t="s">
        <v>1891</v>
      </c>
      <c r="F1853" s="98" t="s">
        <v>1259</v>
      </c>
      <c r="G1853" s="98" t="s">
        <v>1285</v>
      </c>
      <c r="H1853" s="98" t="s">
        <v>1294</v>
      </c>
      <c r="I1853" s="98" t="s">
        <v>1261</v>
      </c>
      <c r="J1853" s="101" t="s">
        <v>2002</v>
      </c>
    </row>
    <row r="1854" ht="54" spans="1:10">
      <c r="A1854" s="98" t="s">
        <v>1881</v>
      </c>
      <c r="B1854" s="101" t="s">
        <v>2054</v>
      </c>
      <c r="C1854" s="102"/>
      <c r="D1854" s="102"/>
      <c r="E1854" s="102"/>
      <c r="F1854" s="102"/>
      <c r="G1854" s="102"/>
      <c r="H1854" s="102"/>
      <c r="I1854" s="102"/>
      <c r="J1854" s="103"/>
    </row>
    <row r="1855" ht="27" spans="1:10">
      <c r="A1855" s="102"/>
      <c r="B1855" s="103"/>
      <c r="C1855" s="98" t="s">
        <v>1256</v>
      </c>
      <c r="D1855" s="98" t="s">
        <v>1257</v>
      </c>
      <c r="E1855" s="98" t="s">
        <v>2055</v>
      </c>
      <c r="F1855" s="98" t="s">
        <v>1280</v>
      </c>
      <c r="G1855" s="98" t="s">
        <v>1553</v>
      </c>
      <c r="H1855" s="98" t="s">
        <v>1695</v>
      </c>
      <c r="I1855" s="98" t="s">
        <v>1261</v>
      </c>
      <c r="J1855" s="101" t="s">
        <v>2057</v>
      </c>
    </row>
    <row r="1856" ht="27.75" spans="1:10">
      <c r="A1856" s="102"/>
      <c r="B1856" s="103"/>
      <c r="C1856" s="98" t="s">
        <v>1256</v>
      </c>
      <c r="D1856" s="98" t="s">
        <v>1268</v>
      </c>
      <c r="E1856" s="98" t="s">
        <v>2647</v>
      </c>
      <c r="F1856" s="98" t="s">
        <v>1280</v>
      </c>
      <c r="G1856" s="98" t="s">
        <v>1301</v>
      </c>
      <c r="H1856" s="98" t="s">
        <v>1294</v>
      </c>
      <c r="I1856" s="98" t="s">
        <v>1261</v>
      </c>
      <c r="J1856" s="101" t="s">
        <v>2057</v>
      </c>
    </row>
    <row r="1857" ht="27.75" spans="1:10">
      <c r="A1857" s="102"/>
      <c r="B1857" s="103"/>
      <c r="C1857" s="98" t="s">
        <v>1256</v>
      </c>
      <c r="D1857" s="98" t="s">
        <v>1377</v>
      </c>
      <c r="E1857" s="98" t="s">
        <v>1990</v>
      </c>
      <c r="F1857" s="98" t="s">
        <v>1280</v>
      </c>
      <c r="G1857" s="98" t="s">
        <v>1301</v>
      </c>
      <c r="H1857" s="98" t="s">
        <v>1294</v>
      </c>
      <c r="I1857" s="98" t="s">
        <v>1261</v>
      </c>
      <c r="J1857" s="101" t="s">
        <v>1991</v>
      </c>
    </row>
    <row r="1858" ht="41.25" spans="1:10">
      <c r="A1858" s="102"/>
      <c r="B1858" s="103"/>
      <c r="C1858" s="98" t="s">
        <v>1256</v>
      </c>
      <c r="D1858" s="98" t="s">
        <v>1291</v>
      </c>
      <c r="E1858" s="98" t="s">
        <v>2648</v>
      </c>
      <c r="F1858" s="98" t="s">
        <v>1280</v>
      </c>
      <c r="G1858" s="98" t="s">
        <v>2060</v>
      </c>
      <c r="H1858" s="98" t="s">
        <v>1949</v>
      </c>
      <c r="I1858" s="98" t="s">
        <v>1261</v>
      </c>
      <c r="J1858" s="101" t="s">
        <v>2061</v>
      </c>
    </row>
    <row r="1859" ht="27.75" spans="1:10">
      <c r="A1859" s="102"/>
      <c r="B1859" s="103"/>
      <c r="C1859" s="98" t="s">
        <v>1277</v>
      </c>
      <c r="D1859" s="98" t="s">
        <v>1278</v>
      </c>
      <c r="E1859" s="98" t="s">
        <v>1997</v>
      </c>
      <c r="F1859" s="98" t="s">
        <v>1280</v>
      </c>
      <c r="G1859" s="98" t="s">
        <v>1301</v>
      </c>
      <c r="H1859" s="98" t="s">
        <v>1294</v>
      </c>
      <c r="I1859" s="98" t="s">
        <v>1261</v>
      </c>
      <c r="J1859" s="101" t="s">
        <v>2062</v>
      </c>
    </row>
    <row r="1860" ht="27.75" spans="1:10">
      <c r="A1860" s="102"/>
      <c r="B1860" s="103"/>
      <c r="C1860" s="98" t="s">
        <v>1277</v>
      </c>
      <c r="D1860" s="98" t="s">
        <v>1299</v>
      </c>
      <c r="E1860" s="98" t="s">
        <v>1999</v>
      </c>
      <c r="F1860" s="98" t="s">
        <v>1280</v>
      </c>
      <c r="G1860" s="98" t="s">
        <v>1363</v>
      </c>
      <c r="H1860" s="98" t="s">
        <v>1302</v>
      </c>
      <c r="I1860" s="98" t="s">
        <v>1261</v>
      </c>
      <c r="J1860" s="101" t="s">
        <v>2001</v>
      </c>
    </row>
    <row r="1861" ht="27" spans="1:10">
      <c r="A1861" s="102"/>
      <c r="B1861" s="103"/>
      <c r="C1861" s="98" t="s">
        <v>1282</v>
      </c>
      <c r="D1861" s="98" t="s">
        <v>1283</v>
      </c>
      <c r="E1861" s="98" t="s">
        <v>1889</v>
      </c>
      <c r="F1861" s="98" t="s">
        <v>1259</v>
      </c>
      <c r="G1861" s="98" t="s">
        <v>1285</v>
      </c>
      <c r="H1861" s="98" t="s">
        <v>1294</v>
      </c>
      <c r="I1861" s="98" t="s">
        <v>1261</v>
      </c>
      <c r="J1861" s="101" t="s">
        <v>2062</v>
      </c>
    </row>
    <row r="1862" ht="27" spans="1:10">
      <c r="A1862" s="102"/>
      <c r="B1862" s="103"/>
      <c r="C1862" s="98" t="s">
        <v>1282</v>
      </c>
      <c r="D1862" s="98" t="s">
        <v>1283</v>
      </c>
      <c r="E1862" s="98" t="s">
        <v>1891</v>
      </c>
      <c r="F1862" s="98" t="s">
        <v>1259</v>
      </c>
      <c r="G1862" s="98" t="s">
        <v>1285</v>
      </c>
      <c r="H1862" s="98" t="s">
        <v>1294</v>
      </c>
      <c r="I1862" s="98" t="s">
        <v>1261</v>
      </c>
      <c r="J1862" s="101" t="s">
        <v>2063</v>
      </c>
    </row>
    <row r="1863" ht="27.75" spans="1:10">
      <c r="A1863" s="98" t="s">
        <v>1833</v>
      </c>
      <c r="B1863" s="101" t="s">
        <v>2649</v>
      </c>
      <c r="C1863" s="102"/>
      <c r="D1863" s="102"/>
      <c r="E1863" s="102"/>
      <c r="F1863" s="102"/>
      <c r="G1863" s="102"/>
      <c r="H1863" s="102"/>
      <c r="I1863" s="102"/>
      <c r="J1863" s="103"/>
    </row>
    <row r="1864" ht="42.75" spans="1:10">
      <c r="A1864" s="102"/>
      <c r="B1864" s="103"/>
      <c r="C1864" s="98" t="s">
        <v>1256</v>
      </c>
      <c r="D1864" s="98" t="s">
        <v>1257</v>
      </c>
      <c r="E1864" s="98" t="s">
        <v>2650</v>
      </c>
      <c r="F1864" s="98" t="s">
        <v>1280</v>
      </c>
      <c r="G1864" s="98" t="s">
        <v>2651</v>
      </c>
      <c r="H1864" s="98" t="s">
        <v>1776</v>
      </c>
      <c r="I1864" s="98" t="s">
        <v>1261</v>
      </c>
      <c r="J1864" s="101" t="s">
        <v>2652</v>
      </c>
    </row>
    <row r="1865" ht="14.25" spans="1:10">
      <c r="A1865" s="102"/>
      <c r="B1865" s="103"/>
      <c r="C1865" s="98" t="s">
        <v>1256</v>
      </c>
      <c r="D1865" s="98" t="s">
        <v>1268</v>
      </c>
      <c r="E1865" s="98" t="s">
        <v>2338</v>
      </c>
      <c r="F1865" s="98" t="s">
        <v>1259</v>
      </c>
      <c r="G1865" s="98" t="s">
        <v>1285</v>
      </c>
      <c r="H1865" s="98" t="s">
        <v>1294</v>
      </c>
      <c r="I1865" s="98" t="s">
        <v>1261</v>
      </c>
      <c r="J1865" s="101" t="s">
        <v>2069</v>
      </c>
    </row>
    <row r="1866" ht="27" spans="1:10">
      <c r="A1866" s="102"/>
      <c r="B1866" s="103"/>
      <c r="C1866" s="98" t="s">
        <v>1256</v>
      </c>
      <c r="D1866" s="98" t="s">
        <v>1291</v>
      </c>
      <c r="E1866" s="98" t="s">
        <v>2653</v>
      </c>
      <c r="F1866" s="98" t="s">
        <v>1280</v>
      </c>
      <c r="G1866" s="98" t="s">
        <v>1301</v>
      </c>
      <c r="H1866" s="98" t="s">
        <v>99</v>
      </c>
      <c r="I1866" s="98" t="s">
        <v>1261</v>
      </c>
      <c r="J1866" s="101" t="s">
        <v>2072</v>
      </c>
    </row>
    <row r="1867" ht="14.25" spans="1:10">
      <c r="A1867" s="102"/>
      <c r="B1867" s="103"/>
      <c r="C1867" s="98" t="s">
        <v>1277</v>
      </c>
      <c r="D1867" s="98" t="s">
        <v>1278</v>
      </c>
      <c r="E1867" s="98" t="s">
        <v>2073</v>
      </c>
      <c r="F1867" s="98" t="s">
        <v>1280</v>
      </c>
      <c r="G1867" s="98" t="s">
        <v>1850</v>
      </c>
      <c r="H1867" s="98" t="s">
        <v>1294</v>
      </c>
      <c r="I1867" s="98" t="s">
        <v>1261</v>
      </c>
      <c r="J1867" s="101" t="s">
        <v>2072</v>
      </c>
    </row>
    <row r="1868" ht="27" spans="1:10">
      <c r="A1868" s="102"/>
      <c r="B1868" s="103"/>
      <c r="C1868" s="98" t="s">
        <v>1282</v>
      </c>
      <c r="D1868" s="98" t="s">
        <v>1283</v>
      </c>
      <c r="E1868" s="98" t="s">
        <v>2075</v>
      </c>
      <c r="F1868" s="98" t="s">
        <v>1259</v>
      </c>
      <c r="G1868" s="98" t="s">
        <v>1285</v>
      </c>
      <c r="H1868" s="98" t="s">
        <v>1294</v>
      </c>
      <c r="I1868" s="98" t="s">
        <v>1261</v>
      </c>
      <c r="J1868" s="101" t="s">
        <v>2278</v>
      </c>
    </row>
    <row r="1869" ht="27.75" spans="1:10">
      <c r="A1869" s="98" t="s">
        <v>1819</v>
      </c>
      <c r="B1869" s="101" t="s">
        <v>2077</v>
      </c>
      <c r="C1869" s="102"/>
      <c r="D1869" s="102"/>
      <c r="E1869" s="102"/>
      <c r="F1869" s="102"/>
      <c r="G1869" s="102"/>
      <c r="H1869" s="102"/>
      <c r="I1869" s="102"/>
      <c r="J1869" s="103"/>
    </row>
    <row r="1870" ht="27" spans="1:10">
      <c r="A1870" s="102"/>
      <c r="B1870" s="103"/>
      <c r="C1870" s="98" t="s">
        <v>1256</v>
      </c>
      <c r="D1870" s="98" t="s">
        <v>1257</v>
      </c>
      <c r="E1870" s="98" t="s">
        <v>2106</v>
      </c>
      <c r="F1870" s="98" t="s">
        <v>1280</v>
      </c>
      <c r="G1870" s="98" t="s">
        <v>2654</v>
      </c>
      <c r="H1870" s="98" t="s">
        <v>1294</v>
      </c>
      <c r="I1870" s="98" t="s">
        <v>1261</v>
      </c>
      <c r="J1870" s="101" t="s">
        <v>2655</v>
      </c>
    </row>
    <row r="1871" ht="27" spans="1:10">
      <c r="A1871" s="102"/>
      <c r="B1871" s="103"/>
      <c r="C1871" s="98" t="s">
        <v>1256</v>
      </c>
      <c r="D1871" s="98" t="s">
        <v>1268</v>
      </c>
      <c r="E1871" s="98" t="s">
        <v>2081</v>
      </c>
      <c r="F1871" s="98" t="s">
        <v>1280</v>
      </c>
      <c r="G1871" s="98" t="s">
        <v>1301</v>
      </c>
      <c r="H1871" s="98" t="s">
        <v>1294</v>
      </c>
      <c r="I1871" s="98" t="s">
        <v>1261</v>
      </c>
      <c r="J1871" s="101" t="s">
        <v>2082</v>
      </c>
    </row>
    <row r="1872" ht="14.25" spans="1:10">
      <c r="A1872" s="102"/>
      <c r="B1872" s="103"/>
      <c r="C1872" s="98" t="s">
        <v>1256</v>
      </c>
      <c r="D1872" s="98" t="s">
        <v>1377</v>
      </c>
      <c r="E1872" s="98" t="s">
        <v>2083</v>
      </c>
      <c r="F1872" s="98" t="s">
        <v>1280</v>
      </c>
      <c r="G1872" s="98" t="s">
        <v>1301</v>
      </c>
      <c r="H1872" s="98" t="s">
        <v>1294</v>
      </c>
      <c r="I1872" s="98" t="s">
        <v>1261</v>
      </c>
      <c r="J1872" s="101" t="s">
        <v>2656</v>
      </c>
    </row>
    <row r="1873" ht="14.25" spans="1:10">
      <c r="A1873" s="102"/>
      <c r="B1873" s="103"/>
      <c r="C1873" s="98" t="s">
        <v>1256</v>
      </c>
      <c r="D1873" s="98" t="s">
        <v>1291</v>
      </c>
      <c r="E1873" s="98" t="s">
        <v>2085</v>
      </c>
      <c r="F1873" s="98" t="s">
        <v>1280</v>
      </c>
      <c r="G1873" s="98" t="s">
        <v>1260</v>
      </c>
      <c r="H1873" s="98" t="s">
        <v>1315</v>
      </c>
      <c r="I1873" s="98" t="s">
        <v>1261</v>
      </c>
      <c r="J1873" s="101" t="s">
        <v>1828</v>
      </c>
    </row>
    <row r="1874" ht="14.25" spans="1:10">
      <c r="A1874" s="102"/>
      <c r="B1874" s="103"/>
      <c r="C1874" s="98" t="s">
        <v>1277</v>
      </c>
      <c r="D1874" s="98" t="s">
        <v>1278</v>
      </c>
      <c r="E1874" s="98" t="s">
        <v>2657</v>
      </c>
      <c r="F1874" s="98" t="s">
        <v>1259</v>
      </c>
      <c r="G1874" s="98" t="s">
        <v>1285</v>
      </c>
      <c r="H1874" s="98" t="s">
        <v>1294</v>
      </c>
      <c r="I1874" s="98" t="s">
        <v>1261</v>
      </c>
      <c r="J1874" s="101" t="s">
        <v>2658</v>
      </c>
    </row>
    <row r="1875" ht="27" spans="1:10">
      <c r="A1875" s="102"/>
      <c r="B1875" s="103"/>
      <c r="C1875" s="98" t="s">
        <v>1277</v>
      </c>
      <c r="D1875" s="98" t="s">
        <v>1299</v>
      </c>
      <c r="E1875" s="98" t="s">
        <v>2088</v>
      </c>
      <c r="F1875" s="98" t="s">
        <v>1270</v>
      </c>
      <c r="G1875" s="98" t="s">
        <v>1850</v>
      </c>
      <c r="H1875" s="98" t="s">
        <v>1302</v>
      </c>
      <c r="I1875" s="98" t="s">
        <v>1261</v>
      </c>
      <c r="J1875" s="101" t="s">
        <v>2111</v>
      </c>
    </row>
    <row r="1876" ht="27" spans="1:10">
      <c r="A1876" s="102"/>
      <c r="B1876" s="103"/>
      <c r="C1876" s="98" t="s">
        <v>1282</v>
      </c>
      <c r="D1876" s="98" t="s">
        <v>1283</v>
      </c>
      <c r="E1876" s="98" t="s">
        <v>2090</v>
      </c>
      <c r="F1876" s="98" t="s">
        <v>1259</v>
      </c>
      <c r="G1876" s="98" t="s">
        <v>1285</v>
      </c>
      <c r="H1876" s="98" t="s">
        <v>1294</v>
      </c>
      <c r="I1876" s="98" t="s">
        <v>1261</v>
      </c>
      <c r="J1876" s="101" t="s">
        <v>2110</v>
      </c>
    </row>
    <row r="1877" ht="27" spans="1:10">
      <c r="A1877" s="102"/>
      <c r="B1877" s="103"/>
      <c r="C1877" s="98" t="s">
        <v>1282</v>
      </c>
      <c r="D1877" s="98" t="s">
        <v>1283</v>
      </c>
      <c r="E1877" s="98" t="s">
        <v>1854</v>
      </c>
      <c r="F1877" s="98" t="s">
        <v>1259</v>
      </c>
      <c r="G1877" s="98" t="s">
        <v>1285</v>
      </c>
      <c r="H1877" s="98" t="s">
        <v>1294</v>
      </c>
      <c r="I1877" s="98" t="s">
        <v>1261</v>
      </c>
      <c r="J1877" s="101" t="s">
        <v>2112</v>
      </c>
    </row>
    <row r="1878" ht="14.25" spans="1:10">
      <c r="A1878" s="98" t="s">
        <v>2659</v>
      </c>
      <c r="B1878" s="103"/>
      <c r="C1878" s="102"/>
      <c r="D1878" s="102"/>
      <c r="E1878" s="102"/>
      <c r="F1878" s="102"/>
      <c r="G1878" s="102"/>
      <c r="H1878" s="102"/>
      <c r="I1878" s="102"/>
      <c r="J1878" s="103"/>
    </row>
    <row r="1879" ht="125.25" spans="1:10">
      <c r="A1879" s="98" t="s">
        <v>2036</v>
      </c>
      <c r="B1879" s="101" t="s">
        <v>2037</v>
      </c>
      <c r="C1879" s="102"/>
      <c r="D1879" s="102"/>
      <c r="E1879" s="102"/>
      <c r="F1879" s="102"/>
      <c r="G1879" s="102"/>
      <c r="H1879" s="102"/>
      <c r="I1879" s="102"/>
      <c r="J1879" s="103"/>
    </row>
    <row r="1880" ht="14.25" spans="1:10">
      <c r="A1880" s="102"/>
      <c r="B1880" s="103"/>
      <c r="C1880" s="98" t="s">
        <v>1256</v>
      </c>
      <c r="D1880" s="98" t="s">
        <v>1257</v>
      </c>
      <c r="E1880" s="98" t="s">
        <v>2038</v>
      </c>
      <c r="F1880" s="98" t="s">
        <v>1280</v>
      </c>
      <c r="G1880" s="98" t="s">
        <v>2660</v>
      </c>
      <c r="H1880" s="98" t="s">
        <v>1315</v>
      </c>
      <c r="I1880" s="98" t="s">
        <v>1261</v>
      </c>
      <c r="J1880" s="101" t="s">
        <v>2040</v>
      </c>
    </row>
    <row r="1881" ht="14.25" spans="1:10">
      <c r="A1881" s="102"/>
      <c r="B1881" s="103"/>
      <c r="C1881" s="98" t="s">
        <v>1256</v>
      </c>
      <c r="D1881" s="98" t="s">
        <v>1377</v>
      </c>
      <c r="E1881" s="98" t="s">
        <v>2018</v>
      </c>
      <c r="F1881" s="98" t="s">
        <v>1280</v>
      </c>
      <c r="G1881" s="98" t="s">
        <v>1301</v>
      </c>
      <c r="H1881" s="98" t="s">
        <v>1294</v>
      </c>
      <c r="I1881" s="98" t="s">
        <v>1261</v>
      </c>
      <c r="J1881" s="101" t="s">
        <v>2041</v>
      </c>
    </row>
    <row r="1882" ht="14.25" spans="1:10">
      <c r="A1882" s="102"/>
      <c r="B1882" s="103"/>
      <c r="C1882" s="98" t="s">
        <v>1256</v>
      </c>
      <c r="D1882" s="98" t="s">
        <v>1291</v>
      </c>
      <c r="E1882" s="98" t="s">
        <v>2042</v>
      </c>
      <c r="F1882" s="98" t="s">
        <v>1280</v>
      </c>
      <c r="G1882" s="98" t="s">
        <v>2043</v>
      </c>
      <c r="H1882" s="98" t="s">
        <v>2044</v>
      </c>
      <c r="I1882" s="98" t="s">
        <v>1261</v>
      </c>
      <c r="J1882" s="101" t="s">
        <v>2045</v>
      </c>
    </row>
    <row r="1883" ht="27" spans="1:10">
      <c r="A1883" s="102"/>
      <c r="B1883" s="103"/>
      <c r="C1883" s="98" t="s">
        <v>1277</v>
      </c>
      <c r="D1883" s="98" t="s">
        <v>1278</v>
      </c>
      <c r="E1883" s="98" t="s">
        <v>2046</v>
      </c>
      <c r="F1883" s="98" t="s">
        <v>1259</v>
      </c>
      <c r="G1883" s="98" t="s">
        <v>1285</v>
      </c>
      <c r="H1883" s="98" t="s">
        <v>1294</v>
      </c>
      <c r="I1883" s="98" t="s">
        <v>1261</v>
      </c>
      <c r="J1883" s="101" t="s">
        <v>2247</v>
      </c>
    </row>
    <row r="1884" ht="27" spans="1:10">
      <c r="A1884" s="102"/>
      <c r="B1884" s="103"/>
      <c r="C1884" s="98" t="s">
        <v>1282</v>
      </c>
      <c r="D1884" s="98" t="s">
        <v>1283</v>
      </c>
      <c r="E1884" s="98" t="s">
        <v>2048</v>
      </c>
      <c r="F1884" s="98" t="s">
        <v>1259</v>
      </c>
      <c r="G1884" s="98" t="s">
        <v>1285</v>
      </c>
      <c r="H1884" s="98" t="s">
        <v>1294</v>
      </c>
      <c r="I1884" s="98" t="s">
        <v>1261</v>
      </c>
      <c r="J1884" s="101" t="s">
        <v>2247</v>
      </c>
    </row>
    <row r="1885" ht="42.75" spans="1:10">
      <c r="A1885" s="98" t="s">
        <v>1893</v>
      </c>
      <c r="B1885" s="101" t="s">
        <v>2190</v>
      </c>
      <c r="C1885" s="102"/>
      <c r="D1885" s="102"/>
      <c r="E1885" s="102"/>
      <c r="F1885" s="102"/>
      <c r="G1885" s="102"/>
      <c r="H1885" s="102"/>
      <c r="I1885" s="102"/>
      <c r="J1885" s="103"/>
    </row>
    <row r="1886" ht="27" spans="1:10">
      <c r="A1886" s="102"/>
      <c r="B1886" s="103"/>
      <c r="C1886" s="98" t="s">
        <v>1256</v>
      </c>
      <c r="D1886" s="98" t="s">
        <v>1257</v>
      </c>
      <c r="E1886" s="98" t="s">
        <v>1895</v>
      </c>
      <c r="F1886" s="98" t="s">
        <v>1280</v>
      </c>
      <c r="G1886" s="98" t="s">
        <v>2661</v>
      </c>
      <c r="H1886" s="98" t="s">
        <v>1695</v>
      </c>
      <c r="I1886" s="98" t="s">
        <v>1261</v>
      </c>
      <c r="J1886" s="101" t="s">
        <v>1897</v>
      </c>
    </row>
    <row r="1887" ht="27" spans="1:10">
      <c r="A1887" s="102"/>
      <c r="B1887" s="103"/>
      <c r="C1887" s="98" t="s">
        <v>1256</v>
      </c>
      <c r="D1887" s="98" t="s">
        <v>1268</v>
      </c>
      <c r="E1887" s="98" t="s">
        <v>1859</v>
      </c>
      <c r="F1887" s="98" t="s">
        <v>1280</v>
      </c>
      <c r="G1887" s="98" t="s">
        <v>1301</v>
      </c>
      <c r="H1887" s="98" t="s">
        <v>1294</v>
      </c>
      <c r="I1887" s="98" t="s">
        <v>1261</v>
      </c>
      <c r="J1887" s="101" t="s">
        <v>1897</v>
      </c>
    </row>
    <row r="1888" ht="14.25" spans="1:10">
      <c r="A1888" s="102"/>
      <c r="B1888" s="103"/>
      <c r="C1888" s="98" t="s">
        <v>1256</v>
      </c>
      <c r="D1888" s="98" t="s">
        <v>1291</v>
      </c>
      <c r="E1888" s="98" t="s">
        <v>1900</v>
      </c>
      <c r="F1888" s="98" t="s">
        <v>1280</v>
      </c>
      <c r="G1888" s="98" t="s">
        <v>1901</v>
      </c>
      <c r="H1888" s="98" t="s">
        <v>99</v>
      </c>
      <c r="I1888" s="98" t="s">
        <v>1261</v>
      </c>
      <c r="J1888" s="101" t="s">
        <v>1902</v>
      </c>
    </row>
    <row r="1889" ht="14.25" spans="1:10">
      <c r="A1889" s="102"/>
      <c r="B1889" s="103"/>
      <c r="C1889" s="98" t="s">
        <v>1277</v>
      </c>
      <c r="D1889" s="98" t="s">
        <v>1278</v>
      </c>
      <c r="E1889" s="98" t="s">
        <v>1951</v>
      </c>
      <c r="F1889" s="98" t="s">
        <v>1259</v>
      </c>
      <c r="G1889" s="98" t="s">
        <v>1332</v>
      </c>
      <c r="H1889" s="98" t="s">
        <v>1294</v>
      </c>
      <c r="I1889" s="98" t="s">
        <v>1261</v>
      </c>
      <c r="J1889" s="101" t="s">
        <v>2662</v>
      </c>
    </row>
    <row r="1890" ht="27" spans="1:10">
      <c r="A1890" s="102"/>
      <c r="B1890" s="103"/>
      <c r="C1890" s="98" t="s">
        <v>1282</v>
      </c>
      <c r="D1890" s="98" t="s">
        <v>1283</v>
      </c>
      <c r="E1890" s="98" t="s">
        <v>1854</v>
      </c>
      <c r="F1890" s="98" t="s">
        <v>1420</v>
      </c>
      <c r="G1890" s="98" t="s">
        <v>1285</v>
      </c>
      <c r="H1890" s="98" t="s">
        <v>1294</v>
      </c>
      <c r="I1890" s="98" t="s">
        <v>1261</v>
      </c>
      <c r="J1890" s="101" t="s">
        <v>1905</v>
      </c>
    </row>
    <row r="1891" ht="27" spans="1:10">
      <c r="A1891" s="102"/>
      <c r="B1891" s="103"/>
      <c r="C1891" s="98" t="s">
        <v>1282</v>
      </c>
      <c r="D1891" s="98" t="s">
        <v>1283</v>
      </c>
      <c r="E1891" s="98" t="s">
        <v>1906</v>
      </c>
      <c r="F1891" s="98" t="s">
        <v>1420</v>
      </c>
      <c r="G1891" s="98" t="s">
        <v>1285</v>
      </c>
      <c r="H1891" s="98" t="s">
        <v>99</v>
      </c>
      <c r="I1891" s="98" t="s">
        <v>1261</v>
      </c>
      <c r="J1891" s="101" t="s">
        <v>1905</v>
      </c>
    </row>
    <row r="1892" ht="162" spans="1:10">
      <c r="A1892" s="98" t="s">
        <v>1866</v>
      </c>
      <c r="B1892" s="101" t="s">
        <v>1982</v>
      </c>
      <c r="C1892" s="102"/>
      <c r="D1892" s="102"/>
      <c r="E1892" s="102"/>
      <c r="F1892" s="102"/>
      <c r="G1892" s="102"/>
      <c r="H1892" s="102"/>
      <c r="I1892" s="102"/>
      <c r="J1892" s="103"/>
    </row>
    <row r="1893" ht="27.75" spans="1:10">
      <c r="A1893" s="102"/>
      <c r="B1893" s="103"/>
      <c r="C1893" s="98" t="s">
        <v>1256</v>
      </c>
      <c r="D1893" s="98" t="s">
        <v>1257</v>
      </c>
      <c r="E1893" s="98" t="s">
        <v>1983</v>
      </c>
      <c r="F1893" s="98" t="s">
        <v>1280</v>
      </c>
      <c r="G1893" s="98" t="s">
        <v>2661</v>
      </c>
      <c r="H1893" s="98" t="s">
        <v>1695</v>
      </c>
      <c r="I1893" s="98" t="s">
        <v>1261</v>
      </c>
      <c r="J1893" s="101" t="s">
        <v>1985</v>
      </c>
    </row>
    <row r="1894" ht="27.75" spans="1:10">
      <c r="A1894" s="102"/>
      <c r="B1894" s="103"/>
      <c r="C1894" s="98" t="s">
        <v>1256</v>
      </c>
      <c r="D1894" s="98" t="s">
        <v>1268</v>
      </c>
      <c r="E1894" s="98" t="s">
        <v>1986</v>
      </c>
      <c r="F1894" s="98" t="s">
        <v>1259</v>
      </c>
      <c r="G1894" s="98" t="s">
        <v>1305</v>
      </c>
      <c r="H1894" s="98" t="s">
        <v>1294</v>
      </c>
      <c r="I1894" s="98" t="s">
        <v>1261</v>
      </c>
      <c r="J1894" s="101" t="s">
        <v>1987</v>
      </c>
    </row>
    <row r="1895" ht="27.75" spans="1:10">
      <c r="A1895" s="102"/>
      <c r="B1895" s="103"/>
      <c r="C1895" s="98" t="s">
        <v>1256</v>
      </c>
      <c r="D1895" s="98" t="s">
        <v>1268</v>
      </c>
      <c r="E1895" s="98" t="s">
        <v>1988</v>
      </c>
      <c r="F1895" s="98" t="s">
        <v>1259</v>
      </c>
      <c r="G1895" s="98" t="s">
        <v>1353</v>
      </c>
      <c r="H1895" s="98" t="s">
        <v>1294</v>
      </c>
      <c r="I1895" s="98" t="s">
        <v>1261</v>
      </c>
      <c r="J1895" s="101" t="s">
        <v>1989</v>
      </c>
    </row>
    <row r="1896" ht="27.75" spans="1:10">
      <c r="A1896" s="102"/>
      <c r="B1896" s="103"/>
      <c r="C1896" s="98" t="s">
        <v>1256</v>
      </c>
      <c r="D1896" s="98" t="s">
        <v>1377</v>
      </c>
      <c r="E1896" s="98" t="s">
        <v>1990</v>
      </c>
      <c r="F1896" s="98" t="s">
        <v>1280</v>
      </c>
      <c r="G1896" s="98" t="s">
        <v>1301</v>
      </c>
      <c r="H1896" s="98" t="s">
        <v>1294</v>
      </c>
      <c r="I1896" s="98" t="s">
        <v>1261</v>
      </c>
      <c r="J1896" s="101" t="s">
        <v>1991</v>
      </c>
    </row>
    <row r="1897" ht="27.75" spans="1:10">
      <c r="A1897" s="102"/>
      <c r="B1897" s="103"/>
      <c r="C1897" s="98" t="s">
        <v>1256</v>
      </c>
      <c r="D1897" s="98" t="s">
        <v>1291</v>
      </c>
      <c r="E1897" s="98" t="s">
        <v>1992</v>
      </c>
      <c r="F1897" s="98" t="s">
        <v>1280</v>
      </c>
      <c r="G1897" s="98" t="s">
        <v>1993</v>
      </c>
      <c r="H1897" s="98" t="s">
        <v>1949</v>
      </c>
      <c r="I1897" s="98" t="s">
        <v>1261</v>
      </c>
      <c r="J1897" s="101" t="s">
        <v>1994</v>
      </c>
    </row>
    <row r="1898" ht="14.25" spans="1:10">
      <c r="A1898" s="102"/>
      <c r="B1898" s="103"/>
      <c r="C1898" s="98" t="s">
        <v>1277</v>
      </c>
      <c r="D1898" s="98" t="s">
        <v>1278</v>
      </c>
      <c r="E1898" s="98" t="s">
        <v>2405</v>
      </c>
      <c r="F1898" s="98" t="s">
        <v>1259</v>
      </c>
      <c r="G1898" s="98" t="s">
        <v>1996</v>
      </c>
      <c r="H1898" s="98" t="s">
        <v>1294</v>
      </c>
      <c r="I1898" s="98" t="s">
        <v>1261</v>
      </c>
      <c r="J1898" s="101" t="s">
        <v>1914</v>
      </c>
    </row>
    <row r="1899" ht="27.75" spans="1:10">
      <c r="A1899" s="102"/>
      <c r="B1899" s="103"/>
      <c r="C1899" s="98" t="s">
        <v>1277</v>
      </c>
      <c r="D1899" s="98" t="s">
        <v>1278</v>
      </c>
      <c r="E1899" s="98" t="s">
        <v>1997</v>
      </c>
      <c r="F1899" s="98" t="s">
        <v>1280</v>
      </c>
      <c r="G1899" s="98" t="s">
        <v>1301</v>
      </c>
      <c r="H1899" s="98" t="s">
        <v>1294</v>
      </c>
      <c r="I1899" s="98" t="s">
        <v>1261</v>
      </c>
      <c r="J1899" s="101" t="s">
        <v>1998</v>
      </c>
    </row>
    <row r="1900" ht="27.75" spans="1:10">
      <c r="A1900" s="102"/>
      <c r="B1900" s="103"/>
      <c r="C1900" s="98" t="s">
        <v>1277</v>
      </c>
      <c r="D1900" s="98" t="s">
        <v>1299</v>
      </c>
      <c r="E1900" s="98" t="s">
        <v>1999</v>
      </c>
      <c r="F1900" s="98" t="s">
        <v>1280</v>
      </c>
      <c r="G1900" s="98" t="s">
        <v>1850</v>
      </c>
      <c r="H1900" s="98" t="s">
        <v>1302</v>
      </c>
      <c r="I1900" s="98" t="s">
        <v>1261</v>
      </c>
      <c r="J1900" s="101" t="s">
        <v>2001</v>
      </c>
    </row>
    <row r="1901" ht="27" spans="1:10">
      <c r="A1901" s="102"/>
      <c r="B1901" s="103"/>
      <c r="C1901" s="98" t="s">
        <v>1282</v>
      </c>
      <c r="D1901" s="98" t="s">
        <v>1283</v>
      </c>
      <c r="E1901" s="98" t="s">
        <v>1889</v>
      </c>
      <c r="F1901" s="98" t="s">
        <v>1259</v>
      </c>
      <c r="G1901" s="98" t="s">
        <v>1285</v>
      </c>
      <c r="H1901" s="98" t="s">
        <v>1294</v>
      </c>
      <c r="I1901" s="98" t="s">
        <v>1261</v>
      </c>
      <c r="J1901" s="101" t="s">
        <v>1998</v>
      </c>
    </row>
    <row r="1902" ht="27" spans="1:10">
      <c r="A1902" s="102"/>
      <c r="B1902" s="103"/>
      <c r="C1902" s="98" t="s">
        <v>1282</v>
      </c>
      <c r="D1902" s="98" t="s">
        <v>1283</v>
      </c>
      <c r="E1902" s="98" t="s">
        <v>1891</v>
      </c>
      <c r="F1902" s="98" t="s">
        <v>1259</v>
      </c>
      <c r="G1902" s="98" t="s">
        <v>1285</v>
      </c>
      <c r="H1902" s="98" t="s">
        <v>1294</v>
      </c>
      <c r="I1902" s="98" t="s">
        <v>1261</v>
      </c>
      <c r="J1902" s="101" t="s">
        <v>2002</v>
      </c>
    </row>
    <row r="1903" ht="54" spans="1:10">
      <c r="A1903" s="98" t="s">
        <v>1881</v>
      </c>
      <c r="B1903" s="101" t="s">
        <v>2178</v>
      </c>
      <c r="C1903" s="102"/>
      <c r="D1903" s="102"/>
      <c r="E1903" s="102"/>
      <c r="F1903" s="102"/>
      <c r="G1903" s="102"/>
      <c r="H1903" s="102"/>
      <c r="I1903" s="102"/>
      <c r="J1903" s="103"/>
    </row>
    <row r="1904" ht="27" spans="1:10">
      <c r="A1904" s="102"/>
      <c r="B1904" s="103"/>
      <c r="C1904" s="98" t="s">
        <v>1256</v>
      </c>
      <c r="D1904" s="98" t="s">
        <v>1257</v>
      </c>
      <c r="E1904" s="98" t="s">
        <v>2055</v>
      </c>
      <c r="F1904" s="98" t="s">
        <v>1280</v>
      </c>
      <c r="G1904" s="98" t="s">
        <v>1850</v>
      </c>
      <c r="H1904" s="98" t="s">
        <v>1695</v>
      </c>
      <c r="I1904" s="98" t="s">
        <v>1261</v>
      </c>
      <c r="J1904" s="101" t="s">
        <v>2179</v>
      </c>
    </row>
    <row r="1905" ht="27.75" spans="1:10">
      <c r="A1905" s="102"/>
      <c r="B1905" s="103"/>
      <c r="C1905" s="98" t="s">
        <v>1256</v>
      </c>
      <c r="D1905" s="98" t="s">
        <v>1268</v>
      </c>
      <c r="E1905" s="98" t="s">
        <v>2663</v>
      </c>
      <c r="F1905" s="98" t="s">
        <v>1280</v>
      </c>
      <c r="G1905" s="98" t="s">
        <v>1301</v>
      </c>
      <c r="H1905" s="98" t="s">
        <v>1294</v>
      </c>
      <c r="I1905" s="98" t="s">
        <v>1261</v>
      </c>
      <c r="J1905" s="101" t="s">
        <v>2179</v>
      </c>
    </row>
    <row r="1906" ht="27.75" spans="1:10">
      <c r="A1906" s="102"/>
      <c r="B1906" s="103"/>
      <c r="C1906" s="98" t="s">
        <v>1256</v>
      </c>
      <c r="D1906" s="98" t="s">
        <v>1377</v>
      </c>
      <c r="E1906" s="98" t="s">
        <v>1990</v>
      </c>
      <c r="F1906" s="98" t="s">
        <v>1280</v>
      </c>
      <c r="G1906" s="98" t="s">
        <v>1301</v>
      </c>
      <c r="H1906" s="98" t="s">
        <v>1294</v>
      </c>
      <c r="I1906" s="98" t="s">
        <v>1261</v>
      </c>
      <c r="J1906" s="101" t="s">
        <v>1991</v>
      </c>
    </row>
    <row r="1907" ht="82.5" spans="1:10">
      <c r="A1907" s="102"/>
      <c r="B1907" s="103"/>
      <c r="C1907" s="98" t="s">
        <v>1256</v>
      </c>
      <c r="D1907" s="98" t="s">
        <v>1291</v>
      </c>
      <c r="E1907" s="98" t="s">
        <v>2181</v>
      </c>
      <c r="F1907" s="98" t="s">
        <v>1280</v>
      </c>
      <c r="G1907" s="98" t="s">
        <v>2060</v>
      </c>
      <c r="H1907" s="98" t="s">
        <v>1949</v>
      </c>
      <c r="I1907" s="98" t="s">
        <v>1261</v>
      </c>
      <c r="J1907" s="101" t="s">
        <v>2182</v>
      </c>
    </row>
    <row r="1908" ht="27.75" spans="1:10">
      <c r="A1908" s="102"/>
      <c r="B1908" s="103"/>
      <c r="C1908" s="98" t="s">
        <v>1277</v>
      </c>
      <c r="D1908" s="98" t="s">
        <v>1299</v>
      </c>
      <c r="E1908" s="98" t="s">
        <v>1999</v>
      </c>
      <c r="F1908" s="98" t="s">
        <v>1280</v>
      </c>
      <c r="G1908" s="98" t="s">
        <v>1850</v>
      </c>
      <c r="H1908" s="98" t="s">
        <v>1302</v>
      </c>
      <c r="I1908" s="98" t="s">
        <v>1261</v>
      </c>
      <c r="J1908" s="101" t="s">
        <v>2001</v>
      </c>
    </row>
    <row r="1909" ht="27" spans="1:10">
      <c r="A1909" s="102"/>
      <c r="B1909" s="103"/>
      <c r="C1909" s="98" t="s">
        <v>1282</v>
      </c>
      <c r="D1909" s="98" t="s">
        <v>1283</v>
      </c>
      <c r="E1909" s="98" t="s">
        <v>1889</v>
      </c>
      <c r="F1909" s="98" t="s">
        <v>1259</v>
      </c>
      <c r="G1909" s="98" t="s">
        <v>1285</v>
      </c>
      <c r="H1909" s="98" t="s">
        <v>1294</v>
      </c>
      <c r="I1909" s="98" t="s">
        <v>1261</v>
      </c>
      <c r="J1909" s="101" t="s">
        <v>2183</v>
      </c>
    </row>
    <row r="1910" ht="27" spans="1:10">
      <c r="A1910" s="102"/>
      <c r="B1910" s="103"/>
      <c r="C1910" s="98" t="s">
        <v>1282</v>
      </c>
      <c r="D1910" s="98" t="s">
        <v>1283</v>
      </c>
      <c r="E1910" s="98" t="s">
        <v>1891</v>
      </c>
      <c r="F1910" s="98" t="s">
        <v>1259</v>
      </c>
      <c r="G1910" s="98" t="s">
        <v>1285</v>
      </c>
      <c r="H1910" s="98" t="s">
        <v>1294</v>
      </c>
      <c r="I1910" s="98" t="s">
        <v>1261</v>
      </c>
      <c r="J1910" s="101" t="s">
        <v>2184</v>
      </c>
    </row>
    <row r="1911" ht="54" spans="1:10">
      <c r="A1911" s="98" t="s">
        <v>1907</v>
      </c>
      <c r="B1911" s="101" t="s">
        <v>2093</v>
      </c>
      <c r="C1911" s="102"/>
      <c r="D1911" s="102"/>
      <c r="E1911" s="102"/>
      <c r="F1911" s="102"/>
      <c r="G1911" s="102"/>
      <c r="H1911" s="102"/>
      <c r="I1911" s="102"/>
      <c r="J1911" s="103"/>
    </row>
    <row r="1912" ht="27" spans="1:10">
      <c r="A1912" s="102"/>
      <c r="B1912" s="103"/>
      <c r="C1912" s="98" t="s">
        <v>1256</v>
      </c>
      <c r="D1912" s="98" t="s">
        <v>1257</v>
      </c>
      <c r="E1912" s="98" t="s">
        <v>2227</v>
      </c>
      <c r="F1912" s="98" t="s">
        <v>1280</v>
      </c>
      <c r="G1912" s="98" t="s">
        <v>965</v>
      </c>
      <c r="H1912" s="98" t="s">
        <v>1311</v>
      </c>
      <c r="I1912" s="98" t="s">
        <v>1261</v>
      </c>
      <c r="J1912" s="101" t="s">
        <v>1822</v>
      </c>
    </row>
    <row r="1913" ht="27" spans="1:10">
      <c r="A1913" s="102"/>
      <c r="B1913" s="103"/>
      <c r="C1913" s="98" t="s">
        <v>1256</v>
      </c>
      <c r="D1913" s="98" t="s">
        <v>1268</v>
      </c>
      <c r="E1913" s="98" t="s">
        <v>1859</v>
      </c>
      <c r="F1913" s="98" t="s">
        <v>1280</v>
      </c>
      <c r="G1913" s="98" t="s">
        <v>1301</v>
      </c>
      <c r="H1913" s="98" t="s">
        <v>1294</v>
      </c>
      <c r="I1913" s="98" t="s">
        <v>1261</v>
      </c>
      <c r="J1913" s="101" t="s">
        <v>1860</v>
      </c>
    </row>
    <row r="1914" ht="27" spans="1:10">
      <c r="A1914" s="102"/>
      <c r="B1914" s="103"/>
      <c r="C1914" s="98" t="s">
        <v>1256</v>
      </c>
      <c r="D1914" s="98" t="s">
        <v>1377</v>
      </c>
      <c r="E1914" s="98" t="s">
        <v>1932</v>
      </c>
      <c r="F1914" s="98" t="s">
        <v>1280</v>
      </c>
      <c r="G1914" s="98" t="s">
        <v>1301</v>
      </c>
      <c r="H1914" s="98" t="s">
        <v>1294</v>
      </c>
      <c r="I1914" s="98" t="s">
        <v>1261</v>
      </c>
      <c r="J1914" s="101" t="s">
        <v>1826</v>
      </c>
    </row>
    <row r="1915" ht="27" spans="1:10">
      <c r="A1915" s="102"/>
      <c r="B1915" s="103"/>
      <c r="C1915" s="98" t="s">
        <v>1256</v>
      </c>
      <c r="D1915" s="98" t="s">
        <v>1291</v>
      </c>
      <c r="E1915" s="98" t="s">
        <v>2228</v>
      </c>
      <c r="F1915" s="98" t="s">
        <v>1280</v>
      </c>
      <c r="G1915" s="98" t="s">
        <v>2128</v>
      </c>
      <c r="H1915" s="98" t="s">
        <v>99</v>
      </c>
      <c r="I1915" s="98" t="s">
        <v>1261</v>
      </c>
      <c r="J1915" s="101" t="s">
        <v>1828</v>
      </c>
    </row>
    <row r="1916" ht="27" spans="1:10">
      <c r="A1916" s="102"/>
      <c r="B1916" s="103"/>
      <c r="C1916" s="98" t="s">
        <v>1256</v>
      </c>
      <c r="D1916" s="98" t="s">
        <v>1291</v>
      </c>
      <c r="E1916" s="98" t="s">
        <v>2462</v>
      </c>
      <c r="F1916" s="98" t="s">
        <v>1280</v>
      </c>
      <c r="G1916" s="98" t="s">
        <v>2130</v>
      </c>
      <c r="H1916" s="98" t="s">
        <v>99</v>
      </c>
      <c r="I1916" s="98" t="s">
        <v>1261</v>
      </c>
      <c r="J1916" s="101" t="s">
        <v>1828</v>
      </c>
    </row>
    <row r="1917" ht="14.25" spans="1:10">
      <c r="A1917" s="102"/>
      <c r="B1917" s="103"/>
      <c r="C1917" s="98" t="s">
        <v>1277</v>
      </c>
      <c r="D1917" s="98" t="s">
        <v>1278</v>
      </c>
      <c r="E1917" s="98" t="s">
        <v>1951</v>
      </c>
      <c r="F1917" s="98" t="s">
        <v>1259</v>
      </c>
      <c r="G1917" s="98" t="s">
        <v>1285</v>
      </c>
      <c r="H1917" s="98" t="s">
        <v>1294</v>
      </c>
      <c r="I1917" s="98" t="s">
        <v>1261</v>
      </c>
      <c r="J1917" s="101" t="s">
        <v>2664</v>
      </c>
    </row>
    <row r="1918" ht="27" spans="1:10">
      <c r="A1918" s="102"/>
      <c r="B1918" s="103"/>
      <c r="C1918" s="98" t="s">
        <v>1282</v>
      </c>
      <c r="D1918" s="98" t="s">
        <v>1283</v>
      </c>
      <c r="E1918" s="98" t="s">
        <v>1317</v>
      </c>
      <c r="F1918" s="98" t="s">
        <v>1259</v>
      </c>
      <c r="G1918" s="98" t="s">
        <v>1285</v>
      </c>
      <c r="H1918" s="98" t="s">
        <v>1294</v>
      </c>
      <c r="I1918" s="98" t="s">
        <v>1261</v>
      </c>
      <c r="J1918" s="101" t="s">
        <v>1832</v>
      </c>
    </row>
    <row r="1919" ht="162" spans="1:10">
      <c r="A1919" s="98" t="s">
        <v>2100</v>
      </c>
      <c r="B1919" s="101" t="s">
        <v>1982</v>
      </c>
      <c r="C1919" s="102"/>
      <c r="D1919" s="102"/>
      <c r="E1919" s="102"/>
      <c r="F1919" s="102"/>
      <c r="G1919" s="102"/>
      <c r="H1919" s="102"/>
      <c r="I1919" s="102"/>
      <c r="J1919" s="103"/>
    </row>
    <row r="1920" ht="27.75" spans="1:10">
      <c r="A1920" s="102"/>
      <c r="B1920" s="103"/>
      <c r="C1920" s="98" t="s">
        <v>1256</v>
      </c>
      <c r="D1920" s="98" t="s">
        <v>1257</v>
      </c>
      <c r="E1920" s="98" t="s">
        <v>1983</v>
      </c>
      <c r="F1920" s="98" t="s">
        <v>1280</v>
      </c>
      <c r="G1920" s="98" t="s">
        <v>2665</v>
      </c>
      <c r="H1920" s="98" t="s">
        <v>1695</v>
      </c>
      <c r="I1920" s="98" t="s">
        <v>1261</v>
      </c>
      <c r="J1920" s="101" t="s">
        <v>1985</v>
      </c>
    </row>
    <row r="1921" ht="27.75" spans="1:10">
      <c r="A1921" s="102"/>
      <c r="B1921" s="103"/>
      <c r="C1921" s="98" t="s">
        <v>1256</v>
      </c>
      <c r="D1921" s="98" t="s">
        <v>1268</v>
      </c>
      <c r="E1921" s="98" t="s">
        <v>1986</v>
      </c>
      <c r="F1921" s="98" t="s">
        <v>1259</v>
      </c>
      <c r="G1921" s="98" t="s">
        <v>1285</v>
      </c>
      <c r="H1921" s="98" t="s">
        <v>1294</v>
      </c>
      <c r="I1921" s="98" t="s">
        <v>1261</v>
      </c>
      <c r="J1921" s="101" t="s">
        <v>2103</v>
      </c>
    </row>
    <row r="1922" ht="27.75" spans="1:10">
      <c r="A1922" s="102"/>
      <c r="B1922" s="103"/>
      <c r="C1922" s="98" t="s">
        <v>1256</v>
      </c>
      <c r="D1922" s="98" t="s">
        <v>1268</v>
      </c>
      <c r="E1922" s="98" t="s">
        <v>1988</v>
      </c>
      <c r="F1922" s="98" t="s">
        <v>1259</v>
      </c>
      <c r="G1922" s="98" t="s">
        <v>1353</v>
      </c>
      <c r="H1922" s="98" t="s">
        <v>1294</v>
      </c>
      <c r="I1922" s="98" t="s">
        <v>1261</v>
      </c>
      <c r="J1922" s="101" t="s">
        <v>1989</v>
      </c>
    </row>
    <row r="1923" ht="27.75" spans="1:10">
      <c r="A1923" s="102"/>
      <c r="B1923" s="103"/>
      <c r="C1923" s="98" t="s">
        <v>1256</v>
      </c>
      <c r="D1923" s="98" t="s">
        <v>1377</v>
      </c>
      <c r="E1923" s="98" t="s">
        <v>1990</v>
      </c>
      <c r="F1923" s="98" t="s">
        <v>1280</v>
      </c>
      <c r="G1923" s="98" t="s">
        <v>1301</v>
      </c>
      <c r="H1923" s="98" t="s">
        <v>1294</v>
      </c>
      <c r="I1923" s="98" t="s">
        <v>1261</v>
      </c>
      <c r="J1923" s="101" t="s">
        <v>1991</v>
      </c>
    </row>
    <row r="1924" ht="14.25" spans="1:10">
      <c r="A1924" s="102"/>
      <c r="B1924" s="103"/>
      <c r="C1924" s="98" t="s">
        <v>1256</v>
      </c>
      <c r="D1924" s="98" t="s">
        <v>1291</v>
      </c>
      <c r="E1924" s="98" t="s">
        <v>1900</v>
      </c>
      <c r="F1924" s="98" t="s">
        <v>1280</v>
      </c>
      <c r="G1924" s="98" t="s">
        <v>2043</v>
      </c>
      <c r="H1924" s="98" t="s">
        <v>1949</v>
      </c>
      <c r="I1924" s="98" t="s">
        <v>1261</v>
      </c>
      <c r="J1924" s="101" t="s">
        <v>2104</v>
      </c>
    </row>
    <row r="1925" ht="14.25" spans="1:10">
      <c r="A1925" s="102"/>
      <c r="B1925" s="103"/>
      <c r="C1925" s="98" t="s">
        <v>1277</v>
      </c>
      <c r="D1925" s="98" t="s">
        <v>1278</v>
      </c>
      <c r="E1925" s="98" t="s">
        <v>1951</v>
      </c>
      <c r="F1925" s="98" t="s">
        <v>1259</v>
      </c>
      <c r="G1925" s="98" t="s">
        <v>1285</v>
      </c>
      <c r="H1925" s="98" t="s">
        <v>1294</v>
      </c>
      <c r="I1925" s="98" t="s">
        <v>1261</v>
      </c>
      <c r="J1925" s="101" t="s">
        <v>1914</v>
      </c>
    </row>
    <row r="1926" ht="27.75" spans="1:10">
      <c r="A1926" s="102"/>
      <c r="B1926" s="103"/>
      <c r="C1926" s="98" t="s">
        <v>1277</v>
      </c>
      <c r="D1926" s="98" t="s">
        <v>1299</v>
      </c>
      <c r="E1926" s="98" t="s">
        <v>1999</v>
      </c>
      <c r="F1926" s="98" t="s">
        <v>1280</v>
      </c>
      <c r="G1926" s="98" t="s">
        <v>1850</v>
      </c>
      <c r="H1926" s="98" t="s">
        <v>1302</v>
      </c>
      <c r="I1926" s="98" t="s">
        <v>1261</v>
      </c>
      <c r="J1926" s="101" t="s">
        <v>2105</v>
      </c>
    </row>
    <row r="1927" ht="27" spans="1:10">
      <c r="A1927" s="102"/>
      <c r="B1927" s="103"/>
      <c r="C1927" s="98" t="s">
        <v>1282</v>
      </c>
      <c r="D1927" s="98" t="s">
        <v>1283</v>
      </c>
      <c r="E1927" s="98" t="s">
        <v>1889</v>
      </c>
      <c r="F1927" s="98" t="s">
        <v>1259</v>
      </c>
      <c r="G1927" s="98" t="s">
        <v>1285</v>
      </c>
      <c r="H1927" s="98" t="s">
        <v>1294</v>
      </c>
      <c r="I1927" s="98" t="s">
        <v>1261</v>
      </c>
      <c r="J1927" s="101" t="s">
        <v>1998</v>
      </c>
    </row>
    <row r="1928" ht="27" spans="1:10">
      <c r="A1928" s="102"/>
      <c r="B1928" s="103"/>
      <c r="C1928" s="98" t="s">
        <v>1282</v>
      </c>
      <c r="D1928" s="98" t="s">
        <v>1283</v>
      </c>
      <c r="E1928" s="98" t="s">
        <v>1891</v>
      </c>
      <c r="F1928" s="98" t="s">
        <v>1259</v>
      </c>
      <c r="G1928" s="98" t="s">
        <v>1285</v>
      </c>
      <c r="H1928" s="98" t="s">
        <v>1294</v>
      </c>
      <c r="I1928" s="98" t="s">
        <v>1261</v>
      </c>
      <c r="J1928" s="101" t="s">
        <v>2002</v>
      </c>
    </row>
    <row r="1929" ht="14.25" spans="1:10">
      <c r="A1929" s="98" t="s">
        <v>2666</v>
      </c>
      <c r="B1929" s="103"/>
      <c r="C1929" s="102"/>
      <c r="D1929" s="102"/>
      <c r="E1929" s="102"/>
      <c r="F1929" s="102"/>
      <c r="G1929" s="102"/>
      <c r="H1929" s="102"/>
      <c r="I1929" s="102"/>
      <c r="J1929" s="103"/>
    </row>
    <row r="1930" ht="42.75" spans="1:10">
      <c r="A1930" s="98" t="s">
        <v>2667</v>
      </c>
      <c r="B1930" s="101" t="s">
        <v>2190</v>
      </c>
      <c r="C1930" s="102"/>
      <c r="D1930" s="102"/>
      <c r="E1930" s="102"/>
      <c r="F1930" s="102"/>
      <c r="G1930" s="102"/>
      <c r="H1930" s="102"/>
      <c r="I1930" s="102"/>
      <c r="J1930" s="103"/>
    </row>
    <row r="1931" ht="27" spans="1:10">
      <c r="A1931" s="102"/>
      <c r="B1931" s="103"/>
      <c r="C1931" s="98" t="s">
        <v>1256</v>
      </c>
      <c r="D1931" s="98" t="s">
        <v>1257</v>
      </c>
      <c r="E1931" s="98" t="s">
        <v>2668</v>
      </c>
      <c r="F1931" s="98" t="s">
        <v>1280</v>
      </c>
      <c r="G1931" s="98" t="s">
        <v>2669</v>
      </c>
      <c r="H1931" s="98" t="s">
        <v>1695</v>
      </c>
      <c r="I1931" s="98" t="s">
        <v>1261</v>
      </c>
      <c r="J1931" s="101" t="s">
        <v>2670</v>
      </c>
    </row>
    <row r="1932" ht="27" spans="1:10">
      <c r="A1932" s="102"/>
      <c r="B1932" s="103"/>
      <c r="C1932" s="98" t="s">
        <v>1256</v>
      </c>
      <c r="D1932" s="98" t="s">
        <v>1268</v>
      </c>
      <c r="E1932" s="98" t="s">
        <v>1859</v>
      </c>
      <c r="F1932" s="98" t="s">
        <v>1280</v>
      </c>
      <c r="G1932" s="98" t="s">
        <v>1301</v>
      </c>
      <c r="H1932" s="98" t="s">
        <v>1294</v>
      </c>
      <c r="I1932" s="98" t="s">
        <v>1261</v>
      </c>
      <c r="J1932" s="101" t="s">
        <v>1897</v>
      </c>
    </row>
    <row r="1933" ht="14.25" spans="1:10">
      <c r="A1933" s="102"/>
      <c r="B1933" s="103"/>
      <c r="C1933" s="98" t="s">
        <v>1256</v>
      </c>
      <c r="D1933" s="98" t="s">
        <v>1291</v>
      </c>
      <c r="E1933" s="98" t="s">
        <v>1900</v>
      </c>
      <c r="F1933" s="98" t="s">
        <v>1280</v>
      </c>
      <c r="G1933" s="98" t="s">
        <v>1901</v>
      </c>
      <c r="H1933" s="98" t="s">
        <v>99</v>
      </c>
      <c r="I1933" s="98" t="s">
        <v>1261</v>
      </c>
      <c r="J1933" s="101" t="s">
        <v>1902</v>
      </c>
    </row>
    <row r="1934" ht="27" spans="1:10">
      <c r="A1934" s="102"/>
      <c r="B1934" s="103"/>
      <c r="C1934" s="98" t="s">
        <v>1277</v>
      </c>
      <c r="D1934" s="98" t="s">
        <v>1278</v>
      </c>
      <c r="E1934" s="98" t="s">
        <v>2671</v>
      </c>
      <c r="F1934" s="98" t="s">
        <v>1280</v>
      </c>
      <c r="G1934" s="98" t="s">
        <v>1301</v>
      </c>
      <c r="H1934" s="98" t="s">
        <v>1294</v>
      </c>
      <c r="I1934" s="98" t="s">
        <v>1261</v>
      </c>
      <c r="J1934" s="101" t="s">
        <v>2672</v>
      </c>
    </row>
    <row r="1935" ht="27" spans="1:10">
      <c r="A1935" s="102"/>
      <c r="B1935" s="103"/>
      <c r="C1935" s="98" t="s">
        <v>1282</v>
      </c>
      <c r="D1935" s="98" t="s">
        <v>1283</v>
      </c>
      <c r="E1935" s="98" t="s">
        <v>1854</v>
      </c>
      <c r="F1935" s="98" t="s">
        <v>1420</v>
      </c>
      <c r="G1935" s="98" t="s">
        <v>1285</v>
      </c>
      <c r="H1935" s="98" t="s">
        <v>1294</v>
      </c>
      <c r="I1935" s="98" t="s">
        <v>1261</v>
      </c>
      <c r="J1935" s="101" t="s">
        <v>2673</v>
      </c>
    </row>
    <row r="1936" ht="27" spans="1:10">
      <c r="A1936" s="102"/>
      <c r="B1936" s="103"/>
      <c r="C1936" s="98" t="s">
        <v>1282</v>
      </c>
      <c r="D1936" s="98" t="s">
        <v>1283</v>
      </c>
      <c r="E1936" s="98" t="s">
        <v>1906</v>
      </c>
      <c r="F1936" s="98" t="s">
        <v>1420</v>
      </c>
      <c r="G1936" s="98" t="s">
        <v>1285</v>
      </c>
      <c r="H1936" s="98" t="s">
        <v>99</v>
      </c>
      <c r="I1936" s="98" t="s">
        <v>1261</v>
      </c>
      <c r="J1936" s="101" t="s">
        <v>2673</v>
      </c>
    </row>
    <row r="1937" ht="27.75" spans="1:10">
      <c r="A1937" s="98" t="s">
        <v>1833</v>
      </c>
      <c r="B1937" s="101" t="s">
        <v>2064</v>
      </c>
      <c r="C1937" s="102"/>
      <c r="D1937" s="102"/>
      <c r="E1937" s="102"/>
      <c r="F1937" s="102"/>
      <c r="G1937" s="102"/>
      <c r="H1937" s="102"/>
      <c r="I1937" s="102"/>
      <c r="J1937" s="103"/>
    </row>
    <row r="1938" ht="27" spans="1:10">
      <c r="A1938" s="102"/>
      <c r="B1938" s="103"/>
      <c r="C1938" s="98" t="s">
        <v>1256</v>
      </c>
      <c r="D1938" s="98" t="s">
        <v>1257</v>
      </c>
      <c r="E1938" s="98" t="s">
        <v>2674</v>
      </c>
      <c r="F1938" s="98" t="s">
        <v>1259</v>
      </c>
      <c r="G1938" s="98" t="s">
        <v>2675</v>
      </c>
      <c r="H1938" s="98" t="s">
        <v>1311</v>
      </c>
      <c r="I1938" s="98" t="s">
        <v>1261</v>
      </c>
      <c r="J1938" s="101" t="s">
        <v>2072</v>
      </c>
    </row>
    <row r="1939" ht="27" spans="1:10">
      <c r="A1939" s="102"/>
      <c r="B1939" s="103"/>
      <c r="C1939" s="98" t="s">
        <v>1256</v>
      </c>
      <c r="D1939" s="98" t="s">
        <v>1257</v>
      </c>
      <c r="E1939" s="98" t="s">
        <v>2676</v>
      </c>
      <c r="F1939" s="98" t="s">
        <v>1259</v>
      </c>
      <c r="G1939" s="98" t="s">
        <v>2677</v>
      </c>
      <c r="H1939" s="98" t="s">
        <v>1776</v>
      </c>
      <c r="I1939" s="98" t="s">
        <v>1261</v>
      </c>
      <c r="J1939" s="101" t="s">
        <v>2072</v>
      </c>
    </row>
    <row r="1940" ht="27" spans="1:10">
      <c r="A1940" s="102"/>
      <c r="B1940" s="103"/>
      <c r="C1940" s="98" t="s">
        <v>1256</v>
      </c>
      <c r="D1940" s="98" t="s">
        <v>1268</v>
      </c>
      <c r="E1940" s="98" t="s">
        <v>2068</v>
      </c>
      <c r="F1940" s="98" t="s">
        <v>1259</v>
      </c>
      <c r="G1940" s="98" t="s">
        <v>1285</v>
      </c>
      <c r="H1940" s="98" t="s">
        <v>1294</v>
      </c>
      <c r="I1940" s="98" t="s">
        <v>1261</v>
      </c>
      <c r="J1940" s="101" t="s">
        <v>2069</v>
      </c>
    </row>
    <row r="1941" ht="27" spans="1:10">
      <c r="A1941" s="102"/>
      <c r="B1941" s="103"/>
      <c r="C1941" s="98" t="s">
        <v>1256</v>
      </c>
      <c r="D1941" s="98" t="s">
        <v>1291</v>
      </c>
      <c r="E1941" s="98" t="s">
        <v>2678</v>
      </c>
      <c r="F1941" s="98" t="s">
        <v>1280</v>
      </c>
      <c r="G1941" s="98" t="s">
        <v>2679</v>
      </c>
      <c r="H1941" s="98" t="s">
        <v>1594</v>
      </c>
      <c r="I1941" s="98" t="s">
        <v>1261</v>
      </c>
      <c r="J1941" s="101" t="s">
        <v>2072</v>
      </c>
    </row>
    <row r="1942" ht="27" spans="1:10">
      <c r="A1942" s="102"/>
      <c r="B1942" s="103"/>
      <c r="C1942" s="98" t="s">
        <v>1256</v>
      </c>
      <c r="D1942" s="98" t="s">
        <v>1291</v>
      </c>
      <c r="E1942" s="98" t="s">
        <v>2680</v>
      </c>
      <c r="F1942" s="98" t="s">
        <v>1280</v>
      </c>
      <c r="G1942" s="98" t="s">
        <v>1301</v>
      </c>
      <c r="H1942" s="98" t="s">
        <v>1294</v>
      </c>
      <c r="I1942" s="98" t="s">
        <v>1261</v>
      </c>
      <c r="J1942" s="101" t="s">
        <v>2072</v>
      </c>
    </row>
    <row r="1943" ht="14.25" spans="1:10">
      <c r="A1943" s="102"/>
      <c r="B1943" s="103"/>
      <c r="C1943" s="98" t="s">
        <v>1277</v>
      </c>
      <c r="D1943" s="98" t="s">
        <v>1278</v>
      </c>
      <c r="E1943" s="98" t="s">
        <v>2073</v>
      </c>
      <c r="F1943" s="98" t="s">
        <v>1280</v>
      </c>
      <c r="G1943" s="98" t="s">
        <v>1850</v>
      </c>
      <c r="H1943" s="98" t="s">
        <v>1294</v>
      </c>
      <c r="I1943" s="98" t="s">
        <v>1261</v>
      </c>
      <c r="J1943" s="101" t="s">
        <v>2074</v>
      </c>
    </row>
    <row r="1944" ht="27" spans="1:10">
      <c r="A1944" s="102"/>
      <c r="B1944" s="103"/>
      <c r="C1944" s="98" t="s">
        <v>1282</v>
      </c>
      <c r="D1944" s="98" t="s">
        <v>1283</v>
      </c>
      <c r="E1944" s="98" t="s">
        <v>2075</v>
      </c>
      <c r="F1944" s="98" t="s">
        <v>1259</v>
      </c>
      <c r="G1944" s="98" t="s">
        <v>1285</v>
      </c>
      <c r="H1944" s="98" t="s">
        <v>1294</v>
      </c>
      <c r="I1944" s="98" t="s">
        <v>1261</v>
      </c>
      <c r="J1944" s="101" t="s">
        <v>2076</v>
      </c>
    </row>
    <row r="1945" ht="54" spans="1:10">
      <c r="A1945" s="98" t="s">
        <v>1907</v>
      </c>
      <c r="B1945" s="101" t="s">
        <v>2093</v>
      </c>
      <c r="C1945" s="102"/>
      <c r="D1945" s="102"/>
      <c r="E1945" s="102"/>
      <c r="F1945" s="102"/>
      <c r="G1945" s="102"/>
      <c r="H1945" s="102"/>
      <c r="I1945" s="102"/>
      <c r="J1945" s="103"/>
    </row>
    <row r="1946" ht="27" spans="1:10">
      <c r="A1946" s="102"/>
      <c r="B1946" s="103"/>
      <c r="C1946" s="98" t="s">
        <v>1256</v>
      </c>
      <c r="D1946" s="98" t="s">
        <v>1257</v>
      </c>
      <c r="E1946" s="98" t="s">
        <v>2094</v>
      </c>
      <c r="F1946" s="98" t="s">
        <v>1280</v>
      </c>
      <c r="G1946" s="98" t="s">
        <v>2681</v>
      </c>
      <c r="H1946" s="98" t="s">
        <v>1311</v>
      </c>
      <c r="I1946" s="98" t="s">
        <v>1261</v>
      </c>
      <c r="J1946" s="101" t="s">
        <v>1822</v>
      </c>
    </row>
    <row r="1947" ht="27.75" spans="1:10">
      <c r="A1947" s="102"/>
      <c r="B1947" s="103"/>
      <c r="C1947" s="98" t="s">
        <v>1256</v>
      </c>
      <c r="D1947" s="98" t="s">
        <v>1257</v>
      </c>
      <c r="E1947" s="98" t="s">
        <v>2682</v>
      </c>
      <c r="F1947" s="98" t="s">
        <v>1280</v>
      </c>
      <c r="G1947" s="98" t="s">
        <v>2683</v>
      </c>
      <c r="H1947" s="98" t="s">
        <v>99</v>
      </c>
      <c r="I1947" s="98" t="s">
        <v>1261</v>
      </c>
      <c r="J1947" s="101" t="s">
        <v>1822</v>
      </c>
    </row>
    <row r="1948" ht="27" spans="1:10">
      <c r="A1948" s="102"/>
      <c r="B1948" s="103"/>
      <c r="C1948" s="98" t="s">
        <v>1256</v>
      </c>
      <c r="D1948" s="98" t="s">
        <v>1268</v>
      </c>
      <c r="E1948" s="98" t="s">
        <v>1859</v>
      </c>
      <c r="F1948" s="98" t="s">
        <v>1280</v>
      </c>
      <c r="G1948" s="98" t="s">
        <v>1301</v>
      </c>
      <c r="H1948" s="98" t="s">
        <v>1294</v>
      </c>
      <c r="I1948" s="98" t="s">
        <v>1261</v>
      </c>
      <c r="J1948" s="101" t="s">
        <v>1860</v>
      </c>
    </row>
    <row r="1949" ht="27" spans="1:10">
      <c r="A1949" s="102"/>
      <c r="B1949" s="103"/>
      <c r="C1949" s="98" t="s">
        <v>1256</v>
      </c>
      <c r="D1949" s="98" t="s">
        <v>1377</v>
      </c>
      <c r="E1949" s="98" t="s">
        <v>1932</v>
      </c>
      <c r="F1949" s="98" t="s">
        <v>1280</v>
      </c>
      <c r="G1949" s="98" t="s">
        <v>1301</v>
      </c>
      <c r="H1949" s="98" t="s">
        <v>1294</v>
      </c>
      <c r="I1949" s="98" t="s">
        <v>1261</v>
      </c>
      <c r="J1949" s="101" t="s">
        <v>1826</v>
      </c>
    </row>
    <row r="1950" ht="27" spans="1:10">
      <c r="A1950" s="102"/>
      <c r="B1950" s="103"/>
      <c r="C1950" s="98" t="s">
        <v>1256</v>
      </c>
      <c r="D1950" s="98" t="s">
        <v>1291</v>
      </c>
      <c r="E1950" s="98" t="s">
        <v>2096</v>
      </c>
      <c r="F1950" s="98" t="s">
        <v>1280</v>
      </c>
      <c r="G1950" s="98" t="s">
        <v>2097</v>
      </c>
      <c r="H1950" s="98" t="s">
        <v>99</v>
      </c>
      <c r="I1950" s="98" t="s">
        <v>1261</v>
      </c>
      <c r="J1950" s="101" t="s">
        <v>1828</v>
      </c>
    </row>
    <row r="1951" ht="27" spans="1:10">
      <c r="A1951" s="102"/>
      <c r="B1951" s="103"/>
      <c r="C1951" s="98" t="s">
        <v>1256</v>
      </c>
      <c r="D1951" s="98" t="s">
        <v>1291</v>
      </c>
      <c r="E1951" s="98" t="s">
        <v>2127</v>
      </c>
      <c r="F1951" s="98" t="s">
        <v>1280</v>
      </c>
      <c r="G1951" s="98" t="s">
        <v>2128</v>
      </c>
      <c r="H1951" s="98" t="s">
        <v>99</v>
      </c>
      <c r="I1951" s="98" t="s">
        <v>1261</v>
      </c>
      <c r="J1951" s="101" t="s">
        <v>1828</v>
      </c>
    </row>
    <row r="1952" ht="28.5" spans="1:10">
      <c r="A1952" s="102"/>
      <c r="B1952" s="103"/>
      <c r="C1952" s="98" t="s">
        <v>1277</v>
      </c>
      <c r="D1952" s="98" t="s">
        <v>1278</v>
      </c>
      <c r="E1952" s="98" t="s">
        <v>1951</v>
      </c>
      <c r="F1952" s="98" t="s">
        <v>1280</v>
      </c>
      <c r="G1952" s="98" t="s">
        <v>1301</v>
      </c>
      <c r="H1952" s="98" t="s">
        <v>1294</v>
      </c>
      <c r="I1952" s="98" t="s">
        <v>1261</v>
      </c>
      <c r="J1952" s="101" t="s">
        <v>1830</v>
      </c>
    </row>
    <row r="1953" ht="27" spans="1:10">
      <c r="A1953" s="102"/>
      <c r="B1953" s="103"/>
      <c r="C1953" s="98" t="s">
        <v>1282</v>
      </c>
      <c r="D1953" s="98" t="s">
        <v>1283</v>
      </c>
      <c r="E1953" s="98" t="s">
        <v>1317</v>
      </c>
      <c r="F1953" s="98" t="s">
        <v>1259</v>
      </c>
      <c r="G1953" s="98" t="s">
        <v>1285</v>
      </c>
      <c r="H1953" s="98" t="s">
        <v>1294</v>
      </c>
      <c r="I1953" s="98" t="s">
        <v>1261</v>
      </c>
      <c r="J1953" s="101" t="s">
        <v>1832</v>
      </c>
    </row>
    <row r="1954" ht="162" spans="1:10">
      <c r="A1954" s="98" t="s">
        <v>2031</v>
      </c>
      <c r="B1954" s="101" t="s">
        <v>1982</v>
      </c>
      <c r="C1954" s="102"/>
      <c r="D1954" s="102"/>
      <c r="E1954" s="102"/>
      <c r="F1954" s="102"/>
      <c r="G1954" s="102"/>
      <c r="H1954" s="102"/>
      <c r="I1954" s="102"/>
      <c r="J1954" s="103"/>
    </row>
    <row r="1955" ht="14.25" spans="1:10">
      <c r="A1955" s="102"/>
      <c r="B1955" s="103"/>
      <c r="C1955" s="98" t="s">
        <v>1256</v>
      </c>
      <c r="D1955" s="98" t="s">
        <v>1257</v>
      </c>
      <c r="E1955" s="98" t="s">
        <v>2033</v>
      </c>
      <c r="F1955" s="98" t="s">
        <v>1280</v>
      </c>
      <c r="G1955" s="98" t="s">
        <v>2684</v>
      </c>
      <c r="H1955" s="98" t="s">
        <v>1695</v>
      </c>
      <c r="I1955" s="98" t="s">
        <v>1261</v>
      </c>
      <c r="J1955" s="101" t="s">
        <v>1985</v>
      </c>
    </row>
    <row r="1956" ht="27.75" spans="1:10">
      <c r="A1956" s="102"/>
      <c r="B1956" s="103"/>
      <c r="C1956" s="98" t="s">
        <v>1256</v>
      </c>
      <c r="D1956" s="98" t="s">
        <v>1268</v>
      </c>
      <c r="E1956" s="98" t="s">
        <v>1986</v>
      </c>
      <c r="F1956" s="98" t="s">
        <v>1280</v>
      </c>
      <c r="G1956" s="98" t="s">
        <v>1301</v>
      </c>
      <c r="H1956" s="98" t="s">
        <v>1294</v>
      </c>
      <c r="I1956" s="98" t="s">
        <v>1261</v>
      </c>
      <c r="J1956" s="101" t="s">
        <v>1987</v>
      </c>
    </row>
    <row r="1957" ht="27.75" spans="1:10">
      <c r="A1957" s="102"/>
      <c r="B1957" s="103"/>
      <c r="C1957" s="98" t="s">
        <v>1256</v>
      </c>
      <c r="D1957" s="98" t="s">
        <v>1268</v>
      </c>
      <c r="E1957" s="98" t="s">
        <v>1988</v>
      </c>
      <c r="F1957" s="98" t="s">
        <v>1259</v>
      </c>
      <c r="G1957" s="98" t="s">
        <v>1353</v>
      </c>
      <c r="H1957" s="98" t="s">
        <v>1294</v>
      </c>
      <c r="I1957" s="98" t="s">
        <v>1261</v>
      </c>
      <c r="J1957" s="101" t="s">
        <v>1989</v>
      </c>
    </row>
    <row r="1958" ht="27.75" spans="1:10">
      <c r="A1958" s="102"/>
      <c r="B1958" s="103"/>
      <c r="C1958" s="98" t="s">
        <v>1256</v>
      </c>
      <c r="D1958" s="98" t="s">
        <v>1377</v>
      </c>
      <c r="E1958" s="98" t="s">
        <v>1990</v>
      </c>
      <c r="F1958" s="98" t="s">
        <v>1280</v>
      </c>
      <c r="G1958" s="98" t="s">
        <v>1301</v>
      </c>
      <c r="H1958" s="98" t="s">
        <v>1294</v>
      </c>
      <c r="I1958" s="98" t="s">
        <v>1261</v>
      </c>
      <c r="J1958" s="101" t="s">
        <v>1991</v>
      </c>
    </row>
    <row r="1959" ht="14.25" spans="1:10">
      <c r="A1959" s="102"/>
      <c r="B1959" s="103"/>
      <c r="C1959" s="98" t="s">
        <v>1256</v>
      </c>
      <c r="D1959" s="98" t="s">
        <v>1291</v>
      </c>
      <c r="E1959" s="98" t="s">
        <v>1900</v>
      </c>
      <c r="F1959" s="98" t="s">
        <v>1280</v>
      </c>
      <c r="G1959" s="98" t="s">
        <v>2035</v>
      </c>
      <c r="H1959" s="98" t="s">
        <v>1949</v>
      </c>
      <c r="I1959" s="98" t="s">
        <v>1261</v>
      </c>
      <c r="J1959" s="101" t="s">
        <v>1994</v>
      </c>
    </row>
    <row r="1960" ht="27.75" spans="1:10">
      <c r="A1960" s="102"/>
      <c r="B1960" s="103"/>
      <c r="C1960" s="98" t="s">
        <v>1277</v>
      </c>
      <c r="D1960" s="98" t="s">
        <v>1278</v>
      </c>
      <c r="E1960" s="98" t="s">
        <v>1995</v>
      </c>
      <c r="F1960" s="98" t="s">
        <v>1280</v>
      </c>
      <c r="G1960" s="98" t="s">
        <v>1301</v>
      </c>
      <c r="H1960" s="98" t="s">
        <v>1294</v>
      </c>
      <c r="I1960" s="98" t="s">
        <v>1261</v>
      </c>
      <c r="J1960" s="101" t="s">
        <v>1914</v>
      </c>
    </row>
    <row r="1961" ht="27.75" spans="1:10">
      <c r="A1961" s="102"/>
      <c r="B1961" s="103"/>
      <c r="C1961" s="98" t="s">
        <v>1277</v>
      </c>
      <c r="D1961" s="98" t="s">
        <v>1299</v>
      </c>
      <c r="E1961" s="98" t="s">
        <v>1999</v>
      </c>
      <c r="F1961" s="98" t="s">
        <v>1280</v>
      </c>
      <c r="G1961" s="98" t="s">
        <v>1363</v>
      </c>
      <c r="H1961" s="98" t="s">
        <v>1302</v>
      </c>
      <c r="I1961" s="98" t="s">
        <v>1261</v>
      </c>
      <c r="J1961" s="101" t="s">
        <v>2001</v>
      </c>
    </row>
    <row r="1962" ht="27" spans="1:10">
      <c r="A1962" s="102"/>
      <c r="B1962" s="103"/>
      <c r="C1962" s="98" t="s">
        <v>1282</v>
      </c>
      <c r="D1962" s="98" t="s">
        <v>1283</v>
      </c>
      <c r="E1962" s="98" t="s">
        <v>1889</v>
      </c>
      <c r="F1962" s="98" t="s">
        <v>1259</v>
      </c>
      <c r="G1962" s="98" t="s">
        <v>1285</v>
      </c>
      <c r="H1962" s="98" t="s">
        <v>1294</v>
      </c>
      <c r="I1962" s="98" t="s">
        <v>1261</v>
      </c>
      <c r="J1962" s="101" t="s">
        <v>1998</v>
      </c>
    </row>
    <row r="1963" ht="27" spans="1:10">
      <c r="A1963" s="102"/>
      <c r="B1963" s="103"/>
      <c r="C1963" s="98" t="s">
        <v>1282</v>
      </c>
      <c r="D1963" s="98" t="s">
        <v>1283</v>
      </c>
      <c r="E1963" s="98" t="s">
        <v>1891</v>
      </c>
      <c r="F1963" s="98" t="s">
        <v>1259</v>
      </c>
      <c r="G1963" s="98" t="s">
        <v>1285</v>
      </c>
      <c r="H1963" s="98" t="s">
        <v>1294</v>
      </c>
      <c r="I1963" s="98" t="s">
        <v>1261</v>
      </c>
      <c r="J1963" s="101" t="s">
        <v>2002</v>
      </c>
    </row>
    <row r="1964" ht="42.75" spans="1:10">
      <c r="A1964" s="98" t="s">
        <v>2685</v>
      </c>
      <c r="B1964" s="101" t="s">
        <v>2190</v>
      </c>
      <c r="C1964" s="102"/>
      <c r="D1964" s="102"/>
      <c r="E1964" s="102"/>
      <c r="F1964" s="102"/>
      <c r="G1964" s="102"/>
      <c r="H1964" s="102"/>
      <c r="I1964" s="102"/>
      <c r="J1964" s="103"/>
    </row>
    <row r="1965" ht="27" spans="1:10">
      <c r="A1965" s="102"/>
      <c r="B1965" s="103"/>
      <c r="C1965" s="98" t="s">
        <v>1256</v>
      </c>
      <c r="D1965" s="98" t="s">
        <v>1257</v>
      </c>
      <c r="E1965" s="98" t="s">
        <v>2686</v>
      </c>
      <c r="F1965" s="98" t="s">
        <v>1280</v>
      </c>
      <c r="G1965" s="98" t="s">
        <v>2687</v>
      </c>
      <c r="H1965" s="98" t="s">
        <v>1695</v>
      </c>
      <c r="I1965" s="98" t="s">
        <v>1261</v>
      </c>
      <c r="J1965" s="101" t="s">
        <v>1897</v>
      </c>
    </row>
    <row r="1966" ht="27" spans="1:10">
      <c r="A1966" s="102"/>
      <c r="B1966" s="103"/>
      <c r="C1966" s="98" t="s">
        <v>1256</v>
      </c>
      <c r="D1966" s="98" t="s">
        <v>1268</v>
      </c>
      <c r="E1966" s="98" t="s">
        <v>1859</v>
      </c>
      <c r="F1966" s="98" t="s">
        <v>1280</v>
      </c>
      <c r="G1966" s="98" t="s">
        <v>1301</v>
      </c>
      <c r="H1966" s="98" t="s">
        <v>1294</v>
      </c>
      <c r="I1966" s="98" t="s">
        <v>1261</v>
      </c>
      <c r="J1966" s="101" t="s">
        <v>1897</v>
      </c>
    </row>
    <row r="1967" ht="14.25" spans="1:10">
      <c r="A1967" s="102"/>
      <c r="B1967" s="103"/>
      <c r="C1967" s="98" t="s">
        <v>1256</v>
      </c>
      <c r="D1967" s="98" t="s">
        <v>1291</v>
      </c>
      <c r="E1967" s="98" t="s">
        <v>1900</v>
      </c>
      <c r="F1967" s="98" t="s">
        <v>1280</v>
      </c>
      <c r="G1967" s="98" t="s">
        <v>1901</v>
      </c>
      <c r="H1967" s="98" t="s">
        <v>99</v>
      </c>
      <c r="I1967" s="98" t="s">
        <v>1261</v>
      </c>
      <c r="J1967" s="101" t="s">
        <v>1902</v>
      </c>
    </row>
    <row r="1968" ht="27.75" spans="1:10">
      <c r="A1968" s="102"/>
      <c r="B1968" s="103"/>
      <c r="C1968" s="98" t="s">
        <v>1277</v>
      </c>
      <c r="D1968" s="98" t="s">
        <v>1278</v>
      </c>
      <c r="E1968" s="98" t="s">
        <v>2688</v>
      </c>
      <c r="F1968" s="98" t="s">
        <v>1280</v>
      </c>
      <c r="G1968" s="98" t="s">
        <v>1301</v>
      </c>
      <c r="H1968" s="98" t="s">
        <v>1294</v>
      </c>
      <c r="I1968" s="98" t="s">
        <v>1261</v>
      </c>
      <c r="J1968" s="101" t="s">
        <v>2689</v>
      </c>
    </row>
    <row r="1969" ht="27" spans="1:10">
      <c r="A1969" s="102"/>
      <c r="B1969" s="103"/>
      <c r="C1969" s="98" t="s">
        <v>1282</v>
      </c>
      <c r="D1969" s="98" t="s">
        <v>1283</v>
      </c>
      <c r="E1969" s="98" t="s">
        <v>1854</v>
      </c>
      <c r="F1969" s="98" t="s">
        <v>1420</v>
      </c>
      <c r="G1969" s="98" t="s">
        <v>1285</v>
      </c>
      <c r="H1969" s="98" t="s">
        <v>1294</v>
      </c>
      <c r="I1969" s="98" t="s">
        <v>1261</v>
      </c>
      <c r="J1969" s="101" t="s">
        <v>2673</v>
      </c>
    </row>
    <row r="1970" ht="27" spans="1:10">
      <c r="A1970" s="102"/>
      <c r="B1970" s="103"/>
      <c r="C1970" s="98" t="s">
        <v>1282</v>
      </c>
      <c r="D1970" s="98" t="s">
        <v>1283</v>
      </c>
      <c r="E1970" s="98" t="s">
        <v>1906</v>
      </c>
      <c r="F1970" s="98" t="s">
        <v>1420</v>
      </c>
      <c r="G1970" s="98" t="s">
        <v>1285</v>
      </c>
      <c r="H1970" s="98" t="s">
        <v>99</v>
      </c>
      <c r="I1970" s="98" t="s">
        <v>1261</v>
      </c>
      <c r="J1970" s="101" t="s">
        <v>1905</v>
      </c>
    </row>
    <row r="1971" ht="27.75" spans="1:10">
      <c r="A1971" s="98" t="s">
        <v>1856</v>
      </c>
      <c r="B1971" s="101" t="s">
        <v>2077</v>
      </c>
      <c r="C1971" s="102"/>
      <c r="D1971" s="102"/>
      <c r="E1971" s="102"/>
      <c r="F1971" s="102"/>
      <c r="G1971" s="102"/>
      <c r="H1971" s="102"/>
      <c r="I1971" s="102"/>
      <c r="J1971" s="103"/>
    </row>
    <row r="1972" ht="14.25" spans="1:10">
      <c r="A1972" s="102"/>
      <c r="B1972" s="103"/>
      <c r="C1972" s="98" t="s">
        <v>1256</v>
      </c>
      <c r="D1972" s="98" t="s">
        <v>1257</v>
      </c>
      <c r="E1972" s="98" t="s">
        <v>2078</v>
      </c>
      <c r="F1972" s="98" t="s">
        <v>1280</v>
      </c>
      <c r="G1972" s="98" t="s">
        <v>2690</v>
      </c>
      <c r="H1972" s="98" t="s">
        <v>1294</v>
      </c>
      <c r="I1972" s="98" t="s">
        <v>1261</v>
      </c>
      <c r="J1972" s="101" t="s">
        <v>2691</v>
      </c>
    </row>
    <row r="1973" ht="27" spans="1:10">
      <c r="A1973" s="102"/>
      <c r="B1973" s="103"/>
      <c r="C1973" s="98" t="s">
        <v>1256</v>
      </c>
      <c r="D1973" s="98" t="s">
        <v>1268</v>
      </c>
      <c r="E1973" s="98" t="s">
        <v>2081</v>
      </c>
      <c r="F1973" s="98" t="s">
        <v>1280</v>
      </c>
      <c r="G1973" s="98" t="s">
        <v>1301</v>
      </c>
      <c r="H1973" s="98" t="s">
        <v>1294</v>
      </c>
      <c r="I1973" s="98" t="s">
        <v>1261</v>
      </c>
      <c r="J1973" s="101" t="s">
        <v>2082</v>
      </c>
    </row>
    <row r="1974" ht="14.25" spans="1:10">
      <c r="A1974" s="102"/>
      <c r="B1974" s="103"/>
      <c r="C1974" s="98" t="s">
        <v>1256</v>
      </c>
      <c r="D1974" s="98" t="s">
        <v>1377</v>
      </c>
      <c r="E1974" s="98" t="s">
        <v>2083</v>
      </c>
      <c r="F1974" s="98" t="s">
        <v>1280</v>
      </c>
      <c r="G1974" s="98" t="s">
        <v>1301</v>
      </c>
      <c r="H1974" s="98" t="s">
        <v>1294</v>
      </c>
      <c r="I1974" s="98" t="s">
        <v>1261</v>
      </c>
      <c r="J1974" s="101" t="s">
        <v>2084</v>
      </c>
    </row>
    <row r="1975" ht="14.25" spans="1:10">
      <c r="A1975" s="102"/>
      <c r="B1975" s="103"/>
      <c r="C1975" s="98" t="s">
        <v>1256</v>
      </c>
      <c r="D1975" s="98" t="s">
        <v>1291</v>
      </c>
      <c r="E1975" s="98" t="s">
        <v>2085</v>
      </c>
      <c r="F1975" s="98" t="s">
        <v>1280</v>
      </c>
      <c r="G1975" s="98" t="s">
        <v>1862</v>
      </c>
      <c r="H1975" s="98" t="s">
        <v>1315</v>
      </c>
      <c r="I1975" s="98" t="s">
        <v>1261</v>
      </c>
      <c r="J1975" s="101" t="s">
        <v>1828</v>
      </c>
    </row>
    <row r="1976" ht="27" spans="1:10">
      <c r="A1976" s="102"/>
      <c r="B1976" s="103"/>
      <c r="C1976" s="98" t="s">
        <v>1277</v>
      </c>
      <c r="D1976" s="98" t="s">
        <v>1278</v>
      </c>
      <c r="E1976" s="98" t="s">
        <v>2692</v>
      </c>
      <c r="F1976" s="98" t="s">
        <v>1280</v>
      </c>
      <c r="G1976" s="98" t="s">
        <v>1285</v>
      </c>
      <c r="H1976" s="98" t="s">
        <v>1294</v>
      </c>
      <c r="I1976" s="98" t="s">
        <v>1261</v>
      </c>
      <c r="J1976" s="101" t="s">
        <v>2091</v>
      </c>
    </row>
    <row r="1977" ht="27" spans="1:10">
      <c r="A1977" s="102"/>
      <c r="B1977" s="103"/>
      <c r="C1977" s="98" t="s">
        <v>1277</v>
      </c>
      <c r="D1977" s="98" t="s">
        <v>1299</v>
      </c>
      <c r="E1977" s="98" t="s">
        <v>2088</v>
      </c>
      <c r="F1977" s="98" t="s">
        <v>1270</v>
      </c>
      <c r="G1977" s="98" t="s">
        <v>1850</v>
      </c>
      <c r="H1977" s="98" t="s">
        <v>1302</v>
      </c>
      <c r="I1977" s="98" t="s">
        <v>1261</v>
      </c>
      <c r="J1977" s="101" t="s">
        <v>2089</v>
      </c>
    </row>
    <row r="1978" ht="27" spans="1:10">
      <c r="A1978" s="102"/>
      <c r="B1978" s="103"/>
      <c r="C1978" s="98" t="s">
        <v>1282</v>
      </c>
      <c r="D1978" s="98" t="s">
        <v>1283</v>
      </c>
      <c r="E1978" s="98" t="s">
        <v>2090</v>
      </c>
      <c r="F1978" s="98" t="s">
        <v>1259</v>
      </c>
      <c r="G1978" s="98" t="s">
        <v>1285</v>
      </c>
      <c r="H1978" s="98" t="s">
        <v>1294</v>
      </c>
      <c r="I1978" s="98" t="s">
        <v>1261</v>
      </c>
      <c r="J1978" s="101" t="s">
        <v>2091</v>
      </c>
    </row>
    <row r="1979" ht="27" spans="1:10">
      <c r="A1979" s="102"/>
      <c r="B1979" s="103"/>
      <c r="C1979" s="98" t="s">
        <v>1282</v>
      </c>
      <c r="D1979" s="98" t="s">
        <v>1283</v>
      </c>
      <c r="E1979" s="98" t="s">
        <v>1854</v>
      </c>
      <c r="F1979" s="98" t="s">
        <v>1259</v>
      </c>
      <c r="G1979" s="98" t="s">
        <v>1285</v>
      </c>
      <c r="H1979" s="98" t="s">
        <v>1294</v>
      </c>
      <c r="I1979" s="98" t="s">
        <v>1261</v>
      </c>
      <c r="J1979" s="101" t="s">
        <v>2092</v>
      </c>
    </row>
    <row r="1980" ht="27.75" spans="1:10">
      <c r="A1980" s="98" t="s">
        <v>1819</v>
      </c>
      <c r="B1980" s="101" t="s">
        <v>2077</v>
      </c>
      <c r="C1980" s="102"/>
      <c r="D1980" s="102"/>
      <c r="E1980" s="102"/>
      <c r="F1980" s="102"/>
      <c r="G1980" s="102"/>
      <c r="H1980" s="102"/>
      <c r="I1980" s="102"/>
      <c r="J1980" s="103"/>
    </row>
    <row r="1981" ht="27" spans="1:10">
      <c r="A1981" s="102"/>
      <c r="B1981" s="103"/>
      <c r="C1981" s="98" t="s">
        <v>1256</v>
      </c>
      <c r="D1981" s="98" t="s">
        <v>1257</v>
      </c>
      <c r="E1981" s="98" t="s">
        <v>2106</v>
      </c>
      <c r="F1981" s="98" t="s">
        <v>1280</v>
      </c>
      <c r="G1981" s="98" t="s">
        <v>2336</v>
      </c>
      <c r="H1981" s="98" t="s">
        <v>1294</v>
      </c>
      <c r="I1981" s="98" t="s">
        <v>1261</v>
      </c>
      <c r="J1981" s="101" t="s">
        <v>2693</v>
      </c>
    </row>
    <row r="1982" ht="27" spans="1:10">
      <c r="A1982" s="102"/>
      <c r="B1982" s="103"/>
      <c r="C1982" s="98" t="s">
        <v>1256</v>
      </c>
      <c r="D1982" s="98" t="s">
        <v>1268</v>
      </c>
      <c r="E1982" s="98" t="s">
        <v>2081</v>
      </c>
      <c r="F1982" s="98" t="s">
        <v>1280</v>
      </c>
      <c r="G1982" s="98" t="s">
        <v>1301</v>
      </c>
      <c r="H1982" s="98" t="s">
        <v>1294</v>
      </c>
      <c r="I1982" s="98" t="s">
        <v>1261</v>
      </c>
      <c r="J1982" s="101" t="s">
        <v>2082</v>
      </c>
    </row>
    <row r="1983" ht="14.25" spans="1:10">
      <c r="A1983" s="102"/>
      <c r="B1983" s="103"/>
      <c r="C1983" s="98" t="s">
        <v>1256</v>
      </c>
      <c r="D1983" s="98" t="s">
        <v>1377</v>
      </c>
      <c r="E1983" s="98" t="s">
        <v>2083</v>
      </c>
      <c r="F1983" s="98" t="s">
        <v>1280</v>
      </c>
      <c r="G1983" s="98" t="s">
        <v>1301</v>
      </c>
      <c r="H1983" s="98" t="s">
        <v>1294</v>
      </c>
      <c r="I1983" s="98" t="s">
        <v>1261</v>
      </c>
      <c r="J1983" s="101" t="s">
        <v>2380</v>
      </c>
    </row>
    <row r="1984" ht="14.25" spans="1:10">
      <c r="A1984" s="102"/>
      <c r="B1984" s="103"/>
      <c r="C1984" s="98" t="s">
        <v>1256</v>
      </c>
      <c r="D1984" s="98" t="s">
        <v>1291</v>
      </c>
      <c r="E1984" s="98" t="s">
        <v>2085</v>
      </c>
      <c r="F1984" s="98" t="s">
        <v>1280</v>
      </c>
      <c r="G1984" s="98" t="s">
        <v>1260</v>
      </c>
      <c r="H1984" s="98" t="s">
        <v>1315</v>
      </c>
      <c r="I1984" s="98" t="s">
        <v>1261</v>
      </c>
      <c r="J1984" s="101" t="s">
        <v>1828</v>
      </c>
    </row>
    <row r="1985" ht="27" spans="1:10">
      <c r="A1985" s="102"/>
      <c r="B1985" s="103"/>
      <c r="C1985" s="98" t="s">
        <v>1277</v>
      </c>
      <c r="D1985" s="98" t="s">
        <v>1278</v>
      </c>
      <c r="E1985" s="98" t="s">
        <v>2692</v>
      </c>
      <c r="F1985" s="98" t="s">
        <v>1280</v>
      </c>
      <c r="G1985" s="98" t="s">
        <v>1285</v>
      </c>
      <c r="H1985" s="98" t="s">
        <v>1294</v>
      </c>
      <c r="I1985" s="98" t="s">
        <v>1261</v>
      </c>
      <c r="J1985" s="101" t="s">
        <v>2110</v>
      </c>
    </row>
    <row r="1986" ht="27" spans="1:10">
      <c r="A1986" s="102"/>
      <c r="B1986" s="103"/>
      <c r="C1986" s="98" t="s">
        <v>1277</v>
      </c>
      <c r="D1986" s="98" t="s">
        <v>1299</v>
      </c>
      <c r="E1986" s="98" t="s">
        <v>2088</v>
      </c>
      <c r="F1986" s="98" t="s">
        <v>1270</v>
      </c>
      <c r="G1986" s="98" t="s">
        <v>1850</v>
      </c>
      <c r="H1986" s="98" t="s">
        <v>1302</v>
      </c>
      <c r="I1986" s="98" t="s">
        <v>1261</v>
      </c>
      <c r="J1986" s="101" t="s">
        <v>2111</v>
      </c>
    </row>
    <row r="1987" ht="27" spans="1:10">
      <c r="A1987" s="102"/>
      <c r="B1987" s="103"/>
      <c r="C1987" s="98" t="s">
        <v>1282</v>
      </c>
      <c r="D1987" s="98" t="s">
        <v>1283</v>
      </c>
      <c r="E1987" s="98" t="s">
        <v>2090</v>
      </c>
      <c r="F1987" s="98" t="s">
        <v>1259</v>
      </c>
      <c r="G1987" s="98" t="s">
        <v>1285</v>
      </c>
      <c r="H1987" s="98" t="s">
        <v>1294</v>
      </c>
      <c r="I1987" s="98" t="s">
        <v>1261</v>
      </c>
      <c r="J1987" s="101" t="s">
        <v>2110</v>
      </c>
    </row>
    <row r="1988" ht="27" spans="1:10">
      <c r="A1988" s="102"/>
      <c r="B1988" s="103"/>
      <c r="C1988" s="98" t="s">
        <v>1282</v>
      </c>
      <c r="D1988" s="98" t="s">
        <v>1283</v>
      </c>
      <c r="E1988" s="98" t="s">
        <v>1854</v>
      </c>
      <c r="F1988" s="98" t="s">
        <v>1259</v>
      </c>
      <c r="G1988" s="98" t="s">
        <v>1285</v>
      </c>
      <c r="H1988" s="98" t="s">
        <v>1294</v>
      </c>
      <c r="I1988" s="98" t="s">
        <v>1261</v>
      </c>
      <c r="J1988" s="101" t="s">
        <v>2112</v>
      </c>
    </row>
    <row r="1989" ht="162" spans="1:10">
      <c r="A1989" s="98" t="s">
        <v>2694</v>
      </c>
      <c r="B1989" s="101" t="s">
        <v>1982</v>
      </c>
      <c r="C1989" s="102"/>
      <c r="D1989" s="102"/>
      <c r="E1989" s="102"/>
      <c r="F1989" s="102"/>
      <c r="G1989" s="102"/>
      <c r="H1989" s="102"/>
      <c r="I1989" s="102"/>
      <c r="J1989" s="103"/>
    </row>
    <row r="1990" ht="14.25" spans="1:10">
      <c r="A1990" s="102"/>
      <c r="B1990" s="103"/>
      <c r="C1990" s="98" t="s">
        <v>1256</v>
      </c>
      <c r="D1990" s="98" t="s">
        <v>1257</v>
      </c>
      <c r="E1990" s="98" t="s">
        <v>2165</v>
      </c>
      <c r="F1990" s="98" t="s">
        <v>1280</v>
      </c>
      <c r="G1990" s="98" t="s">
        <v>2669</v>
      </c>
      <c r="H1990" s="98" t="s">
        <v>1695</v>
      </c>
      <c r="I1990" s="98" t="s">
        <v>1261</v>
      </c>
      <c r="J1990" s="101" t="s">
        <v>1985</v>
      </c>
    </row>
    <row r="1991" ht="27.75" spans="1:10">
      <c r="A1991" s="102"/>
      <c r="B1991" s="103"/>
      <c r="C1991" s="98" t="s">
        <v>1256</v>
      </c>
      <c r="D1991" s="98" t="s">
        <v>1268</v>
      </c>
      <c r="E1991" s="98" t="s">
        <v>1986</v>
      </c>
      <c r="F1991" s="98" t="s">
        <v>1280</v>
      </c>
      <c r="G1991" s="98" t="s">
        <v>2695</v>
      </c>
      <c r="H1991" s="98" t="s">
        <v>1294</v>
      </c>
      <c r="I1991" s="98" t="s">
        <v>1261</v>
      </c>
      <c r="J1991" s="101" t="s">
        <v>2103</v>
      </c>
    </row>
    <row r="1992" ht="27.75" spans="1:10">
      <c r="A1992" s="102"/>
      <c r="B1992" s="103"/>
      <c r="C1992" s="98" t="s">
        <v>1256</v>
      </c>
      <c r="D1992" s="98" t="s">
        <v>1268</v>
      </c>
      <c r="E1992" s="98" t="s">
        <v>1988</v>
      </c>
      <c r="F1992" s="98" t="s">
        <v>1259</v>
      </c>
      <c r="G1992" s="98" t="s">
        <v>1353</v>
      </c>
      <c r="H1992" s="98" t="s">
        <v>1294</v>
      </c>
      <c r="I1992" s="98" t="s">
        <v>1261</v>
      </c>
      <c r="J1992" s="101" t="s">
        <v>1989</v>
      </c>
    </row>
    <row r="1993" ht="27.75" spans="1:10">
      <c r="A1993" s="102"/>
      <c r="B1993" s="103"/>
      <c r="C1993" s="98" t="s">
        <v>1256</v>
      </c>
      <c r="D1993" s="98" t="s">
        <v>1377</v>
      </c>
      <c r="E1993" s="98" t="s">
        <v>1990</v>
      </c>
      <c r="F1993" s="98" t="s">
        <v>1280</v>
      </c>
      <c r="G1993" s="98" t="s">
        <v>1301</v>
      </c>
      <c r="H1993" s="98" t="s">
        <v>1294</v>
      </c>
      <c r="I1993" s="98" t="s">
        <v>1261</v>
      </c>
      <c r="J1993" s="101" t="s">
        <v>1991</v>
      </c>
    </row>
    <row r="1994" ht="27" spans="1:10">
      <c r="A1994" s="102"/>
      <c r="B1994" s="103"/>
      <c r="C1994" s="98" t="s">
        <v>1256</v>
      </c>
      <c r="D1994" s="98" t="s">
        <v>1291</v>
      </c>
      <c r="E1994" s="98" t="s">
        <v>2270</v>
      </c>
      <c r="F1994" s="98" t="s">
        <v>1280</v>
      </c>
      <c r="G1994" s="98" t="s">
        <v>2043</v>
      </c>
      <c r="H1994" s="98" t="s">
        <v>1949</v>
      </c>
      <c r="I1994" s="98" t="s">
        <v>1261</v>
      </c>
      <c r="J1994" s="101" t="s">
        <v>2104</v>
      </c>
    </row>
    <row r="1995" ht="27.75" spans="1:10">
      <c r="A1995" s="102"/>
      <c r="B1995" s="103"/>
      <c r="C1995" s="98" t="s">
        <v>1277</v>
      </c>
      <c r="D1995" s="98" t="s">
        <v>1278</v>
      </c>
      <c r="E1995" s="98" t="s">
        <v>1995</v>
      </c>
      <c r="F1995" s="98" t="s">
        <v>1259</v>
      </c>
      <c r="G1995" s="98" t="s">
        <v>1996</v>
      </c>
      <c r="H1995" s="98" t="s">
        <v>1294</v>
      </c>
      <c r="I1995" s="98" t="s">
        <v>1261</v>
      </c>
      <c r="J1995" s="101" t="s">
        <v>1914</v>
      </c>
    </row>
    <row r="1996" ht="27.75" spans="1:10">
      <c r="A1996" s="102"/>
      <c r="B1996" s="103"/>
      <c r="C1996" s="98" t="s">
        <v>1277</v>
      </c>
      <c r="D1996" s="98" t="s">
        <v>1299</v>
      </c>
      <c r="E1996" s="98" t="s">
        <v>1999</v>
      </c>
      <c r="F1996" s="98" t="s">
        <v>1280</v>
      </c>
      <c r="G1996" s="98" t="s">
        <v>1363</v>
      </c>
      <c r="H1996" s="98" t="s">
        <v>1302</v>
      </c>
      <c r="I1996" s="98" t="s">
        <v>1261</v>
      </c>
      <c r="J1996" s="101" t="s">
        <v>2105</v>
      </c>
    </row>
    <row r="1997" ht="27" spans="1:10">
      <c r="A1997" s="102"/>
      <c r="B1997" s="103"/>
      <c r="C1997" s="98" t="s">
        <v>1282</v>
      </c>
      <c r="D1997" s="98" t="s">
        <v>1283</v>
      </c>
      <c r="E1997" s="98" t="s">
        <v>1889</v>
      </c>
      <c r="F1997" s="98" t="s">
        <v>1259</v>
      </c>
      <c r="G1997" s="98" t="s">
        <v>1285</v>
      </c>
      <c r="H1997" s="98" t="s">
        <v>1294</v>
      </c>
      <c r="I1997" s="98" t="s">
        <v>1261</v>
      </c>
      <c r="J1997" s="101" t="s">
        <v>1998</v>
      </c>
    </row>
    <row r="1998" ht="27" spans="1:10">
      <c r="A1998" s="102"/>
      <c r="B1998" s="103"/>
      <c r="C1998" s="98" t="s">
        <v>1282</v>
      </c>
      <c r="D1998" s="98" t="s">
        <v>1283</v>
      </c>
      <c r="E1998" s="98" t="s">
        <v>1891</v>
      </c>
      <c r="F1998" s="98" t="s">
        <v>1259</v>
      </c>
      <c r="G1998" s="98" t="s">
        <v>1285</v>
      </c>
      <c r="H1998" s="98" t="s">
        <v>1294</v>
      </c>
      <c r="I1998" s="98" t="s">
        <v>1261</v>
      </c>
      <c r="J1998" s="101" t="s">
        <v>2002</v>
      </c>
    </row>
    <row r="1999" ht="125.25" spans="1:10">
      <c r="A1999" s="98" t="s">
        <v>2036</v>
      </c>
      <c r="B1999" s="101" t="s">
        <v>2037</v>
      </c>
      <c r="C1999" s="102"/>
      <c r="D1999" s="102"/>
      <c r="E1999" s="102"/>
      <c r="F1999" s="102"/>
      <c r="G1999" s="102"/>
      <c r="H1999" s="102"/>
      <c r="I1999" s="102"/>
      <c r="J1999" s="103"/>
    </row>
    <row r="2000" ht="14.25" spans="1:10">
      <c r="A2000" s="102"/>
      <c r="B2000" s="103"/>
      <c r="C2000" s="98" t="s">
        <v>1256</v>
      </c>
      <c r="D2000" s="98" t="s">
        <v>1257</v>
      </c>
      <c r="E2000" s="98" t="s">
        <v>2038</v>
      </c>
      <c r="F2000" s="98" t="s">
        <v>1280</v>
      </c>
      <c r="G2000" s="98" t="s">
        <v>1301</v>
      </c>
      <c r="H2000" s="98" t="s">
        <v>1315</v>
      </c>
      <c r="I2000" s="98" t="s">
        <v>1261</v>
      </c>
      <c r="J2000" s="101" t="s">
        <v>2696</v>
      </c>
    </row>
    <row r="2001" ht="14.25" spans="1:10">
      <c r="A2001" s="102"/>
      <c r="B2001" s="103"/>
      <c r="C2001" s="98" t="s">
        <v>1256</v>
      </c>
      <c r="D2001" s="98" t="s">
        <v>1377</v>
      </c>
      <c r="E2001" s="98" t="s">
        <v>2018</v>
      </c>
      <c r="F2001" s="98" t="s">
        <v>1280</v>
      </c>
      <c r="G2001" s="98" t="s">
        <v>1301</v>
      </c>
      <c r="H2001" s="98" t="s">
        <v>1294</v>
      </c>
      <c r="I2001" s="98" t="s">
        <v>1261</v>
      </c>
      <c r="J2001" s="101" t="s">
        <v>2041</v>
      </c>
    </row>
    <row r="2002" ht="14.25" spans="1:10">
      <c r="A2002" s="102"/>
      <c r="B2002" s="103"/>
      <c r="C2002" s="98" t="s">
        <v>1256</v>
      </c>
      <c r="D2002" s="98" t="s">
        <v>1291</v>
      </c>
      <c r="E2002" s="98" t="s">
        <v>2042</v>
      </c>
      <c r="F2002" s="98" t="s">
        <v>1280</v>
      </c>
      <c r="G2002" s="98" t="s">
        <v>2043</v>
      </c>
      <c r="H2002" s="98" t="s">
        <v>2044</v>
      </c>
      <c r="I2002" s="98" t="s">
        <v>1261</v>
      </c>
      <c r="J2002" s="101" t="s">
        <v>2045</v>
      </c>
    </row>
    <row r="2003" ht="27" spans="1:10">
      <c r="A2003" s="102"/>
      <c r="B2003" s="103"/>
      <c r="C2003" s="98" t="s">
        <v>1277</v>
      </c>
      <c r="D2003" s="98" t="s">
        <v>1278</v>
      </c>
      <c r="E2003" s="98" t="s">
        <v>2046</v>
      </c>
      <c r="F2003" s="98" t="s">
        <v>1259</v>
      </c>
      <c r="G2003" s="98" t="s">
        <v>1285</v>
      </c>
      <c r="H2003" s="98" t="s">
        <v>1294</v>
      </c>
      <c r="I2003" s="98" t="s">
        <v>1261</v>
      </c>
      <c r="J2003" s="101" t="s">
        <v>2247</v>
      </c>
    </row>
    <row r="2004" ht="27" spans="1:10">
      <c r="A2004" s="102"/>
      <c r="B2004" s="103"/>
      <c r="C2004" s="98" t="s">
        <v>1282</v>
      </c>
      <c r="D2004" s="98" t="s">
        <v>1283</v>
      </c>
      <c r="E2004" s="98" t="s">
        <v>2048</v>
      </c>
      <c r="F2004" s="98" t="s">
        <v>1259</v>
      </c>
      <c r="G2004" s="98" t="s">
        <v>1285</v>
      </c>
      <c r="H2004" s="98" t="s">
        <v>1294</v>
      </c>
      <c r="I2004" s="98" t="s">
        <v>1261</v>
      </c>
      <c r="J2004" s="101" t="s">
        <v>2247</v>
      </c>
    </row>
    <row r="2005" ht="54" spans="1:10">
      <c r="A2005" s="98" t="s">
        <v>1881</v>
      </c>
      <c r="B2005" s="101" t="s">
        <v>2054</v>
      </c>
      <c r="C2005" s="102"/>
      <c r="D2005" s="102"/>
      <c r="E2005" s="102"/>
      <c r="F2005" s="102"/>
      <c r="G2005" s="102"/>
      <c r="H2005" s="102"/>
      <c r="I2005" s="102"/>
      <c r="J2005" s="103"/>
    </row>
    <row r="2006" ht="27" spans="1:10">
      <c r="A2006" s="102"/>
      <c r="B2006" s="103"/>
      <c r="C2006" s="98" t="s">
        <v>1256</v>
      </c>
      <c r="D2006" s="98" t="s">
        <v>1257</v>
      </c>
      <c r="E2006" s="98" t="s">
        <v>2055</v>
      </c>
      <c r="F2006" s="98" t="s">
        <v>1280</v>
      </c>
      <c r="G2006" s="98" t="s">
        <v>1310</v>
      </c>
      <c r="H2006" s="98" t="s">
        <v>1695</v>
      </c>
      <c r="I2006" s="98" t="s">
        <v>1261</v>
      </c>
      <c r="J2006" s="101" t="s">
        <v>2057</v>
      </c>
    </row>
    <row r="2007" ht="27" spans="1:10">
      <c r="A2007" s="102"/>
      <c r="B2007" s="103"/>
      <c r="C2007" s="98" t="s">
        <v>1256</v>
      </c>
      <c r="D2007" s="98" t="s">
        <v>1268</v>
      </c>
      <c r="E2007" s="98" t="s">
        <v>2058</v>
      </c>
      <c r="F2007" s="98" t="s">
        <v>1280</v>
      </c>
      <c r="G2007" s="98" t="s">
        <v>1301</v>
      </c>
      <c r="H2007" s="98" t="s">
        <v>1294</v>
      </c>
      <c r="I2007" s="98" t="s">
        <v>1261</v>
      </c>
      <c r="J2007" s="101" t="s">
        <v>2057</v>
      </c>
    </row>
    <row r="2008" ht="27.75" spans="1:10">
      <c r="A2008" s="102"/>
      <c r="B2008" s="103"/>
      <c r="C2008" s="98" t="s">
        <v>1256</v>
      </c>
      <c r="D2008" s="98" t="s">
        <v>1268</v>
      </c>
      <c r="E2008" s="98" t="s">
        <v>1988</v>
      </c>
      <c r="F2008" s="98" t="s">
        <v>1259</v>
      </c>
      <c r="G2008" s="98" t="s">
        <v>1353</v>
      </c>
      <c r="H2008" s="98" t="s">
        <v>1294</v>
      </c>
      <c r="I2008" s="98" t="s">
        <v>1261</v>
      </c>
      <c r="J2008" s="101" t="s">
        <v>1989</v>
      </c>
    </row>
    <row r="2009" ht="27.75" spans="1:10">
      <c r="A2009" s="102"/>
      <c r="B2009" s="103"/>
      <c r="C2009" s="98" t="s">
        <v>1256</v>
      </c>
      <c r="D2009" s="98" t="s">
        <v>1377</v>
      </c>
      <c r="E2009" s="98" t="s">
        <v>1990</v>
      </c>
      <c r="F2009" s="98" t="s">
        <v>1280</v>
      </c>
      <c r="G2009" s="98" t="s">
        <v>1301</v>
      </c>
      <c r="H2009" s="98" t="s">
        <v>1294</v>
      </c>
      <c r="I2009" s="98" t="s">
        <v>1261</v>
      </c>
      <c r="J2009" s="101" t="s">
        <v>1991</v>
      </c>
    </row>
    <row r="2010" ht="27.75" spans="1:10">
      <c r="A2010" s="102"/>
      <c r="B2010" s="103"/>
      <c r="C2010" s="98" t="s">
        <v>1256</v>
      </c>
      <c r="D2010" s="98" t="s">
        <v>1291</v>
      </c>
      <c r="E2010" s="98" t="s">
        <v>2697</v>
      </c>
      <c r="F2010" s="98" t="s">
        <v>1280</v>
      </c>
      <c r="G2010" s="98" t="s">
        <v>2060</v>
      </c>
      <c r="H2010" s="98" t="s">
        <v>1949</v>
      </c>
      <c r="I2010" s="98" t="s">
        <v>1261</v>
      </c>
      <c r="J2010" s="101" t="s">
        <v>2061</v>
      </c>
    </row>
    <row r="2011" ht="27" spans="1:10">
      <c r="A2011" s="102"/>
      <c r="B2011" s="103"/>
      <c r="C2011" s="98" t="s">
        <v>1277</v>
      </c>
      <c r="D2011" s="98" t="s">
        <v>1278</v>
      </c>
      <c r="E2011" s="98" t="s">
        <v>2698</v>
      </c>
      <c r="F2011" s="98" t="s">
        <v>1280</v>
      </c>
      <c r="G2011" s="98" t="s">
        <v>1301</v>
      </c>
      <c r="H2011" s="98" t="s">
        <v>1294</v>
      </c>
      <c r="I2011" s="98" t="s">
        <v>1261</v>
      </c>
      <c r="J2011" s="101" t="s">
        <v>2699</v>
      </c>
    </row>
    <row r="2012" ht="27.75" spans="1:10">
      <c r="A2012" s="102"/>
      <c r="B2012" s="103"/>
      <c r="C2012" s="98" t="s">
        <v>1277</v>
      </c>
      <c r="D2012" s="98" t="s">
        <v>1299</v>
      </c>
      <c r="E2012" s="98" t="s">
        <v>1999</v>
      </c>
      <c r="F2012" s="98" t="s">
        <v>1280</v>
      </c>
      <c r="G2012" s="98" t="s">
        <v>2000</v>
      </c>
      <c r="H2012" s="98" t="s">
        <v>1302</v>
      </c>
      <c r="I2012" s="98" t="s">
        <v>1261</v>
      </c>
      <c r="J2012" s="101" t="s">
        <v>2001</v>
      </c>
    </row>
    <row r="2013" ht="27" spans="1:10">
      <c r="A2013" s="102"/>
      <c r="B2013" s="103"/>
      <c r="C2013" s="98" t="s">
        <v>1282</v>
      </c>
      <c r="D2013" s="98" t="s">
        <v>1283</v>
      </c>
      <c r="E2013" s="98" t="s">
        <v>1889</v>
      </c>
      <c r="F2013" s="98" t="s">
        <v>1259</v>
      </c>
      <c r="G2013" s="98" t="s">
        <v>1285</v>
      </c>
      <c r="H2013" s="98" t="s">
        <v>1294</v>
      </c>
      <c r="I2013" s="98" t="s">
        <v>1261</v>
      </c>
      <c r="J2013" s="101" t="s">
        <v>2062</v>
      </c>
    </row>
    <row r="2014" ht="27" spans="1:10">
      <c r="A2014" s="102"/>
      <c r="B2014" s="103"/>
      <c r="C2014" s="98" t="s">
        <v>1282</v>
      </c>
      <c r="D2014" s="98" t="s">
        <v>1283</v>
      </c>
      <c r="E2014" s="98" t="s">
        <v>1891</v>
      </c>
      <c r="F2014" s="98" t="s">
        <v>1259</v>
      </c>
      <c r="G2014" s="98" t="s">
        <v>1285</v>
      </c>
      <c r="H2014" s="98" t="s">
        <v>1294</v>
      </c>
      <c r="I2014" s="98" t="s">
        <v>1261</v>
      </c>
      <c r="J2014" s="101" t="s">
        <v>2063</v>
      </c>
    </row>
    <row r="2015" ht="162" spans="1:10">
      <c r="A2015" s="98" t="s">
        <v>2700</v>
      </c>
      <c r="B2015" s="101" t="s">
        <v>1982</v>
      </c>
      <c r="C2015" s="102"/>
      <c r="D2015" s="102"/>
      <c r="E2015" s="102"/>
      <c r="F2015" s="102"/>
      <c r="G2015" s="102"/>
      <c r="H2015" s="102"/>
      <c r="I2015" s="102"/>
      <c r="J2015" s="103"/>
    </row>
    <row r="2016" ht="27.75" spans="1:10">
      <c r="A2016" s="102"/>
      <c r="B2016" s="103"/>
      <c r="C2016" s="98" t="s">
        <v>1256</v>
      </c>
      <c r="D2016" s="98" t="s">
        <v>1257</v>
      </c>
      <c r="E2016" s="98" t="s">
        <v>1983</v>
      </c>
      <c r="F2016" s="98" t="s">
        <v>1280</v>
      </c>
      <c r="G2016" s="98" t="s">
        <v>2687</v>
      </c>
      <c r="H2016" s="98" t="s">
        <v>1695</v>
      </c>
      <c r="I2016" s="98" t="s">
        <v>1261</v>
      </c>
      <c r="J2016" s="101" t="s">
        <v>1985</v>
      </c>
    </row>
    <row r="2017" ht="27.75" spans="1:10">
      <c r="A2017" s="102"/>
      <c r="B2017" s="103"/>
      <c r="C2017" s="98" t="s">
        <v>1256</v>
      </c>
      <c r="D2017" s="98" t="s">
        <v>1268</v>
      </c>
      <c r="E2017" s="98" t="s">
        <v>1986</v>
      </c>
      <c r="F2017" s="98" t="s">
        <v>1280</v>
      </c>
      <c r="G2017" s="98" t="s">
        <v>1301</v>
      </c>
      <c r="H2017" s="98" t="s">
        <v>1294</v>
      </c>
      <c r="I2017" s="98" t="s">
        <v>1261</v>
      </c>
      <c r="J2017" s="101" t="s">
        <v>2103</v>
      </c>
    </row>
    <row r="2018" ht="27.75" spans="1:10">
      <c r="A2018" s="102"/>
      <c r="B2018" s="103"/>
      <c r="C2018" s="98" t="s">
        <v>1256</v>
      </c>
      <c r="D2018" s="98" t="s">
        <v>1268</v>
      </c>
      <c r="E2018" s="98" t="s">
        <v>1988</v>
      </c>
      <c r="F2018" s="98" t="s">
        <v>1259</v>
      </c>
      <c r="G2018" s="98" t="s">
        <v>1353</v>
      </c>
      <c r="H2018" s="98" t="s">
        <v>1294</v>
      </c>
      <c r="I2018" s="98" t="s">
        <v>1261</v>
      </c>
      <c r="J2018" s="101" t="s">
        <v>1989</v>
      </c>
    </row>
    <row r="2019" ht="27.75" spans="1:10">
      <c r="A2019" s="102"/>
      <c r="B2019" s="103"/>
      <c r="C2019" s="98" t="s">
        <v>1256</v>
      </c>
      <c r="D2019" s="98" t="s">
        <v>1377</v>
      </c>
      <c r="E2019" s="98" t="s">
        <v>1990</v>
      </c>
      <c r="F2019" s="98" t="s">
        <v>1280</v>
      </c>
      <c r="G2019" s="98" t="s">
        <v>1301</v>
      </c>
      <c r="H2019" s="98" t="s">
        <v>1294</v>
      </c>
      <c r="I2019" s="98" t="s">
        <v>1261</v>
      </c>
      <c r="J2019" s="101" t="s">
        <v>1991</v>
      </c>
    </row>
    <row r="2020" ht="27.75" spans="1:10">
      <c r="A2020" s="102"/>
      <c r="B2020" s="103"/>
      <c r="C2020" s="98" t="s">
        <v>1256</v>
      </c>
      <c r="D2020" s="98" t="s">
        <v>1291</v>
      </c>
      <c r="E2020" s="98" t="s">
        <v>1992</v>
      </c>
      <c r="F2020" s="98" t="s">
        <v>1280</v>
      </c>
      <c r="G2020" s="98" t="s">
        <v>2043</v>
      </c>
      <c r="H2020" s="98" t="s">
        <v>1949</v>
      </c>
      <c r="I2020" s="98" t="s">
        <v>1261</v>
      </c>
      <c r="J2020" s="101" t="s">
        <v>2104</v>
      </c>
    </row>
    <row r="2021" ht="27.75" spans="1:10">
      <c r="A2021" s="102"/>
      <c r="B2021" s="103"/>
      <c r="C2021" s="98" t="s">
        <v>1277</v>
      </c>
      <c r="D2021" s="98" t="s">
        <v>1278</v>
      </c>
      <c r="E2021" s="98" t="s">
        <v>1995</v>
      </c>
      <c r="F2021" s="98" t="s">
        <v>1259</v>
      </c>
      <c r="G2021" s="98" t="s">
        <v>1301</v>
      </c>
      <c r="H2021" s="98" t="s">
        <v>1294</v>
      </c>
      <c r="I2021" s="98" t="s">
        <v>1261</v>
      </c>
      <c r="J2021" s="101" t="s">
        <v>1914</v>
      </c>
    </row>
    <row r="2022" ht="27.75" spans="1:10">
      <c r="A2022" s="102"/>
      <c r="B2022" s="103"/>
      <c r="C2022" s="98" t="s">
        <v>1277</v>
      </c>
      <c r="D2022" s="98" t="s">
        <v>1278</v>
      </c>
      <c r="E2022" s="98" t="s">
        <v>1997</v>
      </c>
      <c r="F2022" s="98" t="s">
        <v>1280</v>
      </c>
      <c r="G2022" s="98" t="s">
        <v>1301</v>
      </c>
      <c r="H2022" s="98" t="s">
        <v>1294</v>
      </c>
      <c r="I2022" s="98" t="s">
        <v>1261</v>
      </c>
      <c r="J2022" s="101" t="s">
        <v>1998</v>
      </c>
    </row>
    <row r="2023" ht="27.75" spans="1:10">
      <c r="A2023" s="102"/>
      <c r="B2023" s="103"/>
      <c r="C2023" s="98" t="s">
        <v>1277</v>
      </c>
      <c r="D2023" s="98" t="s">
        <v>1299</v>
      </c>
      <c r="E2023" s="98" t="s">
        <v>1999</v>
      </c>
      <c r="F2023" s="98" t="s">
        <v>1280</v>
      </c>
      <c r="G2023" s="98" t="s">
        <v>1850</v>
      </c>
      <c r="H2023" s="98" t="s">
        <v>1302</v>
      </c>
      <c r="I2023" s="98" t="s">
        <v>1261</v>
      </c>
      <c r="J2023" s="101" t="s">
        <v>2105</v>
      </c>
    </row>
    <row r="2024" ht="27" spans="1:10">
      <c r="A2024" s="102"/>
      <c r="B2024" s="103"/>
      <c r="C2024" s="98" t="s">
        <v>1282</v>
      </c>
      <c r="D2024" s="98" t="s">
        <v>1283</v>
      </c>
      <c r="E2024" s="98" t="s">
        <v>1889</v>
      </c>
      <c r="F2024" s="98" t="s">
        <v>1259</v>
      </c>
      <c r="G2024" s="98" t="s">
        <v>1285</v>
      </c>
      <c r="H2024" s="98" t="s">
        <v>1294</v>
      </c>
      <c r="I2024" s="98" t="s">
        <v>1261</v>
      </c>
      <c r="J2024" s="101" t="s">
        <v>1998</v>
      </c>
    </row>
    <row r="2025" ht="27" spans="1:10">
      <c r="A2025" s="102"/>
      <c r="B2025" s="103"/>
      <c r="C2025" s="98" t="s">
        <v>1282</v>
      </c>
      <c r="D2025" s="98" t="s">
        <v>1283</v>
      </c>
      <c r="E2025" s="98" t="s">
        <v>1891</v>
      </c>
      <c r="F2025" s="98" t="s">
        <v>1259</v>
      </c>
      <c r="G2025" s="98" t="s">
        <v>1285</v>
      </c>
      <c r="H2025" s="98" t="s">
        <v>1294</v>
      </c>
      <c r="I2025" s="98" t="s">
        <v>1261</v>
      </c>
      <c r="J2025" s="101" t="s">
        <v>2002</v>
      </c>
    </row>
    <row r="2026" ht="162" spans="1:10">
      <c r="A2026" s="98" t="s">
        <v>1866</v>
      </c>
      <c r="B2026" s="101" t="s">
        <v>1982</v>
      </c>
      <c r="C2026" s="102"/>
      <c r="D2026" s="102"/>
      <c r="E2026" s="102"/>
      <c r="F2026" s="102"/>
      <c r="G2026" s="102"/>
      <c r="H2026" s="102"/>
      <c r="I2026" s="102"/>
      <c r="J2026" s="103"/>
    </row>
    <row r="2027" ht="27.75" spans="1:10">
      <c r="A2027" s="102"/>
      <c r="B2027" s="103"/>
      <c r="C2027" s="98" t="s">
        <v>1256</v>
      </c>
      <c r="D2027" s="98" t="s">
        <v>1257</v>
      </c>
      <c r="E2027" s="98" t="s">
        <v>1983</v>
      </c>
      <c r="F2027" s="98" t="s">
        <v>1280</v>
      </c>
      <c r="G2027" s="98" t="s">
        <v>2701</v>
      </c>
      <c r="H2027" s="98" t="s">
        <v>1695</v>
      </c>
      <c r="I2027" s="98" t="s">
        <v>1261</v>
      </c>
      <c r="J2027" s="101" t="s">
        <v>1985</v>
      </c>
    </row>
    <row r="2028" ht="14.25" spans="1:10">
      <c r="A2028" s="102"/>
      <c r="B2028" s="103"/>
      <c r="C2028" s="98" t="s">
        <v>1256</v>
      </c>
      <c r="D2028" s="98" t="s">
        <v>1257</v>
      </c>
      <c r="E2028" s="98" t="s">
        <v>2165</v>
      </c>
      <c r="F2028" s="98" t="s">
        <v>1280</v>
      </c>
      <c r="G2028" s="98" t="s">
        <v>2702</v>
      </c>
      <c r="H2028" s="98" t="s">
        <v>99</v>
      </c>
      <c r="I2028" s="98" t="s">
        <v>1261</v>
      </c>
      <c r="J2028" s="101" t="s">
        <v>1985</v>
      </c>
    </row>
    <row r="2029" ht="27.75" spans="1:10">
      <c r="A2029" s="102"/>
      <c r="B2029" s="103"/>
      <c r="C2029" s="98" t="s">
        <v>1256</v>
      </c>
      <c r="D2029" s="98" t="s">
        <v>1268</v>
      </c>
      <c r="E2029" s="98" t="s">
        <v>1986</v>
      </c>
      <c r="F2029" s="98" t="s">
        <v>1280</v>
      </c>
      <c r="G2029" s="98" t="s">
        <v>1301</v>
      </c>
      <c r="H2029" s="98" t="s">
        <v>1294</v>
      </c>
      <c r="I2029" s="98" t="s">
        <v>1261</v>
      </c>
      <c r="J2029" s="101" t="s">
        <v>1987</v>
      </c>
    </row>
    <row r="2030" ht="27.75" spans="1:10">
      <c r="A2030" s="102"/>
      <c r="B2030" s="103"/>
      <c r="C2030" s="98" t="s">
        <v>1256</v>
      </c>
      <c r="D2030" s="98" t="s">
        <v>1268</v>
      </c>
      <c r="E2030" s="98" t="s">
        <v>1988</v>
      </c>
      <c r="F2030" s="98" t="s">
        <v>1259</v>
      </c>
      <c r="G2030" s="98" t="s">
        <v>1353</v>
      </c>
      <c r="H2030" s="98" t="s">
        <v>1294</v>
      </c>
      <c r="I2030" s="98" t="s">
        <v>1261</v>
      </c>
      <c r="J2030" s="101" t="s">
        <v>1989</v>
      </c>
    </row>
    <row r="2031" ht="27.75" spans="1:10">
      <c r="A2031" s="102"/>
      <c r="B2031" s="103"/>
      <c r="C2031" s="98" t="s">
        <v>1256</v>
      </c>
      <c r="D2031" s="98" t="s">
        <v>1377</v>
      </c>
      <c r="E2031" s="98" t="s">
        <v>1990</v>
      </c>
      <c r="F2031" s="98" t="s">
        <v>1280</v>
      </c>
      <c r="G2031" s="98" t="s">
        <v>1301</v>
      </c>
      <c r="H2031" s="98" t="s">
        <v>1294</v>
      </c>
      <c r="I2031" s="98" t="s">
        <v>1261</v>
      </c>
      <c r="J2031" s="101" t="s">
        <v>1991</v>
      </c>
    </row>
    <row r="2032" ht="27.75" spans="1:10">
      <c r="A2032" s="102"/>
      <c r="B2032" s="103"/>
      <c r="C2032" s="98" t="s">
        <v>1256</v>
      </c>
      <c r="D2032" s="98" t="s">
        <v>1291</v>
      </c>
      <c r="E2032" s="98" t="s">
        <v>1992</v>
      </c>
      <c r="F2032" s="98" t="s">
        <v>1280</v>
      </c>
      <c r="G2032" s="98" t="s">
        <v>1993</v>
      </c>
      <c r="H2032" s="98" t="s">
        <v>1949</v>
      </c>
      <c r="I2032" s="98" t="s">
        <v>1261</v>
      </c>
      <c r="J2032" s="101" t="s">
        <v>1994</v>
      </c>
    </row>
    <row r="2033" ht="27" spans="1:10">
      <c r="A2033" s="102"/>
      <c r="B2033" s="103"/>
      <c r="C2033" s="98" t="s">
        <v>1256</v>
      </c>
      <c r="D2033" s="98" t="s">
        <v>1291</v>
      </c>
      <c r="E2033" s="98" t="s">
        <v>2703</v>
      </c>
      <c r="F2033" s="98" t="s">
        <v>1280</v>
      </c>
      <c r="G2033" s="98" t="s">
        <v>2035</v>
      </c>
      <c r="H2033" s="98" t="s">
        <v>99</v>
      </c>
      <c r="I2033" s="98" t="s">
        <v>1261</v>
      </c>
      <c r="J2033" s="101" t="s">
        <v>1994</v>
      </c>
    </row>
    <row r="2034" ht="27.75" spans="1:10">
      <c r="A2034" s="102"/>
      <c r="B2034" s="103"/>
      <c r="C2034" s="98" t="s">
        <v>1277</v>
      </c>
      <c r="D2034" s="98" t="s">
        <v>1278</v>
      </c>
      <c r="E2034" s="98" t="s">
        <v>1995</v>
      </c>
      <c r="F2034" s="98" t="s">
        <v>1259</v>
      </c>
      <c r="G2034" s="98" t="s">
        <v>1996</v>
      </c>
      <c r="H2034" s="98" t="s">
        <v>1294</v>
      </c>
      <c r="I2034" s="98" t="s">
        <v>1261</v>
      </c>
      <c r="J2034" s="101" t="s">
        <v>1914</v>
      </c>
    </row>
    <row r="2035" ht="27.75" spans="1:10">
      <c r="A2035" s="102"/>
      <c r="B2035" s="103"/>
      <c r="C2035" s="98" t="s">
        <v>1277</v>
      </c>
      <c r="D2035" s="98" t="s">
        <v>1299</v>
      </c>
      <c r="E2035" s="98" t="s">
        <v>1999</v>
      </c>
      <c r="F2035" s="98" t="s">
        <v>1280</v>
      </c>
      <c r="G2035" s="98" t="s">
        <v>2000</v>
      </c>
      <c r="H2035" s="98" t="s">
        <v>1302</v>
      </c>
      <c r="I2035" s="98" t="s">
        <v>1261</v>
      </c>
      <c r="J2035" s="101" t="s">
        <v>2001</v>
      </c>
    </row>
    <row r="2036" ht="27" spans="1:10">
      <c r="A2036" s="102"/>
      <c r="B2036" s="103"/>
      <c r="C2036" s="98" t="s">
        <v>1282</v>
      </c>
      <c r="D2036" s="98" t="s">
        <v>1283</v>
      </c>
      <c r="E2036" s="98" t="s">
        <v>1889</v>
      </c>
      <c r="F2036" s="98" t="s">
        <v>1259</v>
      </c>
      <c r="G2036" s="98" t="s">
        <v>1285</v>
      </c>
      <c r="H2036" s="98" t="s">
        <v>1294</v>
      </c>
      <c r="I2036" s="98" t="s">
        <v>1261</v>
      </c>
      <c r="J2036" s="101" t="s">
        <v>1998</v>
      </c>
    </row>
    <row r="2037" ht="27" spans="1:10">
      <c r="A2037" s="102"/>
      <c r="B2037" s="103"/>
      <c r="C2037" s="98" t="s">
        <v>1282</v>
      </c>
      <c r="D2037" s="98" t="s">
        <v>1283</v>
      </c>
      <c r="E2037" s="98" t="s">
        <v>1891</v>
      </c>
      <c r="F2037" s="98" t="s">
        <v>1259</v>
      </c>
      <c r="G2037" s="98" t="s">
        <v>1285</v>
      </c>
      <c r="H2037" s="98" t="s">
        <v>1294</v>
      </c>
      <c r="I2037" s="98" t="s">
        <v>1261</v>
      </c>
      <c r="J2037" s="101" t="s">
        <v>2002</v>
      </c>
    </row>
    <row r="2038" ht="14.25" spans="1:10">
      <c r="A2038" s="98" t="s">
        <v>2704</v>
      </c>
      <c r="B2038" s="103"/>
      <c r="C2038" s="102"/>
      <c r="D2038" s="102"/>
      <c r="E2038" s="102"/>
      <c r="F2038" s="102"/>
      <c r="G2038" s="102"/>
      <c r="H2038" s="102"/>
      <c r="I2038" s="102"/>
      <c r="J2038" s="103"/>
    </row>
    <row r="2039" ht="162" spans="1:10">
      <c r="A2039" s="98" t="s">
        <v>2100</v>
      </c>
      <c r="B2039" s="101" t="s">
        <v>1982</v>
      </c>
      <c r="C2039" s="102"/>
      <c r="D2039" s="102"/>
      <c r="E2039" s="102"/>
      <c r="F2039" s="102"/>
      <c r="G2039" s="102"/>
      <c r="H2039" s="102"/>
      <c r="I2039" s="102"/>
      <c r="J2039" s="103"/>
    </row>
    <row r="2040" ht="27" spans="1:10">
      <c r="A2040" s="102"/>
      <c r="B2040" s="103"/>
      <c r="C2040" s="98" t="s">
        <v>1256</v>
      </c>
      <c r="D2040" s="98" t="s">
        <v>1257</v>
      </c>
      <c r="E2040" s="98" t="s">
        <v>2367</v>
      </c>
      <c r="F2040" s="98" t="s">
        <v>1280</v>
      </c>
      <c r="G2040" s="98" t="s">
        <v>2705</v>
      </c>
      <c r="H2040" s="98" t="s">
        <v>1695</v>
      </c>
      <c r="I2040" s="98" t="s">
        <v>1261</v>
      </c>
      <c r="J2040" s="101" t="s">
        <v>1985</v>
      </c>
    </row>
    <row r="2041" ht="27.75" spans="1:10">
      <c r="A2041" s="102"/>
      <c r="B2041" s="103"/>
      <c r="C2041" s="98" t="s">
        <v>1256</v>
      </c>
      <c r="D2041" s="98" t="s">
        <v>1268</v>
      </c>
      <c r="E2041" s="98" t="s">
        <v>2706</v>
      </c>
      <c r="F2041" s="98" t="s">
        <v>1280</v>
      </c>
      <c r="G2041" s="98" t="s">
        <v>1301</v>
      </c>
      <c r="H2041" s="98" t="s">
        <v>1294</v>
      </c>
      <c r="I2041" s="98" t="s">
        <v>1261</v>
      </c>
      <c r="J2041" s="101" t="s">
        <v>2103</v>
      </c>
    </row>
    <row r="2042" ht="27.75" spans="1:10">
      <c r="A2042" s="102"/>
      <c r="B2042" s="103"/>
      <c r="C2042" s="98" t="s">
        <v>1256</v>
      </c>
      <c r="D2042" s="98" t="s">
        <v>1268</v>
      </c>
      <c r="E2042" s="98" t="s">
        <v>1988</v>
      </c>
      <c r="F2042" s="98" t="s">
        <v>1259</v>
      </c>
      <c r="G2042" s="98" t="s">
        <v>1353</v>
      </c>
      <c r="H2042" s="98" t="s">
        <v>1294</v>
      </c>
      <c r="I2042" s="98" t="s">
        <v>1261</v>
      </c>
      <c r="J2042" s="101" t="s">
        <v>1989</v>
      </c>
    </row>
    <row r="2043" ht="27.75" spans="1:10">
      <c r="A2043" s="102"/>
      <c r="B2043" s="103"/>
      <c r="C2043" s="98" t="s">
        <v>1256</v>
      </c>
      <c r="D2043" s="98" t="s">
        <v>1377</v>
      </c>
      <c r="E2043" s="98" t="s">
        <v>1990</v>
      </c>
      <c r="F2043" s="98" t="s">
        <v>1280</v>
      </c>
      <c r="G2043" s="98" t="s">
        <v>1301</v>
      </c>
      <c r="H2043" s="98" t="s">
        <v>1294</v>
      </c>
      <c r="I2043" s="98" t="s">
        <v>1261</v>
      </c>
      <c r="J2043" s="101" t="s">
        <v>1991</v>
      </c>
    </row>
    <row r="2044" ht="14.25" spans="1:10">
      <c r="A2044" s="102"/>
      <c r="B2044" s="103"/>
      <c r="C2044" s="98" t="s">
        <v>1256</v>
      </c>
      <c r="D2044" s="98" t="s">
        <v>1291</v>
      </c>
      <c r="E2044" s="98" t="s">
        <v>2181</v>
      </c>
      <c r="F2044" s="98" t="s">
        <v>1280</v>
      </c>
      <c r="G2044" s="98" t="s">
        <v>2043</v>
      </c>
      <c r="H2044" s="98" t="s">
        <v>1949</v>
      </c>
      <c r="I2044" s="98" t="s">
        <v>1261</v>
      </c>
      <c r="J2044" s="101" t="s">
        <v>2104</v>
      </c>
    </row>
    <row r="2045" ht="14.25" spans="1:10">
      <c r="A2045" s="102"/>
      <c r="B2045" s="103"/>
      <c r="C2045" s="98" t="s">
        <v>1277</v>
      </c>
      <c r="D2045" s="98" t="s">
        <v>1278</v>
      </c>
      <c r="E2045" s="98" t="s">
        <v>2116</v>
      </c>
      <c r="F2045" s="98" t="s">
        <v>1259</v>
      </c>
      <c r="G2045" s="98" t="s">
        <v>1996</v>
      </c>
      <c r="H2045" s="98" t="s">
        <v>1294</v>
      </c>
      <c r="I2045" s="98" t="s">
        <v>1261</v>
      </c>
      <c r="J2045" s="101" t="s">
        <v>1914</v>
      </c>
    </row>
    <row r="2046" ht="27.75" spans="1:10">
      <c r="A2046" s="102"/>
      <c r="B2046" s="103"/>
      <c r="C2046" s="98" t="s">
        <v>1277</v>
      </c>
      <c r="D2046" s="98" t="s">
        <v>1299</v>
      </c>
      <c r="E2046" s="98" t="s">
        <v>1999</v>
      </c>
      <c r="F2046" s="98" t="s">
        <v>1280</v>
      </c>
      <c r="G2046" s="98" t="s">
        <v>1363</v>
      </c>
      <c r="H2046" s="98" t="s">
        <v>1302</v>
      </c>
      <c r="I2046" s="98" t="s">
        <v>1261</v>
      </c>
      <c r="J2046" s="101" t="s">
        <v>2105</v>
      </c>
    </row>
    <row r="2047" ht="27" spans="1:10">
      <c r="A2047" s="102"/>
      <c r="B2047" s="103"/>
      <c r="C2047" s="98" t="s">
        <v>1282</v>
      </c>
      <c r="D2047" s="98" t="s">
        <v>1283</v>
      </c>
      <c r="E2047" s="98" t="s">
        <v>1889</v>
      </c>
      <c r="F2047" s="98" t="s">
        <v>1259</v>
      </c>
      <c r="G2047" s="98" t="s">
        <v>1285</v>
      </c>
      <c r="H2047" s="98" t="s">
        <v>1294</v>
      </c>
      <c r="I2047" s="98" t="s">
        <v>1261</v>
      </c>
      <c r="J2047" s="101" t="s">
        <v>1998</v>
      </c>
    </row>
    <row r="2048" ht="27" spans="1:10">
      <c r="A2048" s="102"/>
      <c r="B2048" s="103"/>
      <c r="C2048" s="98" t="s">
        <v>1282</v>
      </c>
      <c r="D2048" s="98" t="s">
        <v>1283</v>
      </c>
      <c r="E2048" s="98" t="s">
        <v>1891</v>
      </c>
      <c r="F2048" s="98" t="s">
        <v>1259</v>
      </c>
      <c r="G2048" s="98" t="s">
        <v>1285</v>
      </c>
      <c r="H2048" s="98" t="s">
        <v>1294</v>
      </c>
      <c r="I2048" s="98" t="s">
        <v>1261</v>
      </c>
      <c r="J2048" s="101" t="s">
        <v>2002</v>
      </c>
    </row>
    <row r="2049" ht="54" spans="1:10">
      <c r="A2049" s="98" t="s">
        <v>1907</v>
      </c>
      <c r="B2049" s="101" t="s">
        <v>2093</v>
      </c>
      <c r="C2049" s="102"/>
      <c r="D2049" s="102"/>
      <c r="E2049" s="102"/>
      <c r="F2049" s="102"/>
      <c r="G2049" s="102"/>
      <c r="H2049" s="102"/>
      <c r="I2049" s="102"/>
      <c r="J2049" s="103"/>
    </row>
    <row r="2050" ht="27" spans="1:10">
      <c r="A2050" s="102"/>
      <c r="B2050" s="103"/>
      <c r="C2050" s="98" t="s">
        <v>1256</v>
      </c>
      <c r="D2050" s="98" t="s">
        <v>1257</v>
      </c>
      <c r="E2050" s="98" t="s">
        <v>2094</v>
      </c>
      <c r="F2050" s="98" t="s">
        <v>1280</v>
      </c>
      <c r="G2050" s="98" t="s">
        <v>2598</v>
      </c>
      <c r="H2050" s="98" t="s">
        <v>1311</v>
      </c>
      <c r="I2050" s="98" t="s">
        <v>1261</v>
      </c>
      <c r="J2050" s="101" t="s">
        <v>1822</v>
      </c>
    </row>
    <row r="2051" ht="27" spans="1:10">
      <c r="A2051" s="102"/>
      <c r="B2051" s="103"/>
      <c r="C2051" s="98" t="s">
        <v>1256</v>
      </c>
      <c r="D2051" s="98" t="s">
        <v>1268</v>
      </c>
      <c r="E2051" s="98" t="s">
        <v>1859</v>
      </c>
      <c r="F2051" s="98" t="s">
        <v>1280</v>
      </c>
      <c r="G2051" s="98" t="s">
        <v>1301</v>
      </c>
      <c r="H2051" s="98" t="s">
        <v>1294</v>
      </c>
      <c r="I2051" s="98" t="s">
        <v>1261</v>
      </c>
      <c r="J2051" s="101" t="s">
        <v>1860</v>
      </c>
    </row>
    <row r="2052" ht="27" spans="1:10">
      <c r="A2052" s="102"/>
      <c r="B2052" s="103"/>
      <c r="C2052" s="98" t="s">
        <v>1256</v>
      </c>
      <c r="D2052" s="98" t="s">
        <v>1377</v>
      </c>
      <c r="E2052" s="98" t="s">
        <v>1932</v>
      </c>
      <c r="F2052" s="98" t="s">
        <v>1280</v>
      </c>
      <c r="G2052" s="98" t="s">
        <v>1301</v>
      </c>
      <c r="H2052" s="98" t="s">
        <v>1294</v>
      </c>
      <c r="I2052" s="98" t="s">
        <v>1261</v>
      </c>
      <c r="J2052" s="101" t="s">
        <v>1826</v>
      </c>
    </row>
    <row r="2053" ht="27" spans="1:10">
      <c r="A2053" s="102"/>
      <c r="B2053" s="103"/>
      <c r="C2053" s="98" t="s">
        <v>1256</v>
      </c>
      <c r="D2053" s="98" t="s">
        <v>1291</v>
      </c>
      <c r="E2053" s="98" t="s">
        <v>2096</v>
      </c>
      <c r="F2053" s="98" t="s">
        <v>1280</v>
      </c>
      <c r="G2053" s="98" t="s">
        <v>2097</v>
      </c>
      <c r="H2053" s="98" t="s">
        <v>99</v>
      </c>
      <c r="I2053" s="98" t="s">
        <v>1261</v>
      </c>
      <c r="J2053" s="101" t="s">
        <v>1828</v>
      </c>
    </row>
    <row r="2054" ht="27" spans="1:10">
      <c r="A2054" s="102"/>
      <c r="B2054" s="103"/>
      <c r="C2054" s="98" t="s">
        <v>1256</v>
      </c>
      <c r="D2054" s="98" t="s">
        <v>1291</v>
      </c>
      <c r="E2054" s="98" t="s">
        <v>2098</v>
      </c>
      <c r="F2054" s="98" t="s">
        <v>1280</v>
      </c>
      <c r="G2054" s="98" t="s">
        <v>1913</v>
      </c>
      <c r="H2054" s="98" t="s">
        <v>99</v>
      </c>
      <c r="I2054" s="98" t="s">
        <v>1261</v>
      </c>
      <c r="J2054" s="101" t="s">
        <v>1828</v>
      </c>
    </row>
    <row r="2055" ht="28.5" spans="1:10">
      <c r="A2055" s="102"/>
      <c r="B2055" s="103"/>
      <c r="C2055" s="98" t="s">
        <v>1277</v>
      </c>
      <c r="D2055" s="98" t="s">
        <v>1278</v>
      </c>
      <c r="E2055" s="98" t="s">
        <v>1951</v>
      </c>
      <c r="F2055" s="98" t="s">
        <v>1280</v>
      </c>
      <c r="G2055" s="98" t="s">
        <v>1301</v>
      </c>
      <c r="H2055" s="98" t="s">
        <v>1294</v>
      </c>
      <c r="I2055" s="98" t="s">
        <v>1261</v>
      </c>
      <c r="J2055" s="101" t="s">
        <v>1830</v>
      </c>
    </row>
    <row r="2056" ht="27" spans="1:10">
      <c r="A2056" s="102"/>
      <c r="B2056" s="103"/>
      <c r="C2056" s="98" t="s">
        <v>1282</v>
      </c>
      <c r="D2056" s="98" t="s">
        <v>1283</v>
      </c>
      <c r="E2056" s="98" t="s">
        <v>1317</v>
      </c>
      <c r="F2056" s="98" t="s">
        <v>1259</v>
      </c>
      <c r="G2056" s="98" t="s">
        <v>1285</v>
      </c>
      <c r="H2056" s="98" t="s">
        <v>1294</v>
      </c>
      <c r="I2056" s="98" t="s">
        <v>1261</v>
      </c>
      <c r="J2056" s="101" t="s">
        <v>1832</v>
      </c>
    </row>
    <row r="2057" ht="27.75" spans="1:10">
      <c r="A2057" s="98" t="s">
        <v>1856</v>
      </c>
      <c r="B2057" s="101" t="s">
        <v>2077</v>
      </c>
      <c r="C2057" s="102"/>
      <c r="D2057" s="102"/>
      <c r="E2057" s="102"/>
      <c r="F2057" s="102"/>
      <c r="G2057" s="102"/>
      <c r="H2057" s="102"/>
      <c r="I2057" s="102"/>
      <c r="J2057" s="103"/>
    </row>
    <row r="2058" ht="14.25" spans="1:10">
      <c r="A2058" s="102"/>
      <c r="B2058" s="103"/>
      <c r="C2058" s="98" t="s">
        <v>1256</v>
      </c>
      <c r="D2058" s="98" t="s">
        <v>1257</v>
      </c>
      <c r="E2058" s="98" t="s">
        <v>2078</v>
      </c>
      <c r="F2058" s="98" t="s">
        <v>1280</v>
      </c>
      <c r="G2058" s="98" t="s">
        <v>2212</v>
      </c>
      <c r="H2058" s="98" t="s">
        <v>1294</v>
      </c>
      <c r="I2058" s="98" t="s">
        <v>1261</v>
      </c>
      <c r="J2058" s="101" t="s">
        <v>2707</v>
      </c>
    </row>
    <row r="2059" ht="27" spans="1:10">
      <c r="A2059" s="102"/>
      <c r="B2059" s="103"/>
      <c r="C2059" s="98" t="s">
        <v>1256</v>
      </c>
      <c r="D2059" s="98" t="s">
        <v>1268</v>
      </c>
      <c r="E2059" s="98" t="s">
        <v>2081</v>
      </c>
      <c r="F2059" s="98" t="s">
        <v>1280</v>
      </c>
      <c r="G2059" s="98" t="s">
        <v>1301</v>
      </c>
      <c r="H2059" s="98" t="s">
        <v>1294</v>
      </c>
      <c r="I2059" s="98" t="s">
        <v>1261</v>
      </c>
      <c r="J2059" s="101" t="s">
        <v>2082</v>
      </c>
    </row>
    <row r="2060" ht="14.25" spans="1:10">
      <c r="A2060" s="102"/>
      <c r="B2060" s="103"/>
      <c r="C2060" s="98" t="s">
        <v>1256</v>
      </c>
      <c r="D2060" s="98" t="s">
        <v>1377</v>
      </c>
      <c r="E2060" s="98" t="s">
        <v>2083</v>
      </c>
      <c r="F2060" s="98" t="s">
        <v>1280</v>
      </c>
      <c r="G2060" s="98" t="s">
        <v>1301</v>
      </c>
      <c r="H2060" s="98" t="s">
        <v>1294</v>
      </c>
      <c r="I2060" s="98" t="s">
        <v>1261</v>
      </c>
      <c r="J2060" s="101" t="s">
        <v>2282</v>
      </c>
    </row>
    <row r="2061" ht="14.25" spans="1:10">
      <c r="A2061" s="102"/>
      <c r="B2061" s="103"/>
      <c r="C2061" s="98" t="s">
        <v>1256</v>
      </c>
      <c r="D2061" s="98" t="s">
        <v>1291</v>
      </c>
      <c r="E2061" s="98" t="s">
        <v>2085</v>
      </c>
      <c r="F2061" s="98" t="s">
        <v>1280</v>
      </c>
      <c r="G2061" s="98" t="s">
        <v>1862</v>
      </c>
      <c r="H2061" s="98" t="s">
        <v>1315</v>
      </c>
      <c r="I2061" s="98" t="s">
        <v>1261</v>
      </c>
      <c r="J2061" s="101" t="s">
        <v>1828</v>
      </c>
    </row>
    <row r="2062" ht="14.25" spans="1:10">
      <c r="A2062" s="102"/>
      <c r="B2062" s="103"/>
      <c r="C2062" s="98" t="s">
        <v>1277</v>
      </c>
      <c r="D2062" s="98" t="s">
        <v>1278</v>
      </c>
      <c r="E2062" s="98" t="s">
        <v>2708</v>
      </c>
      <c r="F2062" s="98" t="s">
        <v>1280</v>
      </c>
      <c r="G2062" s="98" t="s">
        <v>1285</v>
      </c>
      <c r="H2062" s="98" t="s">
        <v>1294</v>
      </c>
      <c r="I2062" s="98" t="s">
        <v>1261</v>
      </c>
      <c r="J2062" s="101" t="s">
        <v>2091</v>
      </c>
    </row>
    <row r="2063" ht="27" spans="1:10">
      <c r="A2063" s="102"/>
      <c r="B2063" s="103"/>
      <c r="C2063" s="98" t="s">
        <v>1277</v>
      </c>
      <c r="D2063" s="98" t="s">
        <v>1299</v>
      </c>
      <c r="E2063" s="98" t="s">
        <v>2088</v>
      </c>
      <c r="F2063" s="98" t="s">
        <v>1270</v>
      </c>
      <c r="G2063" s="98" t="s">
        <v>1850</v>
      </c>
      <c r="H2063" s="98" t="s">
        <v>1302</v>
      </c>
      <c r="I2063" s="98" t="s">
        <v>1261</v>
      </c>
      <c r="J2063" s="101" t="s">
        <v>2089</v>
      </c>
    </row>
    <row r="2064" ht="27" spans="1:10">
      <c r="A2064" s="102"/>
      <c r="B2064" s="103"/>
      <c r="C2064" s="98" t="s">
        <v>1282</v>
      </c>
      <c r="D2064" s="98" t="s">
        <v>1283</v>
      </c>
      <c r="E2064" s="98" t="s">
        <v>2090</v>
      </c>
      <c r="F2064" s="98" t="s">
        <v>1259</v>
      </c>
      <c r="G2064" s="98" t="s">
        <v>1285</v>
      </c>
      <c r="H2064" s="98" t="s">
        <v>1294</v>
      </c>
      <c r="I2064" s="98" t="s">
        <v>1261</v>
      </c>
      <c r="J2064" s="101" t="s">
        <v>2091</v>
      </c>
    </row>
    <row r="2065" ht="27" spans="1:10">
      <c r="A2065" s="102"/>
      <c r="B2065" s="103"/>
      <c r="C2065" s="98" t="s">
        <v>1282</v>
      </c>
      <c r="D2065" s="98" t="s">
        <v>1283</v>
      </c>
      <c r="E2065" s="98" t="s">
        <v>1854</v>
      </c>
      <c r="F2065" s="98" t="s">
        <v>1259</v>
      </c>
      <c r="G2065" s="98" t="s">
        <v>1285</v>
      </c>
      <c r="H2065" s="98" t="s">
        <v>1294</v>
      </c>
      <c r="I2065" s="98" t="s">
        <v>1261</v>
      </c>
      <c r="J2065" s="101" t="s">
        <v>2092</v>
      </c>
    </row>
    <row r="2066" ht="27.75" spans="1:10">
      <c r="A2066" s="98" t="s">
        <v>1819</v>
      </c>
      <c r="B2066" s="101" t="s">
        <v>2077</v>
      </c>
      <c r="C2066" s="102"/>
      <c r="D2066" s="102"/>
      <c r="E2066" s="102"/>
      <c r="F2066" s="102"/>
      <c r="G2066" s="102"/>
      <c r="H2066" s="102"/>
      <c r="I2066" s="102"/>
      <c r="J2066" s="103"/>
    </row>
    <row r="2067" ht="27" spans="1:10">
      <c r="A2067" s="102"/>
      <c r="B2067" s="103"/>
      <c r="C2067" s="98" t="s">
        <v>1256</v>
      </c>
      <c r="D2067" s="98" t="s">
        <v>1257</v>
      </c>
      <c r="E2067" s="98" t="s">
        <v>2106</v>
      </c>
      <c r="F2067" s="98" t="s">
        <v>1280</v>
      </c>
      <c r="G2067" s="98" t="s">
        <v>2709</v>
      </c>
      <c r="H2067" s="98" t="s">
        <v>1294</v>
      </c>
      <c r="I2067" s="98" t="s">
        <v>1261</v>
      </c>
      <c r="J2067" s="101" t="s">
        <v>2710</v>
      </c>
    </row>
    <row r="2068" ht="27" spans="1:10">
      <c r="A2068" s="102"/>
      <c r="B2068" s="103"/>
      <c r="C2068" s="98" t="s">
        <v>1256</v>
      </c>
      <c r="D2068" s="98" t="s">
        <v>1268</v>
      </c>
      <c r="E2068" s="98" t="s">
        <v>2081</v>
      </c>
      <c r="F2068" s="98" t="s">
        <v>1280</v>
      </c>
      <c r="G2068" s="98" t="s">
        <v>1301</v>
      </c>
      <c r="H2068" s="98" t="s">
        <v>1294</v>
      </c>
      <c r="I2068" s="98" t="s">
        <v>1261</v>
      </c>
      <c r="J2068" s="101" t="s">
        <v>2082</v>
      </c>
    </row>
    <row r="2069" ht="14.25" spans="1:10">
      <c r="A2069" s="102"/>
      <c r="B2069" s="103"/>
      <c r="C2069" s="98" t="s">
        <v>1256</v>
      </c>
      <c r="D2069" s="98" t="s">
        <v>1377</v>
      </c>
      <c r="E2069" s="98" t="s">
        <v>2083</v>
      </c>
      <c r="F2069" s="98" t="s">
        <v>1280</v>
      </c>
      <c r="G2069" s="98" t="s">
        <v>1301</v>
      </c>
      <c r="H2069" s="98" t="s">
        <v>1294</v>
      </c>
      <c r="I2069" s="98" t="s">
        <v>1261</v>
      </c>
      <c r="J2069" s="101" t="s">
        <v>2380</v>
      </c>
    </row>
    <row r="2070" ht="14.25" spans="1:10">
      <c r="A2070" s="102"/>
      <c r="B2070" s="103"/>
      <c r="C2070" s="98" t="s">
        <v>1256</v>
      </c>
      <c r="D2070" s="98" t="s">
        <v>1291</v>
      </c>
      <c r="E2070" s="98" t="s">
        <v>2085</v>
      </c>
      <c r="F2070" s="98" t="s">
        <v>1280</v>
      </c>
      <c r="G2070" s="98" t="s">
        <v>1260</v>
      </c>
      <c r="H2070" s="98" t="s">
        <v>1315</v>
      </c>
      <c r="I2070" s="98" t="s">
        <v>1261</v>
      </c>
      <c r="J2070" s="101" t="s">
        <v>1828</v>
      </c>
    </row>
    <row r="2071" ht="14.25" spans="1:10">
      <c r="A2071" s="102"/>
      <c r="B2071" s="103"/>
      <c r="C2071" s="98" t="s">
        <v>1277</v>
      </c>
      <c r="D2071" s="98" t="s">
        <v>1278</v>
      </c>
      <c r="E2071" s="98" t="s">
        <v>2708</v>
      </c>
      <c r="F2071" s="98" t="s">
        <v>1280</v>
      </c>
      <c r="G2071" s="98" t="s">
        <v>1285</v>
      </c>
      <c r="H2071" s="98" t="s">
        <v>1294</v>
      </c>
      <c r="I2071" s="98" t="s">
        <v>1261</v>
      </c>
      <c r="J2071" s="101" t="s">
        <v>2110</v>
      </c>
    </row>
    <row r="2072" ht="27" spans="1:10">
      <c r="A2072" s="102"/>
      <c r="B2072" s="103"/>
      <c r="C2072" s="98" t="s">
        <v>1277</v>
      </c>
      <c r="D2072" s="98" t="s">
        <v>1299</v>
      </c>
      <c r="E2072" s="98" t="s">
        <v>2088</v>
      </c>
      <c r="F2072" s="98" t="s">
        <v>1270</v>
      </c>
      <c r="G2072" s="98" t="s">
        <v>1850</v>
      </c>
      <c r="H2072" s="98" t="s">
        <v>1302</v>
      </c>
      <c r="I2072" s="98" t="s">
        <v>1261</v>
      </c>
      <c r="J2072" s="101" t="s">
        <v>2111</v>
      </c>
    </row>
    <row r="2073" ht="27" spans="1:10">
      <c r="A2073" s="102"/>
      <c r="B2073" s="103"/>
      <c r="C2073" s="98" t="s">
        <v>1282</v>
      </c>
      <c r="D2073" s="98" t="s">
        <v>1283</v>
      </c>
      <c r="E2073" s="98" t="s">
        <v>2090</v>
      </c>
      <c r="F2073" s="98" t="s">
        <v>1259</v>
      </c>
      <c r="G2073" s="98" t="s">
        <v>1285</v>
      </c>
      <c r="H2073" s="98" t="s">
        <v>1294</v>
      </c>
      <c r="I2073" s="98" t="s">
        <v>1261</v>
      </c>
      <c r="J2073" s="101" t="s">
        <v>2110</v>
      </c>
    </row>
    <row r="2074" ht="27" spans="1:10">
      <c r="A2074" s="102"/>
      <c r="B2074" s="103"/>
      <c r="C2074" s="98" t="s">
        <v>1282</v>
      </c>
      <c r="D2074" s="98" t="s">
        <v>1283</v>
      </c>
      <c r="E2074" s="98" t="s">
        <v>1854</v>
      </c>
      <c r="F2074" s="98" t="s">
        <v>1259</v>
      </c>
      <c r="G2074" s="98" t="s">
        <v>1285</v>
      </c>
      <c r="H2074" s="98" t="s">
        <v>1294</v>
      </c>
      <c r="I2074" s="98" t="s">
        <v>1261</v>
      </c>
      <c r="J2074" s="101" t="s">
        <v>2112</v>
      </c>
    </row>
    <row r="2075" ht="162" spans="1:10">
      <c r="A2075" s="98" t="s">
        <v>2031</v>
      </c>
      <c r="B2075" s="101" t="s">
        <v>1982</v>
      </c>
      <c r="C2075" s="102"/>
      <c r="D2075" s="102"/>
      <c r="E2075" s="102"/>
      <c r="F2075" s="102"/>
      <c r="G2075" s="102"/>
      <c r="H2075" s="102"/>
      <c r="I2075" s="102"/>
      <c r="J2075" s="103"/>
    </row>
    <row r="2076" ht="14.25" spans="1:10">
      <c r="A2076" s="102"/>
      <c r="B2076" s="103"/>
      <c r="C2076" s="98" t="s">
        <v>1256</v>
      </c>
      <c r="D2076" s="98" t="s">
        <v>1257</v>
      </c>
      <c r="E2076" s="98" t="s">
        <v>2033</v>
      </c>
      <c r="F2076" s="98" t="s">
        <v>1280</v>
      </c>
      <c r="G2076" s="98" t="s">
        <v>1301</v>
      </c>
      <c r="H2076" s="98" t="s">
        <v>1695</v>
      </c>
      <c r="I2076" s="98" t="s">
        <v>1261</v>
      </c>
      <c r="J2076" s="101" t="s">
        <v>1985</v>
      </c>
    </row>
    <row r="2077" ht="27.75" spans="1:10">
      <c r="A2077" s="102"/>
      <c r="B2077" s="103"/>
      <c r="C2077" s="98" t="s">
        <v>1256</v>
      </c>
      <c r="D2077" s="98" t="s">
        <v>1268</v>
      </c>
      <c r="E2077" s="98" t="s">
        <v>1986</v>
      </c>
      <c r="F2077" s="98" t="s">
        <v>1280</v>
      </c>
      <c r="G2077" s="98" t="s">
        <v>1301</v>
      </c>
      <c r="H2077" s="98" t="s">
        <v>1294</v>
      </c>
      <c r="I2077" s="98" t="s">
        <v>1261</v>
      </c>
      <c r="J2077" s="101" t="s">
        <v>1987</v>
      </c>
    </row>
    <row r="2078" ht="27.75" spans="1:10">
      <c r="A2078" s="102"/>
      <c r="B2078" s="103"/>
      <c r="C2078" s="98" t="s">
        <v>1256</v>
      </c>
      <c r="D2078" s="98" t="s">
        <v>1268</v>
      </c>
      <c r="E2078" s="98" t="s">
        <v>1988</v>
      </c>
      <c r="F2078" s="98" t="s">
        <v>1259</v>
      </c>
      <c r="G2078" s="98" t="s">
        <v>1353</v>
      </c>
      <c r="H2078" s="98" t="s">
        <v>1294</v>
      </c>
      <c r="I2078" s="98" t="s">
        <v>1261</v>
      </c>
      <c r="J2078" s="101" t="s">
        <v>1989</v>
      </c>
    </row>
    <row r="2079" ht="27.75" spans="1:10">
      <c r="A2079" s="102"/>
      <c r="B2079" s="103"/>
      <c r="C2079" s="98" t="s">
        <v>1256</v>
      </c>
      <c r="D2079" s="98" t="s">
        <v>1377</v>
      </c>
      <c r="E2079" s="98" t="s">
        <v>1990</v>
      </c>
      <c r="F2079" s="98" t="s">
        <v>1280</v>
      </c>
      <c r="G2079" s="98" t="s">
        <v>1301</v>
      </c>
      <c r="H2079" s="98" t="s">
        <v>1294</v>
      </c>
      <c r="I2079" s="98" t="s">
        <v>1261</v>
      </c>
      <c r="J2079" s="101" t="s">
        <v>1991</v>
      </c>
    </row>
    <row r="2080" ht="14.25" spans="1:10">
      <c r="A2080" s="102"/>
      <c r="B2080" s="103"/>
      <c r="C2080" s="98" t="s">
        <v>1256</v>
      </c>
      <c r="D2080" s="98" t="s">
        <v>1291</v>
      </c>
      <c r="E2080" s="98" t="s">
        <v>1900</v>
      </c>
      <c r="F2080" s="98" t="s">
        <v>1280</v>
      </c>
      <c r="G2080" s="98" t="s">
        <v>2035</v>
      </c>
      <c r="H2080" s="98" t="s">
        <v>1949</v>
      </c>
      <c r="I2080" s="98" t="s">
        <v>1261</v>
      </c>
      <c r="J2080" s="101" t="s">
        <v>1994</v>
      </c>
    </row>
    <row r="2081" ht="14.25" spans="1:10">
      <c r="A2081" s="102"/>
      <c r="B2081" s="103"/>
      <c r="C2081" s="98" t="s">
        <v>1277</v>
      </c>
      <c r="D2081" s="98" t="s">
        <v>1278</v>
      </c>
      <c r="E2081" s="98" t="s">
        <v>2116</v>
      </c>
      <c r="F2081" s="98" t="s">
        <v>1259</v>
      </c>
      <c r="G2081" s="98" t="s">
        <v>1996</v>
      </c>
      <c r="H2081" s="98" t="s">
        <v>1294</v>
      </c>
      <c r="I2081" s="98" t="s">
        <v>1261</v>
      </c>
      <c r="J2081" s="101" t="s">
        <v>1914</v>
      </c>
    </row>
    <row r="2082" ht="27.75" spans="1:10">
      <c r="A2082" s="102"/>
      <c r="B2082" s="103"/>
      <c r="C2082" s="98" t="s">
        <v>1277</v>
      </c>
      <c r="D2082" s="98" t="s">
        <v>1299</v>
      </c>
      <c r="E2082" s="98" t="s">
        <v>1999</v>
      </c>
      <c r="F2082" s="98" t="s">
        <v>1280</v>
      </c>
      <c r="G2082" s="98" t="s">
        <v>1363</v>
      </c>
      <c r="H2082" s="98" t="s">
        <v>1302</v>
      </c>
      <c r="I2082" s="98" t="s">
        <v>1261</v>
      </c>
      <c r="J2082" s="101" t="s">
        <v>2001</v>
      </c>
    </row>
    <row r="2083" ht="27" spans="1:10">
      <c r="A2083" s="102"/>
      <c r="B2083" s="103"/>
      <c r="C2083" s="98" t="s">
        <v>1282</v>
      </c>
      <c r="D2083" s="98" t="s">
        <v>1283</v>
      </c>
      <c r="E2083" s="98" t="s">
        <v>1889</v>
      </c>
      <c r="F2083" s="98" t="s">
        <v>1259</v>
      </c>
      <c r="G2083" s="98" t="s">
        <v>1285</v>
      </c>
      <c r="H2083" s="98" t="s">
        <v>1294</v>
      </c>
      <c r="I2083" s="98" t="s">
        <v>1261</v>
      </c>
      <c r="J2083" s="101" t="s">
        <v>1998</v>
      </c>
    </row>
    <row r="2084" ht="27" spans="1:10">
      <c r="A2084" s="102"/>
      <c r="B2084" s="103"/>
      <c r="C2084" s="98" t="s">
        <v>1282</v>
      </c>
      <c r="D2084" s="98" t="s">
        <v>1283</v>
      </c>
      <c r="E2084" s="98" t="s">
        <v>1891</v>
      </c>
      <c r="F2084" s="98" t="s">
        <v>1259</v>
      </c>
      <c r="G2084" s="98" t="s">
        <v>1285</v>
      </c>
      <c r="H2084" s="98" t="s">
        <v>1294</v>
      </c>
      <c r="I2084" s="98" t="s">
        <v>1261</v>
      </c>
      <c r="J2084" s="101" t="s">
        <v>2002</v>
      </c>
    </row>
    <row r="2085" ht="162" spans="1:10">
      <c r="A2085" s="98" t="s">
        <v>1866</v>
      </c>
      <c r="B2085" s="101" t="s">
        <v>1982</v>
      </c>
      <c r="C2085" s="102"/>
      <c r="D2085" s="102"/>
      <c r="E2085" s="102"/>
      <c r="F2085" s="102"/>
      <c r="G2085" s="102"/>
      <c r="H2085" s="102"/>
      <c r="I2085" s="102"/>
      <c r="J2085" s="103"/>
    </row>
    <row r="2086" ht="27.75" spans="1:10">
      <c r="A2086" s="102"/>
      <c r="B2086" s="103"/>
      <c r="C2086" s="98" t="s">
        <v>1256</v>
      </c>
      <c r="D2086" s="98" t="s">
        <v>1257</v>
      </c>
      <c r="E2086" s="98" t="s">
        <v>2101</v>
      </c>
      <c r="F2086" s="98" t="s">
        <v>1280</v>
      </c>
      <c r="G2086" s="98" t="s">
        <v>2711</v>
      </c>
      <c r="H2086" s="98" t="s">
        <v>1695</v>
      </c>
      <c r="I2086" s="98" t="s">
        <v>1261</v>
      </c>
      <c r="J2086" s="101" t="s">
        <v>1985</v>
      </c>
    </row>
    <row r="2087" ht="27.75" spans="1:10">
      <c r="A2087" s="102"/>
      <c r="B2087" s="103"/>
      <c r="C2087" s="98" t="s">
        <v>1256</v>
      </c>
      <c r="D2087" s="98" t="s">
        <v>1268</v>
      </c>
      <c r="E2087" s="98" t="s">
        <v>1986</v>
      </c>
      <c r="F2087" s="98" t="s">
        <v>1280</v>
      </c>
      <c r="G2087" s="98" t="s">
        <v>1301</v>
      </c>
      <c r="H2087" s="98" t="s">
        <v>1294</v>
      </c>
      <c r="I2087" s="98" t="s">
        <v>1261</v>
      </c>
      <c r="J2087" s="101" t="s">
        <v>1987</v>
      </c>
    </row>
    <row r="2088" ht="27.75" spans="1:10">
      <c r="A2088" s="102"/>
      <c r="B2088" s="103"/>
      <c r="C2088" s="98" t="s">
        <v>1256</v>
      </c>
      <c r="D2088" s="98" t="s">
        <v>1268</v>
      </c>
      <c r="E2088" s="98" t="s">
        <v>1988</v>
      </c>
      <c r="F2088" s="98" t="s">
        <v>1259</v>
      </c>
      <c r="G2088" s="98" t="s">
        <v>1353</v>
      </c>
      <c r="H2088" s="98" t="s">
        <v>1294</v>
      </c>
      <c r="I2088" s="98" t="s">
        <v>1261</v>
      </c>
      <c r="J2088" s="101" t="s">
        <v>1989</v>
      </c>
    </row>
    <row r="2089" ht="27.75" spans="1:10">
      <c r="A2089" s="102"/>
      <c r="B2089" s="103"/>
      <c r="C2089" s="98" t="s">
        <v>1256</v>
      </c>
      <c r="D2089" s="98" t="s">
        <v>1377</v>
      </c>
      <c r="E2089" s="98" t="s">
        <v>1990</v>
      </c>
      <c r="F2089" s="98" t="s">
        <v>1280</v>
      </c>
      <c r="G2089" s="98" t="s">
        <v>1301</v>
      </c>
      <c r="H2089" s="98" t="s">
        <v>1294</v>
      </c>
      <c r="I2089" s="98" t="s">
        <v>1261</v>
      </c>
      <c r="J2089" s="101" t="s">
        <v>1991</v>
      </c>
    </row>
    <row r="2090" ht="27.75" spans="1:10">
      <c r="A2090" s="102"/>
      <c r="B2090" s="103"/>
      <c r="C2090" s="98" t="s">
        <v>1256</v>
      </c>
      <c r="D2090" s="98" t="s">
        <v>1291</v>
      </c>
      <c r="E2090" s="98" t="s">
        <v>2115</v>
      </c>
      <c r="F2090" s="98" t="s">
        <v>1280</v>
      </c>
      <c r="G2090" s="98" t="s">
        <v>2035</v>
      </c>
      <c r="H2090" s="98" t="s">
        <v>1949</v>
      </c>
      <c r="I2090" s="98" t="s">
        <v>1261</v>
      </c>
      <c r="J2090" s="101" t="s">
        <v>1994</v>
      </c>
    </row>
    <row r="2091" ht="14.25" spans="1:10">
      <c r="A2091" s="102"/>
      <c r="B2091" s="103"/>
      <c r="C2091" s="98" t="s">
        <v>1277</v>
      </c>
      <c r="D2091" s="98" t="s">
        <v>1278</v>
      </c>
      <c r="E2091" s="98" t="s">
        <v>2405</v>
      </c>
      <c r="F2091" s="98" t="s">
        <v>1259</v>
      </c>
      <c r="G2091" s="98" t="s">
        <v>1996</v>
      </c>
      <c r="H2091" s="98" t="s">
        <v>1294</v>
      </c>
      <c r="I2091" s="98" t="s">
        <v>1261</v>
      </c>
      <c r="J2091" s="101" t="s">
        <v>1914</v>
      </c>
    </row>
    <row r="2092" ht="27.75" spans="1:10">
      <c r="A2092" s="102"/>
      <c r="B2092" s="103"/>
      <c r="C2092" s="98" t="s">
        <v>1277</v>
      </c>
      <c r="D2092" s="98" t="s">
        <v>1299</v>
      </c>
      <c r="E2092" s="98" t="s">
        <v>1999</v>
      </c>
      <c r="F2092" s="98" t="s">
        <v>1280</v>
      </c>
      <c r="G2092" s="98" t="s">
        <v>1363</v>
      </c>
      <c r="H2092" s="98" t="s">
        <v>1302</v>
      </c>
      <c r="I2092" s="98" t="s">
        <v>1261</v>
      </c>
      <c r="J2092" s="101" t="s">
        <v>2001</v>
      </c>
    </row>
    <row r="2093" ht="27" spans="1:10">
      <c r="A2093" s="102"/>
      <c r="B2093" s="103"/>
      <c r="C2093" s="98" t="s">
        <v>1282</v>
      </c>
      <c r="D2093" s="98" t="s">
        <v>1283</v>
      </c>
      <c r="E2093" s="98" t="s">
        <v>1889</v>
      </c>
      <c r="F2093" s="98" t="s">
        <v>1259</v>
      </c>
      <c r="G2093" s="98" t="s">
        <v>1285</v>
      </c>
      <c r="H2093" s="98" t="s">
        <v>1294</v>
      </c>
      <c r="I2093" s="98" t="s">
        <v>1261</v>
      </c>
      <c r="J2093" s="101" t="s">
        <v>1998</v>
      </c>
    </row>
    <row r="2094" ht="27" spans="1:10">
      <c r="A2094" s="102"/>
      <c r="B2094" s="103"/>
      <c r="C2094" s="98" t="s">
        <v>1282</v>
      </c>
      <c r="D2094" s="98" t="s">
        <v>1283</v>
      </c>
      <c r="E2094" s="98" t="s">
        <v>1891</v>
      </c>
      <c r="F2094" s="98" t="s">
        <v>1259</v>
      </c>
      <c r="G2094" s="98" t="s">
        <v>1285</v>
      </c>
      <c r="H2094" s="98" t="s">
        <v>1294</v>
      </c>
      <c r="I2094" s="98" t="s">
        <v>1261</v>
      </c>
      <c r="J2094" s="101" t="s">
        <v>2002</v>
      </c>
    </row>
    <row r="2095" ht="42.75" spans="1:10">
      <c r="A2095" s="98" t="s">
        <v>1893</v>
      </c>
      <c r="B2095" s="101" t="s">
        <v>2190</v>
      </c>
      <c r="C2095" s="102"/>
      <c r="D2095" s="102"/>
      <c r="E2095" s="102"/>
      <c r="F2095" s="102"/>
      <c r="G2095" s="102"/>
      <c r="H2095" s="102"/>
      <c r="I2095" s="102"/>
      <c r="J2095" s="103"/>
    </row>
    <row r="2096" ht="27" spans="1:10">
      <c r="A2096" s="102"/>
      <c r="B2096" s="103"/>
      <c r="C2096" s="98" t="s">
        <v>1256</v>
      </c>
      <c r="D2096" s="98" t="s">
        <v>1257</v>
      </c>
      <c r="E2096" s="98" t="s">
        <v>1895</v>
      </c>
      <c r="F2096" s="98" t="s">
        <v>1280</v>
      </c>
      <c r="G2096" s="98" t="s">
        <v>2711</v>
      </c>
      <c r="H2096" s="98" t="s">
        <v>1695</v>
      </c>
      <c r="I2096" s="98" t="s">
        <v>1261</v>
      </c>
      <c r="J2096" s="101" t="s">
        <v>2712</v>
      </c>
    </row>
    <row r="2097" ht="27" spans="1:10">
      <c r="A2097" s="102"/>
      <c r="B2097" s="103"/>
      <c r="C2097" s="98" t="s">
        <v>1256</v>
      </c>
      <c r="D2097" s="98" t="s">
        <v>1268</v>
      </c>
      <c r="E2097" s="98" t="s">
        <v>1859</v>
      </c>
      <c r="F2097" s="98" t="s">
        <v>1280</v>
      </c>
      <c r="G2097" s="98" t="s">
        <v>1301</v>
      </c>
      <c r="H2097" s="98" t="s">
        <v>1294</v>
      </c>
      <c r="I2097" s="98" t="s">
        <v>1261</v>
      </c>
      <c r="J2097" s="101" t="s">
        <v>1897</v>
      </c>
    </row>
    <row r="2098" ht="14.25" spans="1:10">
      <c r="A2098" s="102"/>
      <c r="B2098" s="103"/>
      <c r="C2098" s="98" t="s">
        <v>1256</v>
      </c>
      <c r="D2098" s="98" t="s">
        <v>1291</v>
      </c>
      <c r="E2098" s="98" t="s">
        <v>1900</v>
      </c>
      <c r="F2098" s="98" t="s">
        <v>1280</v>
      </c>
      <c r="G2098" s="98" t="s">
        <v>1901</v>
      </c>
      <c r="H2098" s="98" t="s">
        <v>99</v>
      </c>
      <c r="I2098" s="98" t="s">
        <v>1261</v>
      </c>
      <c r="J2098" s="101" t="s">
        <v>1902</v>
      </c>
    </row>
    <row r="2099" ht="27" spans="1:10">
      <c r="A2099" s="102"/>
      <c r="B2099" s="103"/>
      <c r="C2099" s="98" t="s">
        <v>1277</v>
      </c>
      <c r="D2099" s="98" t="s">
        <v>1278</v>
      </c>
      <c r="E2099" s="98" t="s">
        <v>2671</v>
      </c>
      <c r="F2099" s="98" t="s">
        <v>1280</v>
      </c>
      <c r="G2099" s="98" t="s">
        <v>1301</v>
      </c>
      <c r="H2099" s="98" t="s">
        <v>1294</v>
      </c>
      <c r="I2099" s="98" t="s">
        <v>1261</v>
      </c>
      <c r="J2099" s="101" t="s">
        <v>2713</v>
      </c>
    </row>
    <row r="2100" ht="27" spans="1:10">
      <c r="A2100" s="102"/>
      <c r="B2100" s="103"/>
      <c r="C2100" s="98" t="s">
        <v>1282</v>
      </c>
      <c r="D2100" s="98" t="s">
        <v>1283</v>
      </c>
      <c r="E2100" s="98" t="s">
        <v>1854</v>
      </c>
      <c r="F2100" s="98" t="s">
        <v>1420</v>
      </c>
      <c r="G2100" s="98" t="s">
        <v>1285</v>
      </c>
      <c r="H2100" s="98" t="s">
        <v>1294</v>
      </c>
      <c r="I2100" s="98" t="s">
        <v>1261</v>
      </c>
      <c r="J2100" s="101" t="s">
        <v>1905</v>
      </c>
    </row>
    <row r="2101" ht="27" spans="1:10">
      <c r="A2101" s="102"/>
      <c r="B2101" s="103"/>
      <c r="C2101" s="98" t="s">
        <v>1282</v>
      </c>
      <c r="D2101" s="98" t="s">
        <v>1283</v>
      </c>
      <c r="E2101" s="98" t="s">
        <v>1906</v>
      </c>
      <c r="F2101" s="98" t="s">
        <v>1420</v>
      </c>
      <c r="G2101" s="98" t="s">
        <v>1285</v>
      </c>
      <c r="H2101" s="98" t="s">
        <v>99</v>
      </c>
      <c r="I2101" s="98" t="s">
        <v>1261</v>
      </c>
      <c r="J2101" s="101" t="s">
        <v>1905</v>
      </c>
    </row>
    <row r="2102" ht="125.25" spans="1:10">
      <c r="A2102" s="98" t="s">
        <v>2036</v>
      </c>
      <c r="B2102" s="101" t="s">
        <v>2037</v>
      </c>
      <c r="C2102" s="102"/>
      <c r="D2102" s="102"/>
      <c r="E2102" s="102"/>
      <c r="F2102" s="102"/>
      <c r="G2102" s="102"/>
      <c r="H2102" s="102"/>
      <c r="I2102" s="102"/>
      <c r="J2102" s="103"/>
    </row>
    <row r="2103" ht="14.25" spans="1:10">
      <c r="A2103" s="102"/>
      <c r="B2103" s="103"/>
      <c r="C2103" s="98" t="s">
        <v>1256</v>
      </c>
      <c r="D2103" s="98" t="s">
        <v>1257</v>
      </c>
      <c r="E2103" s="98" t="s">
        <v>2038</v>
      </c>
      <c r="F2103" s="98" t="s">
        <v>1280</v>
      </c>
      <c r="G2103" s="98" t="s">
        <v>2714</v>
      </c>
      <c r="H2103" s="98" t="s">
        <v>1315</v>
      </c>
      <c r="I2103" s="98" t="s">
        <v>1261</v>
      </c>
      <c r="J2103" s="101" t="s">
        <v>2040</v>
      </c>
    </row>
    <row r="2104" ht="14.25" spans="1:10">
      <c r="A2104" s="102"/>
      <c r="B2104" s="103"/>
      <c r="C2104" s="98" t="s">
        <v>1256</v>
      </c>
      <c r="D2104" s="98" t="s">
        <v>1377</v>
      </c>
      <c r="E2104" s="98" t="s">
        <v>2018</v>
      </c>
      <c r="F2104" s="98" t="s">
        <v>1280</v>
      </c>
      <c r="G2104" s="98" t="s">
        <v>1301</v>
      </c>
      <c r="H2104" s="98" t="s">
        <v>1294</v>
      </c>
      <c r="I2104" s="98" t="s">
        <v>1261</v>
      </c>
      <c r="J2104" s="101" t="s">
        <v>2041</v>
      </c>
    </row>
    <row r="2105" ht="14.25" spans="1:10">
      <c r="A2105" s="102"/>
      <c r="B2105" s="103"/>
      <c r="C2105" s="98" t="s">
        <v>1256</v>
      </c>
      <c r="D2105" s="98" t="s">
        <v>1291</v>
      </c>
      <c r="E2105" s="98" t="s">
        <v>2042</v>
      </c>
      <c r="F2105" s="98" t="s">
        <v>1280</v>
      </c>
      <c r="G2105" s="98" t="s">
        <v>2043</v>
      </c>
      <c r="H2105" s="98" t="s">
        <v>2044</v>
      </c>
      <c r="I2105" s="98" t="s">
        <v>1261</v>
      </c>
      <c r="J2105" s="101" t="s">
        <v>2045</v>
      </c>
    </row>
    <row r="2106" ht="27" spans="1:10">
      <c r="A2106" s="102"/>
      <c r="B2106" s="103"/>
      <c r="C2106" s="98" t="s">
        <v>1277</v>
      </c>
      <c r="D2106" s="98" t="s">
        <v>1278</v>
      </c>
      <c r="E2106" s="98" t="s">
        <v>2046</v>
      </c>
      <c r="F2106" s="98" t="s">
        <v>1259</v>
      </c>
      <c r="G2106" s="98" t="s">
        <v>1285</v>
      </c>
      <c r="H2106" s="98" t="s">
        <v>1294</v>
      </c>
      <c r="I2106" s="98" t="s">
        <v>1261</v>
      </c>
      <c r="J2106" s="101" t="s">
        <v>2247</v>
      </c>
    </row>
    <row r="2107" ht="27" spans="1:10">
      <c r="A2107" s="102"/>
      <c r="B2107" s="103"/>
      <c r="C2107" s="98" t="s">
        <v>1282</v>
      </c>
      <c r="D2107" s="98" t="s">
        <v>1283</v>
      </c>
      <c r="E2107" s="98" t="s">
        <v>2048</v>
      </c>
      <c r="F2107" s="98" t="s">
        <v>1259</v>
      </c>
      <c r="G2107" s="98" t="s">
        <v>1285</v>
      </c>
      <c r="H2107" s="98" t="s">
        <v>1294</v>
      </c>
      <c r="I2107" s="98" t="s">
        <v>1261</v>
      </c>
      <c r="J2107" s="101" t="s">
        <v>2247</v>
      </c>
    </row>
    <row r="2108" ht="54" spans="1:10">
      <c r="A2108" s="98" t="s">
        <v>1881</v>
      </c>
      <c r="B2108" s="101" t="s">
        <v>2054</v>
      </c>
      <c r="C2108" s="102"/>
      <c r="D2108" s="102"/>
      <c r="E2108" s="102"/>
      <c r="F2108" s="102"/>
      <c r="G2108" s="102"/>
      <c r="H2108" s="102"/>
      <c r="I2108" s="102"/>
      <c r="J2108" s="103"/>
    </row>
    <row r="2109" ht="14.25" spans="1:10">
      <c r="A2109" s="102"/>
      <c r="B2109" s="103"/>
      <c r="C2109" s="98" t="s">
        <v>1256</v>
      </c>
      <c r="D2109" s="98" t="s">
        <v>1257</v>
      </c>
      <c r="E2109" s="98" t="s">
        <v>2715</v>
      </c>
      <c r="F2109" s="98" t="s">
        <v>1280</v>
      </c>
      <c r="G2109" s="98" t="s">
        <v>1353</v>
      </c>
      <c r="H2109" s="98" t="s">
        <v>1695</v>
      </c>
      <c r="I2109" s="98" t="s">
        <v>1261</v>
      </c>
      <c r="J2109" s="101" t="s">
        <v>2057</v>
      </c>
    </row>
    <row r="2110" ht="27" spans="1:10">
      <c r="A2110" s="102"/>
      <c r="B2110" s="103"/>
      <c r="C2110" s="98" t="s">
        <v>1256</v>
      </c>
      <c r="D2110" s="98" t="s">
        <v>1268</v>
      </c>
      <c r="E2110" s="98" t="s">
        <v>2180</v>
      </c>
      <c r="F2110" s="98" t="s">
        <v>1280</v>
      </c>
      <c r="G2110" s="98" t="s">
        <v>1301</v>
      </c>
      <c r="H2110" s="98" t="s">
        <v>1294</v>
      </c>
      <c r="I2110" s="98" t="s">
        <v>1261</v>
      </c>
      <c r="J2110" s="101" t="s">
        <v>2057</v>
      </c>
    </row>
    <row r="2111" ht="27" spans="1:10">
      <c r="A2111" s="102"/>
      <c r="B2111" s="103"/>
      <c r="C2111" s="98" t="s">
        <v>1256</v>
      </c>
      <c r="D2111" s="98" t="s">
        <v>1268</v>
      </c>
      <c r="E2111" s="98" t="s">
        <v>2716</v>
      </c>
      <c r="F2111" s="98" t="s">
        <v>1259</v>
      </c>
      <c r="G2111" s="98" t="s">
        <v>1353</v>
      </c>
      <c r="H2111" s="98" t="s">
        <v>99</v>
      </c>
      <c r="I2111" s="98" t="s">
        <v>1261</v>
      </c>
      <c r="J2111" s="101" t="s">
        <v>2717</v>
      </c>
    </row>
    <row r="2112" ht="27" spans="1:10">
      <c r="A2112" s="102"/>
      <c r="B2112" s="103"/>
      <c r="C2112" s="98" t="s">
        <v>1256</v>
      </c>
      <c r="D2112" s="98" t="s">
        <v>1377</v>
      </c>
      <c r="E2112" s="98" t="s">
        <v>1932</v>
      </c>
      <c r="F2112" s="98" t="s">
        <v>1280</v>
      </c>
      <c r="G2112" s="98" t="s">
        <v>1301</v>
      </c>
      <c r="H2112" s="98" t="s">
        <v>1294</v>
      </c>
      <c r="I2112" s="98" t="s">
        <v>1261</v>
      </c>
      <c r="J2112" s="101" t="s">
        <v>1991</v>
      </c>
    </row>
    <row r="2113" ht="27" spans="1:10">
      <c r="A2113" s="102"/>
      <c r="B2113" s="103"/>
      <c r="C2113" s="98" t="s">
        <v>1256</v>
      </c>
      <c r="D2113" s="98" t="s">
        <v>1291</v>
      </c>
      <c r="E2113" s="98" t="s">
        <v>2270</v>
      </c>
      <c r="F2113" s="98" t="s">
        <v>1280</v>
      </c>
      <c r="G2113" s="98" t="s">
        <v>2060</v>
      </c>
      <c r="H2113" s="98" t="s">
        <v>1949</v>
      </c>
      <c r="I2113" s="98" t="s">
        <v>1261</v>
      </c>
      <c r="J2113" s="101" t="s">
        <v>2061</v>
      </c>
    </row>
    <row r="2114" ht="14.25" spans="1:10">
      <c r="A2114" s="102"/>
      <c r="B2114" s="103"/>
      <c r="C2114" s="98" t="s">
        <v>1277</v>
      </c>
      <c r="D2114" s="98" t="s">
        <v>1278</v>
      </c>
      <c r="E2114" s="98" t="s">
        <v>2116</v>
      </c>
      <c r="F2114" s="98" t="s">
        <v>1259</v>
      </c>
      <c r="G2114" s="98" t="s">
        <v>1996</v>
      </c>
      <c r="H2114" s="98" t="s">
        <v>1294</v>
      </c>
      <c r="I2114" s="98" t="s">
        <v>1261</v>
      </c>
      <c r="J2114" s="101" t="s">
        <v>1914</v>
      </c>
    </row>
    <row r="2115" ht="27.75" spans="1:10">
      <c r="A2115" s="102"/>
      <c r="B2115" s="103"/>
      <c r="C2115" s="98" t="s">
        <v>1277</v>
      </c>
      <c r="D2115" s="98" t="s">
        <v>1299</v>
      </c>
      <c r="E2115" s="98" t="s">
        <v>1999</v>
      </c>
      <c r="F2115" s="98" t="s">
        <v>1280</v>
      </c>
      <c r="G2115" s="98" t="s">
        <v>1363</v>
      </c>
      <c r="H2115" s="98" t="s">
        <v>1302</v>
      </c>
      <c r="I2115" s="98" t="s">
        <v>1261</v>
      </c>
      <c r="J2115" s="101" t="s">
        <v>2001</v>
      </c>
    </row>
    <row r="2116" ht="27" spans="1:10">
      <c r="A2116" s="102"/>
      <c r="B2116" s="103"/>
      <c r="C2116" s="98" t="s">
        <v>1282</v>
      </c>
      <c r="D2116" s="98" t="s">
        <v>1283</v>
      </c>
      <c r="E2116" s="98" t="s">
        <v>1889</v>
      </c>
      <c r="F2116" s="98" t="s">
        <v>1259</v>
      </c>
      <c r="G2116" s="98" t="s">
        <v>1285</v>
      </c>
      <c r="H2116" s="98" t="s">
        <v>1294</v>
      </c>
      <c r="I2116" s="98" t="s">
        <v>1261</v>
      </c>
      <c r="J2116" s="101" t="s">
        <v>2062</v>
      </c>
    </row>
    <row r="2117" ht="27" spans="1:10">
      <c r="A2117" s="102"/>
      <c r="B2117" s="103"/>
      <c r="C2117" s="98" t="s">
        <v>1282</v>
      </c>
      <c r="D2117" s="98" t="s">
        <v>1283</v>
      </c>
      <c r="E2117" s="98" t="s">
        <v>1891</v>
      </c>
      <c r="F2117" s="98" t="s">
        <v>1259</v>
      </c>
      <c r="G2117" s="98" t="s">
        <v>1285</v>
      </c>
      <c r="H2117" s="98" t="s">
        <v>1294</v>
      </c>
      <c r="I2117" s="98" t="s">
        <v>1261</v>
      </c>
      <c r="J2117" s="101" t="s">
        <v>2063</v>
      </c>
    </row>
    <row r="2118" ht="27.75" spans="1:10">
      <c r="A2118" s="98" t="s">
        <v>1833</v>
      </c>
      <c r="B2118" s="101" t="s">
        <v>2064</v>
      </c>
      <c r="C2118" s="102"/>
      <c r="D2118" s="102"/>
      <c r="E2118" s="102"/>
      <c r="F2118" s="102"/>
      <c r="G2118" s="102"/>
      <c r="H2118" s="102"/>
      <c r="I2118" s="102"/>
      <c r="J2118" s="103"/>
    </row>
    <row r="2119" ht="14.25" spans="1:10">
      <c r="A2119" s="102"/>
      <c r="B2119" s="103"/>
      <c r="C2119" s="98" t="s">
        <v>1256</v>
      </c>
      <c r="D2119" s="98" t="s">
        <v>1257</v>
      </c>
      <c r="E2119" s="98" t="s">
        <v>2065</v>
      </c>
      <c r="F2119" s="98" t="s">
        <v>1259</v>
      </c>
      <c r="G2119" s="98" t="s">
        <v>2718</v>
      </c>
      <c r="H2119" s="98" t="s">
        <v>99</v>
      </c>
      <c r="I2119" s="98" t="s">
        <v>1261</v>
      </c>
      <c r="J2119" s="101" t="s">
        <v>2072</v>
      </c>
    </row>
    <row r="2120" ht="27" spans="1:10">
      <c r="A2120" s="102"/>
      <c r="B2120" s="103"/>
      <c r="C2120" s="98" t="s">
        <v>1256</v>
      </c>
      <c r="D2120" s="98" t="s">
        <v>1268</v>
      </c>
      <c r="E2120" s="98" t="s">
        <v>2068</v>
      </c>
      <c r="F2120" s="98" t="s">
        <v>1259</v>
      </c>
      <c r="G2120" s="98" t="s">
        <v>1285</v>
      </c>
      <c r="H2120" s="98" t="s">
        <v>99</v>
      </c>
      <c r="I2120" s="98" t="s">
        <v>1261</v>
      </c>
      <c r="J2120" s="101" t="s">
        <v>2069</v>
      </c>
    </row>
    <row r="2121" ht="14.25" spans="1:10">
      <c r="A2121" s="102"/>
      <c r="B2121" s="103"/>
      <c r="C2121" s="98" t="s">
        <v>1256</v>
      </c>
      <c r="D2121" s="98" t="s">
        <v>1291</v>
      </c>
      <c r="E2121" s="98" t="s">
        <v>2070</v>
      </c>
      <c r="F2121" s="98" t="s">
        <v>1280</v>
      </c>
      <c r="G2121" s="98" t="s">
        <v>1301</v>
      </c>
      <c r="H2121" s="98" t="s">
        <v>99</v>
      </c>
      <c r="I2121" s="98" t="s">
        <v>1261</v>
      </c>
      <c r="J2121" s="101" t="s">
        <v>2072</v>
      </c>
    </row>
    <row r="2122" ht="14.25" spans="1:10">
      <c r="A2122" s="102"/>
      <c r="B2122" s="103"/>
      <c r="C2122" s="98" t="s">
        <v>1277</v>
      </c>
      <c r="D2122" s="98" t="s">
        <v>1278</v>
      </c>
      <c r="E2122" s="98" t="s">
        <v>2073</v>
      </c>
      <c r="F2122" s="98" t="s">
        <v>1280</v>
      </c>
      <c r="G2122" s="98" t="s">
        <v>1850</v>
      </c>
      <c r="H2122" s="98" t="s">
        <v>99</v>
      </c>
      <c r="I2122" s="98" t="s">
        <v>1261</v>
      </c>
      <c r="J2122" s="101" t="s">
        <v>2074</v>
      </c>
    </row>
    <row r="2123" ht="27" spans="1:10">
      <c r="A2123" s="102"/>
      <c r="B2123" s="103"/>
      <c r="C2123" s="98" t="s">
        <v>1282</v>
      </c>
      <c r="D2123" s="98" t="s">
        <v>1283</v>
      </c>
      <c r="E2123" s="98" t="s">
        <v>2075</v>
      </c>
      <c r="F2123" s="98" t="s">
        <v>1259</v>
      </c>
      <c r="G2123" s="98" t="s">
        <v>1285</v>
      </c>
      <c r="H2123" s="98" t="s">
        <v>99</v>
      </c>
      <c r="I2123" s="98" t="s">
        <v>1261</v>
      </c>
      <c r="J2123" s="101" t="s">
        <v>2076</v>
      </c>
    </row>
    <row r="2124" ht="14.25" spans="1:10">
      <c r="A2124" s="98" t="s">
        <v>2719</v>
      </c>
      <c r="B2124" s="103"/>
      <c r="C2124" s="102"/>
      <c r="D2124" s="102"/>
      <c r="E2124" s="102"/>
      <c r="F2124" s="102"/>
      <c r="G2124" s="102"/>
      <c r="H2124" s="102"/>
      <c r="I2124" s="102"/>
      <c r="J2124" s="103"/>
    </row>
    <row r="2125" ht="54" spans="1:10">
      <c r="A2125" s="98" t="s">
        <v>1881</v>
      </c>
      <c r="B2125" s="101" t="s">
        <v>2054</v>
      </c>
      <c r="C2125" s="102"/>
      <c r="D2125" s="102"/>
      <c r="E2125" s="102"/>
      <c r="F2125" s="102"/>
      <c r="G2125" s="102"/>
      <c r="H2125" s="102"/>
      <c r="I2125" s="102"/>
      <c r="J2125" s="103"/>
    </row>
    <row r="2126" ht="27" spans="1:10">
      <c r="A2126" s="102"/>
      <c r="B2126" s="103"/>
      <c r="C2126" s="98" t="s">
        <v>1256</v>
      </c>
      <c r="D2126" s="98" t="s">
        <v>1257</v>
      </c>
      <c r="E2126" s="98" t="s">
        <v>2055</v>
      </c>
      <c r="F2126" s="98" t="s">
        <v>1280</v>
      </c>
      <c r="G2126" s="98" t="s">
        <v>1768</v>
      </c>
      <c r="H2126" s="98" t="s">
        <v>1695</v>
      </c>
      <c r="I2126" s="98" t="s">
        <v>1261</v>
      </c>
      <c r="J2126" s="101" t="s">
        <v>2057</v>
      </c>
    </row>
    <row r="2127" ht="14.25" spans="1:10">
      <c r="A2127" s="102"/>
      <c r="B2127" s="103"/>
      <c r="C2127" s="98" t="s">
        <v>1256</v>
      </c>
      <c r="D2127" s="98" t="s">
        <v>1268</v>
      </c>
      <c r="E2127" s="98" t="s">
        <v>2720</v>
      </c>
      <c r="F2127" s="98" t="s">
        <v>1280</v>
      </c>
      <c r="G2127" s="98" t="s">
        <v>1301</v>
      </c>
      <c r="H2127" s="98" t="s">
        <v>1294</v>
      </c>
      <c r="I2127" s="98" t="s">
        <v>1261</v>
      </c>
      <c r="J2127" s="101" t="s">
        <v>2057</v>
      </c>
    </row>
    <row r="2128" ht="27.75" spans="1:10">
      <c r="A2128" s="102"/>
      <c r="B2128" s="103"/>
      <c r="C2128" s="98" t="s">
        <v>1256</v>
      </c>
      <c r="D2128" s="98" t="s">
        <v>1377</v>
      </c>
      <c r="E2128" s="98" t="s">
        <v>1990</v>
      </c>
      <c r="F2128" s="98" t="s">
        <v>1280</v>
      </c>
      <c r="G2128" s="98" t="s">
        <v>1301</v>
      </c>
      <c r="H2128" s="98" t="s">
        <v>1294</v>
      </c>
      <c r="I2128" s="98" t="s">
        <v>1261</v>
      </c>
      <c r="J2128" s="101" t="s">
        <v>1991</v>
      </c>
    </row>
    <row r="2129" ht="27.75" spans="1:10">
      <c r="A2129" s="102"/>
      <c r="B2129" s="103"/>
      <c r="C2129" s="98" t="s">
        <v>1256</v>
      </c>
      <c r="D2129" s="98" t="s">
        <v>1291</v>
      </c>
      <c r="E2129" s="98" t="s">
        <v>2721</v>
      </c>
      <c r="F2129" s="98" t="s">
        <v>1280</v>
      </c>
      <c r="G2129" s="98" t="s">
        <v>2060</v>
      </c>
      <c r="H2129" s="98" t="s">
        <v>1949</v>
      </c>
      <c r="I2129" s="98" t="s">
        <v>1261</v>
      </c>
      <c r="J2129" s="101" t="s">
        <v>2061</v>
      </c>
    </row>
    <row r="2130" ht="27.75" spans="1:10">
      <c r="A2130" s="102"/>
      <c r="B2130" s="103"/>
      <c r="C2130" s="98" t="s">
        <v>1277</v>
      </c>
      <c r="D2130" s="98" t="s">
        <v>1278</v>
      </c>
      <c r="E2130" s="98" t="s">
        <v>1997</v>
      </c>
      <c r="F2130" s="98" t="s">
        <v>1280</v>
      </c>
      <c r="G2130" s="98" t="s">
        <v>1301</v>
      </c>
      <c r="H2130" s="98" t="s">
        <v>1294</v>
      </c>
      <c r="I2130" s="98" t="s">
        <v>1261</v>
      </c>
      <c r="J2130" s="101" t="s">
        <v>2062</v>
      </c>
    </row>
    <row r="2131" ht="27.75" spans="1:10">
      <c r="A2131" s="102"/>
      <c r="B2131" s="103"/>
      <c r="C2131" s="98" t="s">
        <v>1277</v>
      </c>
      <c r="D2131" s="98" t="s">
        <v>1299</v>
      </c>
      <c r="E2131" s="98" t="s">
        <v>1999</v>
      </c>
      <c r="F2131" s="98" t="s">
        <v>1280</v>
      </c>
      <c r="G2131" s="98" t="s">
        <v>1850</v>
      </c>
      <c r="H2131" s="98" t="s">
        <v>1302</v>
      </c>
      <c r="I2131" s="98" t="s">
        <v>1261</v>
      </c>
      <c r="J2131" s="101" t="s">
        <v>2001</v>
      </c>
    </row>
    <row r="2132" ht="27" spans="1:10">
      <c r="A2132" s="102"/>
      <c r="B2132" s="103"/>
      <c r="C2132" s="98" t="s">
        <v>1282</v>
      </c>
      <c r="D2132" s="98" t="s">
        <v>1283</v>
      </c>
      <c r="E2132" s="98" t="s">
        <v>1889</v>
      </c>
      <c r="F2132" s="98" t="s">
        <v>1259</v>
      </c>
      <c r="G2132" s="98" t="s">
        <v>1285</v>
      </c>
      <c r="H2132" s="98" t="s">
        <v>1294</v>
      </c>
      <c r="I2132" s="98" t="s">
        <v>1261</v>
      </c>
      <c r="J2132" s="101" t="s">
        <v>2062</v>
      </c>
    </row>
    <row r="2133" ht="27" spans="1:10">
      <c r="A2133" s="102"/>
      <c r="B2133" s="103"/>
      <c r="C2133" s="98" t="s">
        <v>1282</v>
      </c>
      <c r="D2133" s="98" t="s">
        <v>1283</v>
      </c>
      <c r="E2133" s="98" t="s">
        <v>1891</v>
      </c>
      <c r="F2133" s="98" t="s">
        <v>1259</v>
      </c>
      <c r="G2133" s="98" t="s">
        <v>1285</v>
      </c>
      <c r="H2133" s="98" t="s">
        <v>1294</v>
      </c>
      <c r="I2133" s="98" t="s">
        <v>1261</v>
      </c>
      <c r="J2133" s="101" t="s">
        <v>2063</v>
      </c>
    </row>
    <row r="2134" ht="162" spans="1:10">
      <c r="A2134" s="98" t="s">
        <v>2100</v>
      </c>
      <c r="B2134" s="101" t="s">
        <v>1982</v>
      </c>
      <c r="C2134" s="102"/>
      <c r="D2134" s="102"/>
      <c r="E2134" s="102"/>
      <c r="F2134" s="102"/>
      <c r="G2134" s="102"/>
      <c r="H2134" s="102"/>
      <c r="I2134" s="102"/>
      <c r="J2134" s="103"/>
    </row>
    <row r="2135" ht="27.75" spans="1:10">
      <c r="A2135" s="102"/>
      <c r="B2135" s="103"/>
      <c r="C2135" s="98" t="s">
        <v>1256</v>
      </c>
      <c r="D2135" s="98" t="s">
        <v>1257</v>
      </c>
      <c r="E2135" s="98" t="s">
        <v>1983</v>
      </c>
      <c r="F2135" s="98" t="s">
        <v>1280</v>
      </c>
      <c r="G2135" s="98" t="s">
        <v>2661</v>
      </c>
      <c r="H2135" s="98" t="s">
        <v>1695</v>
      </c>
      <c r="I2135" s="98" t="s">
        <v>1261</v>
      </c>
      <c r="J2135" s="101" t="s">
        <v>1985</v>
      </c>
    </row>
    <row r="2136" ht="14.25" spans="1:10">
      <c r="A2136" s="102"/>
      <c r="B2136" s="103"/>
      <c r="C2136" s="98" t="s">
        <v>1256</v>
      </c>
      <c r="D2136" s="98" t="s">
        <v>1268</v>
      </c>
      <c r="E2136" s="98" t="s">
        <v>2720</v>
      </c>
      <c r="F2136" s="98" t="s">
        <v>1280</v>
      </c>
      <c r="G2136" s="98" t="s">
        <v>1301</v>
      </c>
      <c r="H2136" s="98" t="s">
        <v>1294</v>
      </c>
      <c r="I2136" s="98" t="s">
        <v>1261</v>
      </c>
      <c r="J2136" s="101" t="s">
        <v>2103</v>
      </c>
    </row>
    <row r="2137" ht="27.75" spans="1:10">
      <c r="A2137" s="102"/>
      <c r="B2137" s="103"/>
      <c r="C2137" s="98" t="s">
        <v>1256</v>
      </c>
      <c r="D2137" s="98" t="s">
        <v>1268</v>
      </c>
      <c r="E2137" s="98" t="s">
        <v>1988</v>
      </c>
      <c r="F2137" s="98" t="s">
        <v>1259</v>
      </c>
      <c r="G2137" s="98" t="s">
        <v>1353</v>
      </c>
      <c r="H2137" s="98" t="s">
        <v>1294</v>
      </c>
      <c r="I2137" s="98" t="s">
        <v>1261</v>
      </c>
      <c r="J2137" s="101" t="s">
        <v>1989</v>
      </c>
    </row>
    <row r="2138" ht="27.75" spans="1:10">
      <c r="A2138" s="102"/>
      <c r="B2138" s="103"/>
      <c r="C2138" s="98" t="s">
        <v>1256</v>
      </c>
      <c r="D2138" s="98" t="s">
        <v>1377</v>
      </c>
      <c r="E2138" s="98" t="s">
        <v>1990</v>
      </c>
      <c r="F2138" s="98" t="s">
        <v>1280</v>
      </c>
      <c r="G2138" s="98" t="s">
        <v>1301</v>
      </c>
      <c r="H2138" s="98" t="s">
        <v>1294</v>
      </c>
      <c r="I2138" s="98" t="s">
        <v>1261</v>
      </c>
      <c r="J2138" s="101" t="s">
        <v>1991</v>
      </c>
    </row>
    <row r="2139" ht="27.75" spans="1:10">
      <c r="A2139" s="102"/>
      <c r="B2139" s="103"/>
      <c r="C2139" s="98" t="s">
        <v>1256</v>
      </c>
      <c r="D2139" s="98" t="s">
        <v>1291</v>
      </c>
      <c r="E2139" s="98" t="s">
        <v>1992</v>
      </c>
      <c r="F2139" s="98" t="s">
        <v>1280</v>
      </c>
      <c r="G2139" s="98" t="s">
        <v>2043</v>
      </c>
      <c r="H2139" s="98" t="s">
        <v>1949</v>
      </c>
      <c r="I2139" s="98" t="s">
        <v>1261</v>
      </c>
      <c r="J2139" s="101" t="s">
        <v>2104</v>
      </c>
    </row>
    <row r="2140" ht="27.75" spans="1:10">
      <c r="A2140" s="102"/>
      <c r="B2140" s="103"/>
      <c r="C2140" s="98" t="s">
        <v>1277</v>
      </c>
      <c r="D2140" s="98" t="s">
        <v>1278</v>
      </c>
      <c r="E2140" s="98" t="s">
        <v>2411</v>
      </c>
      <c r="F2140" s="98" t="s">
        <v>1259</v>
      </c>
      <c r="G2140" s="98" t="s">
        <v>1332</v>
      </c>
      <c r="H2140" s="98" t="s">
        <v>1294</v>
      </c>
      <c r="I2140" s="98" t="s">
        <v>1261</v>
      </c>
      <c r="J2140" s="101" t="s">
        <v>1914</v>
      </c>
    </row>
    <row r="2141" ht="27.75" spans="1:10">
      <c r="A2141" s="102"/>
      <c r="B2141" s="103"/>
      <c r="C2141" s="98" t="s">
        <v>1277</v>
      </c>
      <c r="D2141" s="98" t="s">
        <v>1278</v>
      </c>
      <c r="E2141" s="98" t="s">
        <v>1997</v>
      </c>
      <c r="F2141" s="98" t="s">
        <v>1280</v>
      </c>
      <c r="G2141" s="98" t="s">
        <v>1301</v>
      </c>
      <c r="H2141" s="98" t="s">
        <v>1294</v>
      </c>
      <c r="I2141" s="98" t="s">
        <v>1261</v>
      </c>
      <c r="J2141" s="101" t="s">
        <v>1998</v>
      </c>
    </row>
    <row r="2142" ht="27.75" spans="1:10">
      <c r="A2142" s="102"/>
      <c r="B2142" s="103"/>
      <c r="C2142" s="98" t="s">
        <v>1277</v>
      </c>
      <c r="D2142" s="98" t="s">
        <v>1299</v>
      </c>
      <c r="E2142" s="98" t="s">
        <v>1999</v>
      </c>
      <c r="F2142" s="98" t="s">
        <v>1280</v>
      </c>
      <c r="G2142" s="98" t="s">
        <v>1850</v>
      </c>
      <c r="H2142" s="98" t="s">
        <v>1302</v>
      </c>
      <c r="I2142" s="98" t="s">
        <v>1261</v>
      </c>
      <c r="J2142" s="101" t="s">
        <v>2105</v>
      </c>
    </row>
    <row r="2143" ht="27" spans="1:10">
      <c r="A2143" s="102"/>
      <c r="B2143" s="103"/>
      <c r="C2143" s="98" t="s">
        <v>1282</v>
      </c>
      <c r="D2143" s="98" t="s">
        <v>1283</v>
      </c>
      <c r="E2143" s="98" t="s">
        <v>1889</v>
      </c>
      <c r="F2143" s="98" t="s">
        <v>1259</v>
      </c>
      <c r="G2143" s="98" t="s">
        <v>1285</v>
      </c>
      <c r="H2143" s="98" t="s">
        <v>1294</v>
      </c>
      <c r="I2143" s="98" t="s">
        <v>1261</v>
      </c>
      <c r="J2143" s="101" t="s">
        <v>1998</v>
      </c>
    </row>
    <row r="2144" ht="27" spans="1:10">
      <c r="A2144" s="102"/>
      <c r="B2144" s="103"/>
      <c r="C2144" s="98" t="s">
        <v>1282</v>
      </c>
      <c r="D2144" s="98" t="s">
        <v>1283</v>
      </c>
      <c r="E2144" s="98" t="s">
        <v>1891</v>
      </c>
      <c r="F2144" s="98" t="s">
        <v>1259</v>
      </c>
      <c r="G2144" s="98" t="s">
        <v>1285</v>
      </c>
      <c r="H2144" s="98" t="s">
        <v>1294</v>
      </c>
      <c r="I2144" s="98" t="s">
        <v>1261</v>
      </c>
      <c r="J2144" s="101" t="s">
        <v>2002</v>
      </c>
    </row>
    <row r="2145" ht="42.75" spans="1:10">
      <c r="A2145" s="98" t="s">
        <v>1893</v>
      </c>
      <c r="B2145" s="101" t="s">
        <v>2190</v>
      </c>
      <c r="C2145" s="102"/>
      <c r="D2145" s="102"/>
      <c r="E2145" s="102"/>
      <c r="F2145" s="102"/>
      <c r="G2145" s="102"/>
      <c r="H2145" s="102"/>
      <c r="I2145" s="102"/>
      <c r="J2145" s="103"/>
    </row>
    <row r="2146" ht="27" spans="1:10">
      <c r="A2146" s="102"/>
      <c r="B2146" s="103"/>
      <c r="C2146" s="98" t="s">
        <v>1256</v>
      </c>
      <c r="D2146" s="98" t="s">
        <v>1257</v>
      </c>
      <c r="E2146" s="98" t="s">
        <v>1895</v>
      </c>
      <c r="F2146" s="98" t="s">
        <v>1280</v>
      </c>
      <c r="G2146" s="98" t="s">
        <v>2722</v>
      </c>
      <c r="H2146" s="98" t="s">
        <v>1695</v>
      </c>
      <c r="I2146" s="98" t="s">
        <v>1261</v>
      </c>
      <c r="J2146" s="101" t="s">
        <v>2723</v>
      </c>
    </row>
    <row r="2147" ht="27" spans="1:10">
      <c r="A2147" s="102"/>
      <c r="B2147" s="103"/>
      <c r="C2147" s="98" t="s">
        <v>1256</v>
      </c>
      <c r="D2147" s="98" t="s">
        <v>1268</v>
      </c>
      <c r="E2147" s="98" t="s">
        <v>1859</v>
      </c>
      <c r="F2147" s="98" t="s">
        <v>1280</v>
      </c>
      <c r="G2147" s="98" t="s">
        <v>1301</v>
      </c>
      <c r="H2147" s="98" t="s">
        <v>1294</v>
      </c>
      <c r="I2147" s="98" t="s">
        <v>1261</v>
      </c>
      <c r="J2147" s="101" t="s">
        <v>1897</v>
      </c>
    </row>
    <row r="2148" ht="14.25" spans="1:10">
      <c r="A2148" s="102"/>
      <c r="B2148" s="103"/>
      <c r="C2148" s="98" t="s">
        <v>1256</v>
      </c>
      <c r="D2148" s="98" t="s">
        <v>1291</v>
      </c>
      <c r="E2148" s="98" t="s">
        <v>1900</v>
      </c>
      <c r="F2148" s="98" t="s">
        <v>1280</v>
      </c>
      <c r="G2148" s="98" t="s">
        <v>1901</v>
      </c>
      <c r="H2148" s="98" t="s">
        <v>99</v>
      </c>
      <c r="I2148" s="98" t="s">
        <v>1261</v>
      </c>
      <c r="J2148" s="101" t="s">
        <v>1902</v>
      </c>
    </row>
    <row r="2149" ht="28.5" spans="1:10">
      <c r="A2149" s="102"/>
      <c r="B2149" s="103"/>
      <c r="C2149" s="98" t="s">
        <v>1277</v>
      </c>
      <c r="D2149" s="98" t="s">
        <v>1278</v>
      </c>
      <c r="E2149" s="98" t="s">
        <v>2459</v>
      </c>
      <c r="F2149" s="98" t="s">
        <v>1280</v>
      </c>
      <c r="G2149" s="98" t="s">
        <v>1301</v>
      </c>
      <c r="H2149" s="98" t="s">
        <v>1294</v>
      </c>
      <c r="I2149" s="98" t="s">
        <v>1261</v>
      </c>
      <c r="J2149" s="101" t="s">
        <v>2133</v>
      </c>
    </row>
    <row r="2150" ht="28.5" spans="1:10">
      <c r="A2150" s="102"/>
      <c r="B2150" s="103"/>
      <c r="C2150" s="98" t="s">
        <v>1277</v>
      </c>
      <c r="D2150" s="98" t="s">
        <v>1278</v>
      </c>
      <c r="E2150" s="98" t="s">
        <v>2052</v>
      </c>
      <c r="F2150" s="98" t="s">
        <v>1420</v>
      </c>
      <c r="G2150" s="98" t="s">
        <v>1332</v>
      </c>
      <c r="H2150" s="98" t="s">
        <v>99</v>
      </c>
      <c r="I2150" s="98" t="s">
        <v>1261</v>
      </c>
      <c r="J2150" s="101" t="s">
        <v>2724</v>
      </c>
    </row>
    <row r="2151" ht="27" spans="1:10">
      <c r="A2151" s="102"/>
      <c r="B2151" s="103"/>
      <c r="C2151" s="98" t="s">
        <v>1282</v>
      </c>
      <c r="D2151" s="98" t="s">
        <v>1283</v>
      </c>
      <c r="E2151" s="98" t="s">
        <v>1854</v>
      </c>
      <c r="F2151" s="98" t="s">
        <v>1420</v>
      </c>
      <c r="G2151" s="98" t="s">
        <v>1285</v>
      </c>
      <c r="H2151" s="98" t="s">
        <v>1294</v>
      </c>
      <c r="I2151" s="98" t="s">
        <v>1261</v>
      </c>
      <c r="J2151" s="101" t="s">
        <v>1905</v>
      </c>
    </row>
    <row r="2152" ht="27" spans="1:10">
      <c r="A2152" s="102"/>
      <c r="B2152" s="103"/>
      <c r="C2152" s="98" t="s">
        <v>1282</v>
      </c>
      <c r="D2152" s="98" t="s">
        <v>1283</v>
      </c>
      <c r="E2152" s="98" t="s">
        <v>1906</v>
      </c>
      <c r="F2152" s="98" t="s">
        <v>1420</v>
      </c>
      <c r="G2152" s="98" t="s">
        <v>1285</v>
      </c>
      <c r="H2152" s="98" t="s">
        <v>99</v>
      </c>
      <c r="I2152" s="98" t="s">
        <v>1261</v>
      </c>
      <c r="J2152" s="101" t="s">
        <v>1905</v>
      </c>
    </row>
    <row r="2153" ht="162" spans="1:10">
      <c r="A2153" s="98" t="s">
        <v>1866</v>
      </c>
      <c r="B2153" s="101" t="s">
        <v>1982</v>
      </c>
      <c r="C2153" s="102"/>
      <c r="D2153" s="102"/>
      <c r="E2153" s="102"/>
      <c r="F2153" s="102"/>
      <c r="G2153" s="102"/>
      <c r="H2153" s="102"/>
      <c r="I2153" s="102"/>
      <c r="J2153" s="103"/>
    </row>
    <row r="2154" ht="27.75" spans="1:10">
      <c r="A2154" s="102"/>
      <c r="B2154" s="103"/>
      <c r="C2154" s="98" t="s">
        <v>1256</v>
      </c>
      <c r="D2154" s="98" t="s">
        <v>1257</v>
      </c>
      <c r="E2154" s="98" t="s">
        <v>1983</v>
      </c>
      <c r="F2154" s="98" t="s">
        <v>1280</v>
      </c>
      <c r="G2154" s="98" t="s">
        <v>2725</v>
      </c>
      <c r="H2154" s="98" t="s">
        <v>1695</v>
      </c>
      <c r="I2154" s="98" t="s">
        <v>1261</v>
      </c>
      <c r="J2154" s="101" t="s">
        <v>1985</v>
      </c>
    </row>
    <row r="2155" ht="14.25" spans="1:10">
      <c r="A2155" s="102"/>
      <c r="B2155" s="103"/>
      <c r="C2155" s="98" t="s">
        <v>1256</v>
      </c>
      <c r="D2155" s="98" t="s">
        <v>1268</v>
      </c>
      <c r="E2155" s="98" t="s">
        <v>2720</v>
      </c>
      <c r="F2155" s="98" t="s">
        <v>1280</v>
      </c>
      <c r="G2155" s="98" t="s">
        <v>1301</v>
      </c>
      <c r="H2155" s="98" t="s">
        <v>1294</v>
      </c>
      <c r="I2155" s="98" t="s">
        <v>1261</v>
      </c>
      <c r="J2155" s="101" t="s">
        <v>1987</v>
      </c>
    </row>
    <row r="2156" ht="27.75" spans="1:10">
      <c r="A2156" s="102"/>
      <c r="B2156" s="103"/>
      <c r="C2156" s="98" t="s">
        <v>1256</v>
      </c>
      <c r="D2156" s="98" t="s">
        <v>1268</v>
      </c>
      <c r="E2156" s="98" t="s">
        <v>1988</v>
      </c>
      <c r="F2156" s="98" t="s">
        <v>1259</v>
      </c>
      <c r="G2156" s="98" t="s">
        <v>1353</v>
      </c>
      <c r="H2156" s="98" t="s">
        <v>1294</v>
      </c>
      <c r="I2156" s="98" t="s">
        <v>1261</v>
      </c>
      <c r="J2156" s="101" t="s">
        <v>1989</v>
      </c>
    </row>
    <row r="2157" ht="27.75" spans="1:10">
      <c r="A2157" s="102"/>
      <c r="B2157" s="103"/>
      <c r="C2157" s="98" t="s">
        <v>1256</v>
      </c>
      <c r="D2157" s="98" t="s">
        <v>1377</v>
      </c>
      <c r="E2157" s="98" t="s">
        <v>1990</v>
      </c>
      <c r="F2157" s="98" t="s">
        <v>1280</v>
      </c>
      <c r="G2157" s="98" t="s">
        <v>1301</v>
      </c>
      <c r="H2157" s="98" t="s">
        <v>1294</v>
      </c>
      <c r="I2157" s="98" t="s">
        <v>1261</v>
      </c>
      <c r="J2157" s="101" t="s">
        <v>1991</v>
      </c>
    </row>
    <row r="2158" ht="27.75" spans="1:10">
      <c r="A2158" s="102"/>
      <c r="B2158" s="103"/>
      <c r="C2158" s="98" t="s">
        <v>1256</v>
      </c>
      <c r="D2158" s="98" t="s">
        <v>1291</v>
      </c>
      <c r="E2158" s="98" t="s">
        <v>1992</v>
      </c>
      <c r="F2158" s="98" t="s">
        <v>1280</v>
      </c>
      <c r="G2158" s="98" t="s">
        <v>1993</v>
      </c>
      <c r="H2158" s="98" t="s">
        <v>1949</v>
      </c>
      <c r="I2158" s="98" t="s">
        <v>1261</v>
      </c>
      <c r="J2158" s="101" t="s">
        <v>1994</v>
      </c>
    </row>
    <row r="2159" ht="27.75" spans="1:10">
      <c r="A2159" s="102"/>
      <c r="B2159" s="103"/>
      <c r="C2159" s="98" t="s">
        <v>1277</v>
      </c>
      <c r="D2159" s="98" t="s">
        <v>1278</v>
      </c>
      <c r="E2159" s="98" t="s">
        <v>2411</v>
      </c>
      <c r="F2159" s="98" t="s">
        <v>1259</v>
      </c>
      <c r="G2159" s="98" t="s">
        <v>1332</v>
      </c>
      <c r="H2159" s="98" t="s">
        <v>1294</v>
      </c>
      <c r="I2159" s="98" t="s">
        <v>1261</v>
      </c>
      <c r="J2159" s="101" t="s">
        <v>1914</v>
      </c>
    </row>
    <row r="2160" ht="27.75" spans="1:10">
      <c r="A2160" s="102"/>
      <c r="B2160" s="103"/>
      <c r="C2160" s="98" t="s">
        <v>1277</v>
      </c>
      <c r="D2160" s="98" t="s">
        <v>1299</v>
      </c>
      <c r="E2160" s="98" t="s">
        <v>1999</v>
      </c>
      <c r="F2160" s="98" t="s">
        <v>1280</v>
      </c>
      <c r="G2160" s="98" t="s">
        <v>1850</v>
      </c>
      <c r="H2160" s="98" t="s">
        <v>1302</v>
      </c>
      <c r="I2160" s="98" t="s">
        <v>1261</v>
      </c>
      <c r="J2160" s="101" t="s">
        <v>2001</v>
      </c>
    </row>
    <row r="2161" ht="27" spans="1:10">
      <c r="A2161" s="102"/>
      <c r="B2161" s="103"/>
      <c r="C2161" s="98" t="s">
        <v>1282</v>
      </c>
      <c r="D2161" s="98" t="s">
        <v>1283</v>
      </c>
      <c r="E2161" s="98" t="s">
        <v>1889</v>
      </c>
      <c r="F2161" s="98" t="s">
        <v>1259</v>
      </c>
      <c r="G2161" s="98" t="s">
        <v>1285</v>
      </c>
      <c r="H2161" s="98" t="s">
        <v>1294</v>
      </c>
      <c r="I2161" s="98" t="s">
        <v>1261</v>
      </c>
      <c r="J2161" s="101" t="s">
        <v>1998</v>
      </c>
    </row>
    <row r="2162" ht="27" spans="1:10">
      <c r="A2162" s="102"/>
      <c r="B2162" s="103"/>
      <c r="C2162" s="98" t="s">
        <v>1282</v>
      </c>
      <c r="D2162" s="98" t="s">
        <v>1283</v>
      </c>
      <c r="E2162" s="98" t="s">
        <v>1891</v>
      </c>
      <c r="F2162" s="98" t="s">
        <v>1259</v>
      </c>
      <c r="G2162" s="98" t="s">
        <v>1285</v>
      </c>
      <c r="H2162" s="98" t="s">
        <v>1294</v>
      </c>
      <c r="I2162" s="98" t="s">
        <v>1261</v>
      </c>
      <c r="J2162" s="101" t="s">
        <v>2002</v>
      </c>
    </row>
    <row r="2163" ht="125.25" spans="1:10">
      <c r="A2163" s="98" t="s">
        <v>2036</v>
      </c>
      <c r="B2163" s="101" t="s">
        <v>2037</v>
      </c>
      <c r="C2163" s="102"/>
      <c r="D2163" s="102"/>
      <c r="E2163" s="102"/>
      <c r="F2163" s="102"/>
      <c r="G2163" s="102"/>
      <c r="H2163" s="102"/>
      <c r="I2163" s="102"/>
      <c r="J2163" s="103"/>
    </row>
    <row r="2164" ht="14.25" spans="1:10">
      <c r="A2164" s="102"/>
      <c r="B2164" s="103"/>
      <c r="C2164" s="98" t="s">
        <v>1256</v>
      </c>
      <c r="D2164" s="98" t="s">
        <v>1257</v>
      </c>
      <c r="E2164" s="98" t="s">
        <v>2038</v>
      </c>
      <c r="F2164" s="98" t="s">
        <v>1280</v>
      </c>
      <c r="G2164" s="98" t="s">
        <v>1414</v>
      </c>
      <c r="H2164" s="98" t="s">
        <v>1315</v>
      </c>
      <c r="I2164" s="98" t="s">
        <v>1261</v>
      </c>
      <c r="J2164" s="101" t="s">
        <v>2040</v>
      </c>
    </row>
    <row r="2165" ht="14.25" spans="1:10">
      <c r="A2165" s="102"/>
      <c r="B2165" s="103"/>
      <c r="C2165" s="98" t="s">
        <v>1256</v>
      </c>
      <c r="D2165" s="98" t="s">
        <v>1377</v>
      </c>
      <c r="E2165" s="98" t="s">
        <v>2018</v>
      </c>
      <c r="F2165" s="98" t="s">
        <v>1280</v>
      </c>
      <c r="G2165" s="98" t="s">
        <v>1301</v>
      </c>
      <c r="H2165" s="98" t="s">
        <v>1294</v>
      </c>
      <c r="I2165" s="98" t="s">
        <v>1261</v>
      </c>
      <c r="J2165" s="101" t="s">
        <v>2041</v>
      </c>
    </row>
    <row r="2166" ht="14.25" spans="1:10">
      <c r="A2166" s="102"/>
      <c r="B2166" s="103"/>
      <c r="C2166" s="98" t="s">
        <v>1256</v>
      </c>
      <c r="D2166" s="98" t="s">
        <v>1291</v>
      </c>
      <c r="E2166" s="98" t="s">
        <v>2042</v>
      </c>
      <c r="F2166" s="98" t="s">
        <v>1280</v>
      </c>
      <c r="G2166" s="98" t="s">
        <v>2043</v>
      </c>
      <c r="H2166" s="98" t="s">
        <v>2044</v>
      </c>
      <c r="I2166" s="98" t="s">
        <v>1261</v>
      </c>
      <c r="J2166" s="101" t="s">
        <v>2045</v>
      </c>
    </row>
    <row r="2167" ht="27" spans="1:10">
      <c r="A2167" s="102"/>
      <c r="B2167" s="103"/>
      <c r="C2167" s="98" t="s">
        <v>1277</v>
      </c>
      <c r="D2167" s="98" t="s">
        <v>1278</v>
      </c>
      <c r="E2167" s="98" t="s">
        <v>2046</v>
      </c>
      <c r="F2167" s="98" t="s">
        <v>1259</v>
      </c>
      <c r="G2167" s="98" t="s">
        <v>1285</v>
      </c>
      <c r="H2167" s="98" t="s">
        <v>1294</v>
      </c>
      <c r="I2167" s="98" t="s">
        <v>1261</v>
      </c>
      <c r="J2167" s="101" t="s">
        <v>2247</v>
      </c>
    </row>
    <row r="2168" ht="27" spans="1:10">
      <c r="A2168" s="102"/>
      <c r="B2168" s="103"/>
      <c r="C2168" s="98" t="s">
        <v>1282</v>
      </c>
      <c r="D2168" s="98" t="s">
        <v>1283</v>
      </c>
      <c r="E2168" s="98" t="s">
        <v>2048</v>
      </c>
      <c r="F2168" s="98" t="s">
        <v>1259</v>
      </c>
      <c r="G2168" s="98" t="s">
        <v>1285</v>
      </c>
      <c r="H2168" s="98" t="s">
        <v>1294</v>
      </c>
      <c r="I2168" s="98" t="s">
        <v>1261</v>
      </c>
      <c r="J2168" s="101" t="s">
        <v>2247</v>
      </c>
    </row>
    <row r="2169" ht="54" spans="1:10">
      <c r="A2169" s="98" t="s">
        <v>1907</v>
      </c>
      <c r="B2169" s="101" t="s">
        <v>2093</v>
      </c>
      <c r="C2169" s="102"/>
      <c r="D2169" s="102"/>
      <c r="E2169" s="102"/>
      <c r="F2169" s="102"/>
      <c r="G2169" s="102"/>
      <c r="H2169" s="102"/>
      <c r="I2169" s="102"/>
      <c r="J2169" s="103"/>
    </row>
    <row r="2170" ht="27" spans="1:10">
      <c r="A2170" s="102"/>
      <c r="B2170" s="103"/>
      <c r="C2170" s="98" t="s">
        <v>1256</v>
      </c>
      <c r="D2170" s="98" t="s">
        <v>1257</v>
      </c>
      <c r="E2170" s="98" t="s">
        <v>2227</v>
      </c>
      <c r="F2170" s="98" t="s">
        <v>1280</v>
      </c>
      <c r="G2170" s="98" t="s">
        <v>2726</v>
      </c>
      <c r="H2170" s="98" t="s">
        <v>1311</v>
      </c>
      <c r="I2170" s="98" t="s">
        <v>1261</v>
      </c>
      <c r="J2170" s="101" t="s">
        <v>1822</v>
      </c>
    </row>
    <row r="2171" ht="27" spans="1:10">
      <c r="A2171" s="102"/>
      <c r="B2171" s="103"/>
      <c r="C2171" s="98" t="s">
        <v>1256</v>
      </c>
      <c r="D2171" s="98" t="s">
        <v>1268</v>
      </c>
      <c r="E2171" s="98" t="s">
        <v>1859</v>
      </c>
      <c r="F2171" s="98" t="s">
        <v>1280</v>
      </c>
      <c r="G2171" s="98" t="s">
        <v>1301</v>
      </c>
      <c r="H2171" s="98" t="s">
        <v>1294</v>
      </c>
      <c r="I2171" s="98" t="s">
        <v>1261</v>
      </c>
      <c r="J2171" s="101" t="s">
        <v>1860</v>
      </c>
    </row>
    <row r="2172" ht="27" spans="1:10">
      <c r="A2172" s="102"/>
      <c r="B2172" s="103"/>
      <c r="C2172" s="98" t="s">
        <v>1256</v>
      </c>
      <c r="D2172" s="98" t="s">
        <v>1377</v>
      </c>
      <c r="E2172" s="98" t="s">
        <v>1932</v>
      </c>
      <c r="F2172" s="98" t="s">
        <v>1280</v>
      </c>
      <c r="G2172" s="98" t="s">
        <v>1301</v>
      </c>
      <c r="H2172" s="98" t="s">
        <v>1294</v>
      </c>
      <c r="I2172" s="98" t="s">
        <v>1261</v>
      </c>
      <c r="J2172" s="101" t="s">
        <v>1826</v>
      </c>
    </row>
    <row r="2173" ht="27" spans="1:10">
      <c r="A2173" s="102"/>
      <c r="B2173" s="103"/>
      <c r="C2173" s="98" t="s">
        <v>1256</v>
      </c>
      <c r="D2173" s="98" t="s">
        <v>1291</v>
      </c>
      <c r="E2173" s="98" t="s">
        <v>2228</v>
      </c>
      <c r="F2173" s="98" t="s">
        <v>1280</v>
      </c>
      <c r="G2173" s="98" t="s">
        <v>2128</v>
      </c>
      <c r="H2173" s="98" t="s">
        <v>99</v>
      </c>
      <c r="I2173" s="98" t="s">
        <v>1261</v>
      </c>
      <c r="J2173" s="101" t="s">
        <v>1828</v>
      </c>
    </row>
    <row r="2174" ht="27" spans="1:10">
      <c r="A2174" s="102"/>
      <c r="B2174" s="103"/>
      <c r="C2174" s="98" t="s">
        <v>1256</v>
      </c>
      <c r="D2174" s="98" t="s">
        <v>1291</v>
      </c>
      <c r="E2174" s="98" t="s">
        <v>2462</v>
      </c>
      <c r="F2174" s="98" t="s">
        <v>1280</v>
      </c>
      <c r="G2174" s="98" t="s">
        <v>2130</v>
      </c>
      <c r="H2174" s="98" t="s">
        <v>99</v>
      </c>
      <c r="I2174" s="98" t="s">
        <v>1261</v>
      </c>
      <c r="J2174" s="101" t="s">
        <v>1828</v>
      </c>
    </row>
    <row r="2175" ht="28.5" spans="1:10">
      <c r="A2175" s="102"/>
      <c r="B2175" s="103"/>
      <c r="C2175" s="98" t="s">
        <v>1277</v>
      </c>
      <c r="D2175" s="98" t="s">
        <v>1278</v>
      </c>
      <c r="E2175" s="98" t="s">
        <v>1863</v>
      </c>
      <c r="F2175" s="98" t="s">
        <v>1259</v>
      </c>
      <c r="G2175" s="98" t="s">
        <v>1285</v>
      </c>
      <c r="H2175" s="98" t="s">
        <v>1294</v>
      </c>
      <c r="I2175" s="98" t="s">
        <v>1261</v>
      </c>
      <c r="J2175" s="101" t="s">
        <v>1830</v>
      </c>
    </row>
    <row r="2176" ht="27" spans="1:10">
      <c r="A2176" s="102"/>
      <c r="B2176" s="103"/>
      <c r="C2176" s="98" t="s">
        <v>1282</v>
      </c>
      <c r="D2176" s="98" t="s">
        <v>1283</v>
      </c>
      <c r="E2176" s="98" t="s">
        <v>1317</v>
      </c>
      <c r="F2176" s="98" t="s">
        <v>1259</v>
      </c>
      <c r="G2176" s="98" t="s">
        <v>1285</v>
      </c>
      <c r="H2176" s="98" t="s">
        <v>1294</v>
      </c>
      <c r="I2176" s="98" t="s">
        <v>1261</v>
      </c>
      <c r="J2176" s="101" t="s">
        <v>1832</v>
      </c>
    </row>
    <row r="2177" ht="14.25" spans="1:10">
      <c r="A2177" s="98" t="s">
        <v>2727</v>
      </c>
      <c r="B2177" s="103"/>
      <c r="C2177" s="102"/>
      <c r="D2177" s="102"/>
      <c r="E2177" s="102"/>
      <c r="F2177" s="102"/>
      <c r="G2177" s="102"/>
      <c r="H2177" s="102"/>
      <c r="I2177" s="102"/>
      <c r="J2177" s="103"/>
    </row>
    <row r="2178" ht="14.25" spans="1:10">
      <c r="A2178" s="98" t="s">
        <v>2728</v>
      </c>
      <c r="B2178" s="103"/>
      <c r="C2178" s="102"/>
      <c r="D2178" s="102"/>
      <c r="E2178" s="102"/>
      <c r="F2178" s="102"/>
      <c r="G2178" s="102"/>
      <c r="H2178" s="102"/>
      <c r="I2178" s="102"/>
      <c r="J2178" s="103"/>
    </row>
    <row r="2179" ht="28.5" spans="1:10">
      <c r="A2179" s="98" t="s">
        <v>2729</v>
      </c>
      <c r="B2179" s="101" t="s">
        <v>2730</v>
      </c>
      <c r="C2179" s="102"/>
      <c r="D2179" s="102"/>
      <c r="E2179" s="102"/>
      <c r="F2179" s="102"/>
      <c r="G2179" s="102"/>
      <c r="H2179" s="102"/>
      <c r="I2179" s="102"/>
      <c r="J2179" s="103"/>
    </row>
    <row r="2180" ht="27.75" spans="1:10">
      <c r="A2180" s="102"/>
      <c r="B2180" s="103"/>
      <c r="C2180" s="98" t="s">
        <v>1256</v>
      </c>
      <c r="D2180" s="98" t="s">
        <v>1257</v>
      </c>
      <c r="E2180" s="98" t="s">
        <v>2731</v>
      </c>
      <c r="F2180" s="98" t="s">
        <v>1259</v>
      </c>
      <c r="G2180" s="98" t="s">
        <v>2732</v>
      </c>
      <c r="H2180" s="98" t="s">
        <v>1294</v>
      </c>
      <c r="I2180" s="98" t="s">
        <v>1261</v>
      </c>
      <c r="J2180" s="101" t="s">
        <v>2733</v>
      </c>
    </row>
    <row r="2181" ht="27" spans="1:10">
      <c r="A2181" s="102"/>
      <c r="B2181" s="103"/>
      <c r="C2181" s="98" t="s">
        <v>1256</v>
      </c>
      <c r="D2181" s="98" t="s">
        <v>1257</v>
      </c>
      <c r="E2181" s="98" t="s">
        <v>2734</v>
      </c>
      <c r="F2181" s="98" t="s">
        <v>1259</v>
      </c>
      <c r="G2181" s="98" t="s">
        <v>2735</v>
      </c>
      <c r="H2181" s="98" t="s">
        <v>99</v>
      </c>
      <c r="I2181" s="98" t="s">
        <v>1261</v>
      </c>
      <c r="J2181" s="101" t="s">
        <v>2736</v>
      </c>
    </row>
    <row r="2182" ht="14.25" spans="1:10">
      <c r="A2182" s="102"/>
      <c r="B2182" s="103"/>
      <c r="C2182" s="98" t="s">
        <v>1256</v>
      </c>
      <c r="D2182" s="98" t="s">
        <v>1257</v>
      </c>
      <c r="E2182" s="98" t="s">
        <v>2737</v>
      </c>
      <c r="F2182" s="98" t="s">
        <v>1280</v>
      </c>
      <c r="G2182" s="98" t="s">
        <v>1301</v>
      </c>
      <c r="H2182" s="98" t="s">
        <v>99</v>
      </c>
      <c r="I2182" s="98" t="s">
        <v>1261</v>
      </c>
      <c r="J2182" s="101" t="s">
        <v>2738</v>
      </c>
    </row>
    <row r="2183" ht="14.25" spans="1:10">
      <c r="A2183" s="102"/>
      <c r="B2183" s="103"/>
      <c r="C2183" s="98" t="s">
        <v>1256</v>
      </c>
      <c r="D2183" s="98" t="s">
        <v>1268</v>
      </c>
      <c r="E2183" s="98" t="s">
        <v>2739</v>
      </c>
      <c r="F2183" s="98" t="s">
        <v>1280</v>
      </c>
      <c r="G2183" s="98" t="s">
        <v>1301</v>
      </c>
      <c r="H2183" s="98" t="s">
        <v>1294</v>
      </c>
      <c r="I2183" s="98" t="s">
        <v>1261</v>
      </c>
      <c r="J2183" s="101" t="s">
        <v>2740</v>
      </c>
    </row>
    <row r="2184" ht="27" spans="1:10">
      <c r="A2184" s="102"/>
      <c r="B2184" s="103"/>
      <c r="C2184" s="98" t="s">
        <v>1256</v>
      </c>
      <c r="D2184" s="98" t="s">
        <v>1268</v>
      </c>
      <c r="E2184" s="98" t="s">
        <v>2741</v>
      </c>
      <c r="F2184" s="98" t="s">
        <v>1280</v>
      </c>
      <c r="G2184" s="98" t="s">
        <v>1301</v>
      </c>
      <c r="H2184" s="98" t="s">
        <v>1294</v>
      </c>
      <c r="I2184" s="98" t="s">
        <v>1261</v>
      </c>
      <c r="J2184" s="101" t="s">
        <v>2742</v>
      </c>
    </row>
    <row r="2185" ht="14.25" spans="1:10">
      <c r="A2185" s="102"/>
      <c r="B2185" s="103"/>
      <c r="C2185" s="98" t="s">
        <v>1256</v>
      </c>
      <c r="D2185" s="98" t="s">
        <v>1377</v>
      </c>
      <c r="E2185" s="98" t="s">
        <v>2743</v>
      </c>
      <c r="F2185" s="98" t="s">
        <v>1280</v>
      </c>
      <c r="G2185" s="98" t="s">
        <v>1301</v>
      </c>
      <c r="H2185" s="98" t="s">
        <v>1294</v>
      </c>
      <c r="I2185" s="98" t="s">
        <v>1261</v>
      </c>
      <c r="J2185" s="101" t="s">
        <v>2744</v>
      </c>
    </row>
    <row r="2186" ht="14.25" spans="1:10">
      <c r="A2186" s="102"/>
      <c r="B2186" s="103"/>
      <c r="C2186" s="98" t="s">
        <v>1256</v>
      </c>
      <c r="D2186" s="98" t="s">
        <v>1291</v>
      </c>
      <c r="E2186" s="98" t="s">
        <v>2745</v>
      </c>
      <c r="F2186" s="98" t="s">
        <v>1280</v>
      </c>
      <c r="G2186" s="98" t="s">
        <v>1301</v>
      </c>
      <c r="H2186" s="98" t="s">
        <v>1294</v>
      </c>
      <c r="I2186" s="98" t="s">
        <v>1261</v>
      </c>
      <c r="J2186" s="101" t="s">
        <v>2746</v>
      </c>
    </row>
    <row r="2187" ht="14.25" spans="1:10">
      <c r="A2187" s="102"/>
      <c r="B2187" s="103"/>
      <c r="C2187" s="98" t="s">
        <v>1256</v>
      </c>
      <c r="D2187" s="98" t="s">
        <v>1291</v>
      </c>
      <c r="E2187" s="98" t="s">
        <v>2747</v>
      </c>
      <c r="F2187" s="98" t="s">
        <v>1280</v>
      </c>
      <c r="G2187" s="98" t="s">
        <v>2391</v>
      </c>
      <c r="H2187" s="98" t="s">
        <v>2748</v>
      </c>
      <c r="I2187" s="98" t="s">
        <v>1261</v>
      </c>
      <c r="J2187" s="101" t="s">
        <v>2749</v>
      </c>
    </row>
    <row r="2188" ht="27" spans="1:10">
      <c r="A2188" s="102"/>
      <c r="B2188" s="103"/>
      <c r="C2188" s="98" t="s">
        <v>1277</v>
      </c>
      <c r="D2188" s="98" t="s">
        <v>1278</v>
      </c>
      <c r="E2188" s="98" t="s">
        <v>2750</v>
      </c>
      <c r="F2188" s="98" t="s">
        <v>1280</v>
      </c>
      <c r="G2188" s="98" t="s">
        <v>1301</v>
      </c>
      <c r="H2188" s="98" t="s">
        <v>1294</v>
      </c>
      <c r="I2188" s="98" t="s">
        <v>1261</v>
      </c>
      <c r="J2188" s="101" t="s">
        <v>2751</v>
      </c>
    </row>
    <row r="2189" ht="14.25" spans="1:10">
      <c r="A2189" s="102"/>
      <c r="B2189" s="103"/>
      <c r="C2189" s="98" t="s">
        <v>1277</v>
      </c>
      <c r="D2189" s="98" t="s">
        <v>1278</v>
      </c>
      <c r="E2189" s="98" t="s">
        <v>2752</v>
      </c>
      <c r="F2189" s="98" t="s">
        <v>1259</v>
      </c>
      <c r="G2189" s="98" t="s">
        <v>1285</v>
      </c>
      <c r="H2189" s="98" t="s">
        <v>99</v>
      </c>
      <c r="I2189" s="98" t="s">
        <v>1261</v>
      </c>
      <c r="J2189" s="101" t="s">
        <v>2753</v>
      </c>
    </row>
    <row r="2190" ht="27" spans="1:10">
      <c r="A2190" s="102"/>
      <c r="B2190" s="103"/>
      <c r="C2190" s="98" t="s">
        <v>1277</v>
      </c>
      <c r="D2190" s="98" t="s">
        <v>1299</v>
      </c>
      <c r="E2190" s="98" t="s">
        <v>2754</v>
      </c>
      <c r="F2190" s="98" t="s">
        <v>1259</v>
      </c>
      <c r="G2190" s="98" t="s">
        <v>1850</v>
      </c>
      <c r="H2190" s="98" t="s">
        <v>1302</v>
      </c>
      <c r="I2190" s="98" t="s">
        <v>1261</v>
      </c>
      <c r="J2190" s="101" t="s">
        <v>2755</v>
      </c>
    </row>
    <row r="2191" ht="27" spans="1:10">
      <c r="A2191" s="102"/>
      <c r="B2191" s="103"/>
      <c r="C2191" s="98" t="s">
        <v>1282</v>
      </c>
      <c r="D2191" s="98" t="s">
        <v>1283</v>
      </c>
      <c r="E2191" s="98" t="s">
        <v>2756</v>
      </c>
      <c r="F2191" s="98" t="s">
        <v>1280</v>
      </c>
      <c r="G2191" s="98" t="s">
        <v>1301</v>
      </c>
      <c r="H2191" s="98" t="s">
        <v>1294</v>
      </c>
      <c r="I2191" s="98" t="s">
        <v>1261</v>
      </c>
      <c r="J2191" s="101" t="s">
        <v>2757</v>
      </c>
    </row>
    <row r="2192" ht="28.5" spans="1:10">
      <c r="A2192" s="98" t="s">
        <v>2758</v>
      </c>
      <c r="B2192" s="101" t="s">
        <v>2759</v>
      </c>
      <c r="C2192" s="102"/>
      <c r="D2192" s="102"/>
      <c r="E2192" s="102"/>
      <c r="F2192" s="102"/>
      <c r="G2192" s="102"/>
      <c r="H2192" s="102"/>
      <c r="I2192" s="102"/>
      <c r="J2192" s="103"/>
    </row>
    <row r="2193" ht="14.25" spans="1:10">
      <c r="A2193" s="102"/>
      <c r="B2193" s="103"/>
      <c r="C2193" s="98" t="s">
        <v>1256</v>
      </c>
      <c r="D2193" s="98" t="s">
        <v>1268</v>
      </c>
      <c r="E2193" s="98" t="s">
        <v>2760</v>
      </c>
      <c r="F2193" s="98" t="s">
        <v>1280</v>
      </c>
      <c r="G2193" s="98" t="s">
        <v>1301</v>
      </c>
      <c r="H2193" s="98" t="s">
        <v>99</v>
      </c>
      <c r="I2193" s="98" t="s">
        <v>1384</v>
      </c>
      <c r="J2193" s="101" t="s">
        <v>2761</v>
      </c>
    </row>
    <row r="2194" ht="27" spans="1:10">
      <c r="A2194" s="102"/>
      <c r="B2194" s="103"/>
      <c r="C2194" s="98" t="s">
        <v>1256</v>
      </c>
      <c r="D2194" s="98" t="s">
        <v>1377</v>
      </c>
      <c r="E2194" s="98" t="s">
        <v>2762</v>
      </c>
      <c r="F2194" s="98" t="s">
        <v>1280</v>
      </c>
      <c r="G2194" s="98" t="s">
        <v>2763</v>
      </c>
      <c r="H2194" s="98" t="s">
        <v>99</v>
      </c>
      <c r="I2194" s="98" t="s">
        <v>1384</v>
      </c>
      <c r="J2194" s="101" t="s">
        <v>2763</v>
      </c>
    </row>
    <row r="2195" ht="42" spans="1:10">
      <c r="A2195" s="102"/>
      <c r="B2195" s="103"/>
      <c r="C2195" s="98" t="s">
        <v>1256</v>
      </c>
      <c r="D2195" s="98" t="s">
        <v>1291</v>
      </c>
      <c r="E2195" s="98" t="s">
        <v>2764</v>
      </c>
      <c r="F2195" s="98" t="s">
        <v>1280</v>
      </c>
      <c r="G2195" s="98" t="s">
        <v>2765</v>
      </c>
      <c r="H2195" s="98" t="s">
        <v>99</v>
      </c>
      <c r="I2195" s="98" t="s">
        <v>1384</v>
      </c>
      <c r="J2195" s="101" t="s">
        <v>2766</v>
      </c>
    </row>
    <row r="2196" ht="27" spans="1:10">
      <c r="A2196" s="102"/>
      <c r="B2196" s="103"/>
      <c r="C2196" s="98" t="s">
        <v>1277</v>
      </c>
      <c r="D2196" s="98" t="s">
        <v>1313</v>
      </c>
      <c r="E2196" s="98" t="s">
        <v>2767</v>
      </c>
      <c r="F2196" s="98" t="s">
        <v>1280</v>
      </c>
      <c r="G2196" s="98" t="s">
        <v>1301</v>
      </c>
      <c r="H2196" s="98" t="s">
        <v>99</v>
      </c>
      <c r="I2196" s="98" t="s">
        <v>1384</v>
      </c>
      <c r="J2196" s="101" t="s">
        <v>2768</v>
      </c>
    </row>
    <row r="2197" ht="40.5" spans="1:10">
      <c r="A2197" s="102"/>
      <c r="B2197" s="103"/>
      <c r="C2197" s="98" t="s">
        <v>1277</v>
      </c>
      <c r="D2197" s="98" t="s">
        <v>1278</v>
      </c>
      <c r="E2197" s="98" t="s">
        <v>2769</v>
      </c>
      <c r="F2197" s="98" t="s">
        <v>1280</v>
      </c>
      <c r="G2197" s="98" t="s">
        <v>2770</v>
      </c>
      <c r="H2197" s="98" t="s">
        <v>99</v>
      </c>
      <c r="I2197" s="98" t="s">
        <v>1384</v>
      </c>
      <c r="J2197" s="101" t="s">
        <v>2769</v>
      </c>
    </row>
    <row r="2198" ht="40.5" spans="1:10">
      <c r="A2198" s="102"/>
      <c r="B2198" s="103"/>
      <c r="C2198" s="98" t="s">
        <v>1277</v>
      </c>
      <c r="D2198" s="98" t="s">
        <v>1299</v>
      </c>
      <c r="E2198" s="98" t="s">
        <v>2771</v>
      </c>
      <c r="F2198" s="98" t="s">
        <v>1280</v>
      </c>
      <c r="G2198" s="98" t="s">
        <v>2770</v>
      </c>
      <c r="H2198" s="98" t="s">
        <v>99</v>
      </c>
      <c r="I2198" s="98" t="s">
        <v>1384</v>
      </c>
      <c r="J2198" s="101" t="s">
        <v>2771</v>
      </c>
    </row>
    <row r="2199" ht="27" spans="1:10">
      <c r="A2199" s="102"/>
      <c r="B2199" s="103"/>
      <c r="C2199" s="98" t="s">
        <v>1282</v>
      </c>
      <c r="D2199" s="98" t="s">
        <v>1283</v>
      </c>
      <c r="E2199" s="98" t="s">
        <v>1283</v>
      </c>
      <c r="F2199" s="98" t="s">
        <v>1280</v>
      </c>
      <c r="G2199" s="98" t="s">
        <v>1285</v>
      </c>
      <c r="H2199" s="98" t="s">
        <v>99</v>
      </c>
      <c r="I2199" s="98" t="s">
        <v>1384</v>
      </c>
      <c r="J2199" s="101" t="s">
        <v>1283</v>
      </c>
    </row>
    <row r="2200" ht="42" spans="1:10">
      <c r="A2200" s="98" t="s">
        <v>2772</v>
      </c>
      <c r="B2200" s="101" t="s">
        <v>2773</v>
      </c>
      <c r="C2200" s="102"/>
      <c r="D2200" s="102"/>
      <c r="E2200" s="102"/>
      <c r="F2200" s="102"/>
      <c r="G2200" s="102"/>
      <c r="H2200" s="102"/>
      <c r="I2200" s="102"/>
      <c r="J2200" s="103"/>
    </row>
    <row r="2201" ht="14.25" spans="1:10">
      <c r="A2201" s="102"/>
      <c r="B2201" s="103"/>
      <c r="C2201" s="98" t="s">
        <v>1256</v>
      </c>
      <c r="D2201" s="98" t="s">
        <v>1257</v>
      </c>
      <c r="E2201" s="98" t="s">
        <v>2774</v>
      </c>
      <c r="F2201" s="98" t="s">
        <v>1280</v>
      </c>
      <c r="G2201" s="98" t="s">
        <v>1318</v>
      </c>
      <c r="H2201" s="98" t="s">
        <v>1294</v>
      </c>
      <c r="I2201" s="98" t="s">
        <v>1261</v>
      </c>
      <c r="J2201" s="101" t="s">
        <v>2775</v>
      </c>
    </row>
    <row r="2202" ht="14.25" spans="1:10">
      <c r="A2202" s="102"/>
      <c r="B2202" s="103"/>
      <c r="C2202" s="98" t="s">
        <v>1256</v>
      </c>
      <c r="D2202" s="98" t="s">
        <v>1377</v>
      </c>
      <c r="E2202" s="98" t="s">
        <v>2776</v>
      </c>
      <c r="F2202" s="98" t="s">
        <v>1280</v>
      </c>
      <c r="G2202" s="98" t="s">
        <v>1301</v>
      </c>
      <c r="H2202" s="98" t="s">
        <v>1294</v>
      </c>
      <c r="I2202" s="98" t="s">
        <v>1261</v>
      </c>
      <c r="J2202" s="101" t="s">
        <v>2777</v>
      </c>
    </row>
    <row r="2203" ht="27" spans="1:10">
      <c r="A2203" s="102"/>
      <c r="B2203" s="103"/>
      <c r="C2203" s="98" t="s">
        <v>1256</v>
      </c>
      <c r="D2203" s="98" t="s">
        <v>1377</v>
      </c>
      <c r="E2203" s="98" t="s">
        <v>1932</v>
      </c>
      <c r="F2203" s="98" t="s">
        <v>1280</v>
      </c>
      <c r="G2203" s="98" t="s">
        <v>1301</v>
      </c>
      <c r="H2203" s="98" t="s">
        <v>99</v>
      </c>
      <c r="I2203" s="98" t="s">
        <v>1261</v>
      </c>
      <c r="J2203" s="101" t="s">
        <v>2778</v>
      </c>
    </row>
    <row r="2204" ht="14.25" spans="1:10">
      <c r="A2204" s="102"/>
      <c r="B2204" s="103"/>
      <c r="C2204" s="98" t="s">
        <v>1256</v>
      </c>
      <c r="D2204" s="98" t="s">
        <v>1291</v>
      </c>
      <c r="E2204" s="98" t="s">
        <v>1900</v>
      </c>
      <c r="F2204" s="98" t="s">
        <v>1280</v>
      </c>
      <c r="G2204" s="98" t="s">
        <v>2391</v>
      </c>
      <c r="H2204" s="98" t="s">
        <v>2748</v>
      </c>
      <c r="I2204" s="98" t="s">
        <v>1261</v>
      </c>
      <c r="J2204" s="101" t="s">
        <v>2749</v>
      </c>
    </row>
    <row r="2205" ht="27" spans="1:10">
      <c r="A2205" s="102"/>
      <c r="B2205" s="103"/>
      <c r="C2205" s="98" t="s">
        <v>1277</v>
      </c>
      <c r="D2205" s="98" t="s">
        <v>1278</v>
      </c>
      <c r="E2205" s="98" t="s">
        <v>1863</v>
      </c>
      <c r="F2205" s="98" t="s">
        <v>1280</v>
      </c>
      <c r="G2205" s="98" t="s">
        <v>1301</v>
      </c>
      <c r="H2205" s="98" t="s">
        <v>1294</v>
      </c>
      <c r="I2205" s="98" t="s">
        <v>1261</v>
      </c>
      <c r="J2205" s="101" t="s">
        <v>2779</v>
      </c>
    </row>
    <row r="2206" ht="14.25" spans="1:10">
      <c r="A2206" s="102"/>
      <c r="B2206" s="103"/>
      <c r="C2206" s="98" t="s">
        <v>1277</v>
      </c>
      <c r="D2206" s="98" t="s">
        <v>1278</v>
      </c>
      <c r="E2206" s="98" t="s">
        <v>2780</v>
      </c>
      <c r="F2206" s="98" t="s">
        <v>1280</v>
      </c>
      <c r="G2206" s="98" t="s">
        <v>1301</v>
      </c>
      <c r="H2206" s="98" t="s">
        <v>99</v>
      </c>
      <c r="I2206" s="98" t="s">
        <v>1261</v>
      </c>
      <c r="J2206" s="101" t="s">
        <v>2781</v>
      </c>
    </row>
    <row r="2207" ht="27" spans="1:10">
      <c r="A2207" s="102"/>
      <c r="B2207" s="103"/>
      <c r="C2207" s="98" t="s">
        <v>1282</v>
      </c>
      <c r="D2207" s="98" t="s">
        <v>1283</v>
      </c>
      <c r="E2207" s="98" t="s">
        <v>1936</v>
      </c>
      <c r="F2207" s="98" t="s">
        <v>1259</v>
      </c>
      <c r="G2207" s="98" t="s">
        <v>1285</v>
      </c>
      <c r="H2207" s="98" t="s">
        <v>1294</v>
      </c>
      <c r="I2207" s="98" t="s">
        <v>1261</v>
      </c>
      <c r="J2207" s="101" t="s">
        <v>2782</v>
      </c>
    </row>
    <row r="2208" ht="27" spans="1:10">
      <c r="A2208" s="102"/>
      <c r="B2208" s="103"/>
      <c r="C2208" s="98" t="s">
        <v>1282</v>
      </c>
      <c r="D2208" s="98" t="s">
        <v>1283</v>
      </c>
      <c r="E2208" s="98" t="s">
        <v>1854</v>
      </c>
      <c r="F2208" s="98" t="s">
        <v>1280</v>
      </c>
      <c r="G2208" s="98" t="s">
        <v>1285</v>
      </c>
      <c r="H2208" s="98" t="s">
        <v>99</v>
      </c>
      <c r="I2208" s="98" t="s">
        <v>1261</v>
      </c>
      <c r="J2208" s="101" t="s">
        <v>2783</v>
      </c>
    </row>
    <row r="2209" ht="27.75" spans="1:10">
      <c r="A2209" s="98" t="s">
        <v>2784</v>
      </c>
      <c r="B2209" s="101" t="s">
        <v>2785</v>
      </c>
      <c r="C2209" s="102"/>
      <c r="D2209" s="102"/>
      <c r="E2209" s="102"/>
      <c r="F2209" s="102"/>
      <c r="G2209" s="102"/>
      <c r="H2209" s="102"/>
      <c r="I2209" s="102"/>
      <c r="J2209" s="103"/>
    </row>
    <row r="2210" ht="14.25" spans="1:10">
      <c r="A2210" s="102"/>
      <c r="B2210" s="103"/>
      <c r="C2210" s="98" t="s">
        <v>1256</v>
      </c>
      <c r="D2210" s="98" t="s">
        <v>1257</v>
      </c>
      <c r="E2210" s="98" t="s">
        <v>2786</v>
      </c>
      <c r="F2210" s="98" t="s">
        <v>1280</v>
      </c>
      <c r="G2210" s="98" t="s">
        <v>1301</v>
      </c>
      <c r="H2210" s="98" t="s">
        <v>1294</v>
      </c>
      <c r="I2210" s="98" t="s">
        <v>1261</v>
      </c>
      <c r="J2210" s="101" t="s">
        <v>2787</v>
      </c>
    </row>
    <row r="2211" ht="14.25" spans="1:10">
      <c r="A2211" s="102"/>
      <c r="B2211" s="103"/>
      <c r="C2211" s="98" t="s">
        <v>1256</v>
      </c>
      <c r="D2211" s="98" t="s">
        <v>1257</v>
      </c>
      <c r="E2211" s="98" t="s">
        <v>2788</v>
      </c>
      <c r="F2211" s="98" t="s">
        <v>1280</v>
      </c>
      <c r="G2211" s="98" t="s">
        <v>1260</v>
      </c>
      <c r="H2211" s="98" t="s">
        <v>99</v>
      </c>
      <c r="I2211" s="98" t="s">
        <v>1261</v>
      </c>
      <c r="J2211" s="101" t="s">
        <v>2789</v>
      </c>
    </row>
    <row r="2212" ht="14.25" spans="1:10">
      <c r="A2212" s="102"/>
      <c r="B2212" s="103"/>
      <c r="C2212" s="98" t="s">
        <v>1256</v>
      </c>
      <c r="D2212" s="98" t="s">
        <v>1268</v>
      </c>
      <c r="E2212" s="98" t="s">
        <v>2739</v>
      </c>
      <c r="F2212" s="98" t="s">
        <v>1280</v>
      </c>
      <c r="G2212" s="98" t="s">
        <v>1301</v>
      </c>
      <c r="H2212" s="98" t="s">
        <v>1294</v>
      </c>
      <c r="I2212" s="98" t="s">
        <v>1261</v>
      </c>
      <c r="J2212" s="101" t="s">
        <v>2740</v>
      </c>
    </row>
    <row r="2213" ht="14.25" spans="1:10">
      <c r="A2213" s="102"/>
      <c r="B2213" s="103"/>
      <c r="C2213" s="98" t="s">
        <v>1256</v>
      </c>
      <c r="D2213" s="98" t="s">
        <v>1377</v>
      </c>
      <c r="E2213" s="98" t="s">
        <v>2776</v>
      </c>
      <c r="F2213" s="98" t="s">
        <v>1280</v>
      </c>
      <c r="G2213" s="98" t="s">
        <v>1301</v>
      </c>
      <c r="H2213" s="98" t="s">
        <v>1294</v>
      </c>
      <c r="I2213" s="98" t="s">
        <v>1261</v>
      </c>
      <c r="J2213" s="101" t="s">
        <v>2777</v>
      </c>
    </row>
    <row r="2214" ht="14.25" spans="1:10">
      <c r="A2214" s="102"/>
      <c r="B2214" s="103"/>
      <c r="C2214" s="98" t="s">
        <v>1256</v>
      </c>
      <c r="D2214" s="98" t="s">
        <v>1291</v>
      </c>
      <c r="E2214" s="98" t="s">
        <v>2790</v>
      </c>
      <c r="F2214" s="98" t="s">
        <v>1280</v>
      </c>
      <c r="G2214" s="98" t="s">
        <v>1301</v>
      </c>
      <c r="H2214" s="98" t="s">
        <v>1294</v>
      </c>
      <c r="I2214" s="98" t="s">
        <v>1261</v>
      </c>
      <c r="J2214" s="101" t="s">
        <v>2746</v>
      </c>
    </row>
    <row r="2215" ht="14.25" spans="1:10">
      <c r="A2215" s="102"/>
      <c r="B2215" s="103"/>
      <c r="C2215" s="98" t="s">
        <v>1256</v>
      </c>
      <c r="D2215" s="98" t="s">
        <v>1291</v>
      </c>
      <c r="E2215" s="98" t="s">
        <v>2747</v>
      </c>
      <c r="F2215" s="98" t="s">
        <v>1280</v>
      </c>
      <c r="G2215" s="98" t="s">
        <v>2391</v>
      </c>
      <c r="H2215" s="98" t="s">
        <v>2748</v>
      </c>
      <c r="I2215" s="98" t="s">
        <v>1261</v>
      </c>
      <c r="J2215" s="101" t="s">
        <v>2749</v>
      </c>
    </row>
    <row r="2216" ht="27" spans="1:10">
      <c r="A2216" s="102"/>
      <c r="B2216" s="103"/>
      <c r="C2216" s="98" t="s">
        <v>1277</v>
      </c>
      <c r="D2216" s="98" t="s">
        <v>1278</v>
      </c>
      <c r="E2216" s="98" t="s">
        <v>2750</v>
      </c>
      <c r="F2216" s="98" t="s">
        <v>1280</v>
      </c>
      <c r="G2216" s="98" t="s">
        <v>1301</v>
      </c>
      <c r="H2216" s="98" t="s">
        <v>1294</v>
      </c>
      <c r="I2216" s="98" t="s">
        <v>1261</v>
      </c>
      <c r="J2216" s="101" t="s">
        <v>2751</v>
      </c>
    </row>
    <row r="2217" ht="14.25" spans="1:10">
      <c r="A2217" s="102"/>
      <c r="B2217" s="103"/>
      <c r="C2217" s="98" t="s">
        <v>1277</v>
      </c>
      <c r="D2217" s="98" t="s">
        <v>1278</v>
      </c>
      <c r="E2217" s="98" t="s">
        <v>2752</v>
      </c>
      <c r="F2217" s="98" t="s">
        <v>1259</v>
      </c>
      <c r="G2217" s="98" t="s">
        <v>1285</v>
      </c>
      <c r="H2217" s="98" t="s">
        <v>99</v>
      </c>
      <c r="I2217" s="98" t="s">
        <v>1261</v>
      </c>
      <c r="J2217" s="101" t="s">
        <v>2791</v>
      </c>
    </row>
    <row r="2218" ht="27" spans="1:10">
      <c r="A2218" s="102"/>
      <c r="B2218" s="103"/>
      <c r="C2218" s="98" t="s">
        <v>1277</v>
      </c>
      <c r="D2218" s="98" t="s">
        <v>1299</v>
      </c>
      <c r="E2218" s="98" t="s">
        <v>2754</v>
      </c>
      <c r="F2218" s="98" t="s">
        <v>1259</v>
      </c>
      <c r="G2218" s="98" t="s">
        <v>1850</v>
      </c>
      <c r="H2218" s="98" t="s">
        <v>1302</v>
      </c>
      <c r="I2218" s="98" t="s">
        <v>1261</v>
      </c>
      <c r="J2218" s="101" t="s">
        <v>2755</v>
      </c>
    </row>
    <row r="2219" ht="27" spans="1:10">
      <c r="A2219" s="102"/>
      <c r="B2219" s="103"/>
      <c r="C2219" s="98" t="s">
        <v>1282</v>
      </c>
      <c r="D2219" s="98" t="s">
        <v>1283</v>
      </c>
      <c r="E2219" s="98" t="s">
        <v>2756</v>
      </c>
      <c r="F2219" s="98" t="s">
        <v>1280</v>
      </c>
      <c r="G2219" s="98" t="s">
        <v>1301</v>
      </c>
      <c r="H2219" s="98" t="s">
        <v>1294</v>
      </c>
      <c r="I2219" s="98" t="s">
        <v>1261</v>
      </c>
      <c r="J2219" s="101" t="s">
        <v>2757</v>
      </c>
    </row>
    <row r="2220" ht="27.75" spans="1:10">
      <c r="A2220" s="98" t="s">
        <v>2792</v>
      </c>
      <c r="B2220" s="101" t="s">
        <v>2793</v>
      </c>
      <c r="C2220" s="102"/>
      <c r="D2220" s="102"/>
      <c r="E2220" s="102"/>
      <c r="F2220" s="102"/>
      <c r="G2220" s="102"/>
      <c r="H2220" s="102"/>
      <c r="I2220" s="102"/>
      <c r="J2220" s="103"/>
    </row>
    <row r="2221" ht="14.25" spans="1:10">
      <c r="A2221" s="102"/>
      <c r="B2221" s="103"/>
      <c r="C2221" s="98" t="s">
        <v>1256</v>
      </c>
      <c r="D2221" s="98" t="s">
        <v>1268</v>
      </c>
      <c r="E2221" s="98" t="s">
        <v>2760</v>
      </c>
      <c r="F2221" s="98" t="s">
        <v>1280</v>
      </c>
      <c r="G2221" s="98" t="s">
        <v>1301</v>
      </c>
      <c r="H2221" s="98" t="s">
        <v>99</v>
      </c>
      <c r="I2221" s="98" t="s">
        <v>1384</v>
      </c>
      <c r="J2221" s="101" t="s">
        <v>2761</v>
      </c>
    </row>
    <row r="2222" ht="27" spans="1:10">
      <c r="A2222" s="102"/>
      <c r="B2222" s="103"/>
      <c r="C2222" s="98" t="s">
        <v>1256</v>
      </c>
      <c r="D2222" s="98" t="s">
        <v>1377</v>
      </c>
      <c r="E2222" s="98" t="s">
        <v>2762</v>
      </c>
      <c r="F2222" s="98" t="s">
        <v>1280</v>
      </c>
      <c r="G2222" s="98" t="s">
        <v>2763</v>
      </c>
      <c r="H2222" s="98" t="s">
        <v>99</v>
      </c>
      <c r="I2222" s="98" t="s">
        <v>1384</v>
      </c>
      <c r="J2222" s="101" t="s">
        <v>2763</v>
      </c>
    </row>
    <row r="2223" ht="55.5" spans="1:10">
      <c r="A2223" s="102"/>
      <c r="B2223" s="103"/>
      <c r="C2223" s="98" t="s">
        <v>1256</v>
      </c>
      <c r="D2223" s="98" t="s">
        <v>1291</v>
      </c>
      <c r="E2223" s="98" t="s">
        <v>2764</v>
      </c>
      <c r="F2223" s="98" t="s">
        <v>1280</v>
      </c>
      <c r="G2223" s="98" t="s">
        <v>2794</v>
      </c>
      <c r="H2223" s="98" t="s">
        <v>99</v>
      </c>
      <c r="I2223" s="98" t="s">
        <v>1384</v>
      </c>
      <c r="J2223" s="101" t="s">
        <v>2794</v>
      </c>
    </row>
    <row r="2224" ht="27" spans="1:10">
      <c r="A2224" s="102"/>
      <c r="B2224" s="103"/>
      <c r="C2224" s="98" t="s">
        <v>1277</v>
      </c>
      <c r="D2224" s="98" t="s">
        <v>1313</v>
      </c>
      <c r="E2224" s="98" t="s">
        <v>2767</v>
      </c>
      <c r="F2224" s="98" t="s">
        <v>1280</v>
      </c>
      <c r="G2224" s="98" t="s">
        <v>1301</v>
      </c>
      <c r="H2224" s="98" t="s">
        <v>99</v>
      </c>
      <c r="I2224" s="98" t="s">
        <v>1384</v>
      </c>
      <c r="J2224" s="101" t="s">
        <v>2768</v>
      </c>
    </row>
    <row r="2225" ht="40.5" spans="1:10">
      <c r="A2225" s="102"/>
      <c r="B2225" s="103"/>
      <c r="C2225" s="98" t="s">
        <v>1277</v>
      </c>
      <c r="D2225" s="98" t="s">
        <v>1278</v>
      </c>
      <c r="E2225" s="98" t="s">
        <v>2769</v>
      </c>
      <c r="F2225" s="98" t="s">
        <v>1280</v>
      </c>
      <c r="G2225" s="98" t="s">
        <v>2770</v>
      </c>
      <c r="H2225" s="98" t="s">
        <v>99</v>
      </c>
      <c r="I2225" s="98" t="s">
        <v>1384</v>
      </c>
      <c r="J2225" s="101" t="s">
        <v>2769</v>
      </c>
    </row>
    <row r="2226" ht="40.5" spans="1:10">
      <c r="A2226" s="102"/>
      <c r="B2226" s="103"/>
      <c r="C2226" s="98" t="s">
        <v>1277</v>
      </c>
      <c r="D2226" s="98" t="s">
        <v>1299</v>
      </c>
      <c r="E2226" s="98" t="s">
        <v>2771</v>
      </c>
      <c r="F2226" s="98" t="s">
        <v>1280</v>
      </c>
      <c r="G2226" s="98" t="s">
        <v>2770</v>
      </c>
      <c r="H2226" s="98" t="s">
        <v>99</v>
      </c>
      <c r="I2226" s="98" t="s">
        <v>1384</v>
      </c>
      <c r="J2226" s="101" t="s">
        <v>2771</v>
      </c>
    </row>
    <row r="2227" ht="27" spans="1:10">
      <c r="A2227" s="102"/>
      <c r="B2227" s="103"/>
      <c r="C2227" s="98" t="s">
        <v>1282</v>
      </c>
      <c r="D2227" s="98" t="s">
        <v>1283</v>
      </c>
      <c r="E2227" s="98" t="s">
        <v>1283</v>
      </c>
      <c r="F2227" s="98" t="s">
        <v>1280</v>
      </c>
      <c r="G2227" s="98" t="s">
        <v>1285</v>
      </c>
      <c r="H2227" s="98" t="s">
        <v>99</v>
      </c>
      <c r="I2227" s="98" t="s">
        <v>1384</v>
      </c>
      <c r="J2227" s="101" t="s">
        <v>1283</v>
      </c>
    </row>
    <row r="2228" ht="14.25" spans="1:10">
      <c r="A2228" s="98" t="s">
        <v>2795</v>
      </c>
      <c r="B2228" s="103"/>
      <c r="C2228" s="102"/>
      <c r="D2228" s="102"/>
      <c r="E2228" s="102"/>
      <c r="F2228" s="102"/>
      <c r="G2228" s="102"/>
      <c r="H2228" s="102"/>
      <c r="I2228" s="102"/>
      <c r="J2228" s="103"/>
    </row>
    <row r="2229" ht="14.25" spans="1:10">
      <c r="A2229" s="98" t="s">
        <v>2796</v>
      </c>
      <c r="B2229" s="103"/>
      <c r="C2229" s="102"/>
      <c r="D2229" s="102"/>
      <c r="E2229" s="102"/>
      <c r="F2229" s="102"/>
      <c r="G2229" s="102"/>
      <c r="H2229" s="102"/>
      <c r="I2229" s="102"/>
      <c r="J2229" s="103"/>
    </row>
    <row r="2230" ht="111" spans="1:10">
      <c r="A2230" s="98" t="s">
        <v>2797</v>
      </c>
      <c r="B2230" s="101" t="s">
        <v>2798</v>
      </c>
      <c r="C2230" s="102"/>
      <c r="D2230" s="102"/>
      <c r="E2230" s="102"/>
      <c r="F2230" s="102"/>
      <c r="G2230" s="102"/>
      <c r="H2230" s="102"/>
      <c r="I2230" s="102"/>
      <c r="J2230" s="103"/>
    </row>
    <row r="2231" ht="27" spans="1:10">
      <c r="A2231" s="102"/>
      <c r="B2231" s="103"/>
      <c r="C2231" s="98" t="s">
        <v>1256</v>
      </c>
      <c r="D2231" s="98" t="s">
        <v>1257</v>
      </c>
      <c r="E2231" s="98" t="s">
        <v>2799</v>
      </c>
      <c r="F2231" s="98" t="s">
        <v>1259</v>
      </c>
      <c r="G2231" s="98" t="s">
        <v>2263</v>
      </c>
      <c r="H2231" s="98" t="s">
        <v>1311</v>
      </c>
      <c r="I2231" s="98" t="s">
        <v>1261</v>
      </c>
      <c r="J2231" s="101" t="s">
        <v>2800</v>
      </c>
    </row>
    <row r="2232" ht="27.75" spans="1:10">
      <c r="A2232" s="102"/>
      <c r="B2232" s="103"/>
      <c r="C2232" s="98" t="s">
        <v>1256</v>
      </c>
      <c r="D2232" s="98" t="s">
        <v>1257</v>
      </c>
      <c r="E2232" s="98" t="s">
        <v>2801</v>
      </c>
      <c r="F2232" s="98" t="s">
        <v>1259</v>
      </c>
      <c r="G2232" s="98" t="s">
        <v>2263</v>
      </c>
      <c r="H2232" s="98" t="s">
        <v>1776</v>
      </c>
      <c r="I2232" s="98" t="s">
        <v>1261</v>
      </c>
      <c r="J2232" s="101" t="s">
        <v>2802</v>
      </c>
    </row>
    <row r="2233" ht="14.25" spans="1:10">
      <c r="A2233" s="102"/>
      <c r="B2233" s="103"/>
      <c r="C2233" s="98" t="s">
        <v>1256</v>
      </c>
      <c r="D2233" s="98" t="s">
        <v>1268</v>
      </c>
      <c r="E2233" s="98" t="s">
        <v>1922</v>
      </c>
      <c r="F2233" s="98" t="s">
        <v>1280</v>
      </c>
      <c r="G2233" s="98" t="s">
        <v>1301</v>
      </c>
      <c r="H2233" s="98" t="s">
        <v>1294</v>
      </c>
      <c r="I2233" s="98" t="s">
        <v>1261</v>
      </c>
      <c r="J2233" s="101" t="s">
        <v>2803</v>
      </c>
    </row>
    <row r="2234" ht="14.25" spans="1:10">
      <c r="A2234" s="102"/>
      <c r="B2234" s="103"/>
      <c r="C2234" s="98" t="s">
        <v>1256</v>
      </c>
      <c r="D2234" s="98" t="s">
        <v>1268</v>
      </c>
      <c r="E2234" s="98" t="s">
        <v>2804</v>
      </c>
      <c r="F2234" s="98" t="s">
        <v>1280</v>
      </c>
      <c r="G2234" s="98" t="s">
        <v>1301</v>
      </c>
      <c r="H2234" s="98" t="s">
        <v>1294</v>
      </c>
      <c r="I2234" s="98" t="s">
        <v>1261</v>
      </c>
      <c r="J2234" s="101" t="s">
        <v>2805</v>
      </c>
    </row>
    <row r="2235" ht="28.5" spans="1:10">
      <c r="A2235" s="102"/>
      <c r="B2235" s="103"/>
      <c r="C2235" s="98" t="s">
        <v>1256</v>
      </c>
      <c r="D2235" s="98" t="s">
        <v>1377</v>
      </c>
      <c r="E2235" s="98" t="s">
        <v>2620</v>
      </c>
      <c r="F2235" s="98" t="s">
        <v>1280</v>
      </c>
      <c r="G2235" s="98" t="s">
        <v>1301</v>
      </c>
      <c r="H2235" s="98" t="s">
        <v>1294</v>
      </c>
      <c r="I2235" s="98" t="s">
        <v>1261</v>
      </c>
      <c r="J2235" s="101" t="s">
        <v>2806</v>
      </c>
    </row>
    <row r="2236" ht="28.5" spans="1:10">
      <c r="A2236" s="102"/>
      <c r="B2236" s="103"/>
      <c r="C2236" s="98" t="s">
        <v>1277</v>
      </c>
      <c r="D2236" s="98" t="s">
        <v>1278</v>
      </c>
      <c r="E2236" s="98" t="s">
        <v>2807</v>
      </c>
      <c r="F2236" s="98" t="s">
        <v>1259</v>
      </c>
      <c r="G2236" s="98" t="s">
        <v>1403</v>
      </c>
      <c r="H2236" s="98" t="s">
        <v>99</v>
      </c>
      <c r="I2236" s="98" t="s">
        <v>1261</v>
      </c>
      <c r="J2236" s="101" t="s">
        <v>2808</v>
      </c>
    </row>
    <row r="2237" ht="27" spans="1:10">
      <c r="A2237" s="102"/>
      <c r="B2237" s="103"/>
      <c r="C2237" s="98" t="s">
        <v>1282</v>
      </c>
      <c r="D2237" s="98" t="s">
        <v>1283</v>
      </c>
      <c r="E2237" s="98" t="s">
        <v>1317</v>
      </c>
      <c r="F2237" s="98" t="s">
        <v>1259</v>
      </c>
      <c r="G2237" s="98" t="s">
        <v>1285</v>
      </c>
      <c r="H2237" s="98" t="s">
        <v>1294</v>
      </c>
      <c r="I2237" s="98" t="s">
        <v>1261</v>
      </c>
      <c r="J2237" s="101" t="s">
        <v>2809</v>
      </c>
    </row>
    <row r="2238" ht="70.5" spans="1:10">
      <c r="A2238" s="98" t="s">
        <v>2810</v>
      </c>
      <c r="B2238" s="101" t="s">
        <v>2811</v>
      </c>
      <c r="C2238" s="102"/>
      <c r="D2238" s="102"/>
      <c r="E2238" s="102"/>
      <c r="F2238" s="102"/>
      <c r="G2238" s="102"/>
      <c r="H2238" s="102"/>
      <c r="I2238" s="102"/>
      <c r="J2238" s="103"/>
    </row>
    <row r="2239" ht="27.75" spans="1:10">
      <c r="A2239" s="102"/>
      <c r="B2239" s="103"/>
      <c r="C2239" s="98" t="s">
        <v>1256</v>
      </c>
      <c r="D2239" s="98" t="s">
        <v>1257</v>
      </c>
      <c r="E2239" s="98" t="s">
        <v>2812</v>
      </c>
      <c r="F2239" s="98" t="s">
        <v>1259</v>
      </c>
      <c r="G2239" s="98" t="s">
        <v>1403</v>
      </c>
      <c r="H2239" s="98" t="s">
        <v>99</v>
      </c>
      <c r="I2239" s="98" t="s">
        <v>1261</v>
      </c>
      <c r="J2239" s="101" t="s">
        <v>2813</v>
      </c>
    </row>
    <row r="2240" ht="41.25" spans="1:10">
      <c r="A2240" s="102"/>
      <c r="B2240" s="103"/>
      <c r="C2240" s="98" t="s">
        <v>1256</v>
      </c>
      <c r="D2240" s="98" t="s">
        <v>1268</v>
      </c>
      <c r="E2240" s="98" t="s">
        <v>2814</v>
      </c>
      <c r="F2240" s="98" t="s">
        <v>1259</v>
      </c>
      <c r="G2240" s="98" t="s">
        <v>1353</v>
      </c>
      <c r="H2240" s="98" t="s">
        <v>99</v>
      </c>
      <c r="I2240" s="98" t="s">
        <v>1261</v>
      </c>
      <c r="J2240" s="101" t="s">
        <v>2815</v>
      </c>
    </row>
    <row r="2241" ht="42" spans="1:10">
      <c r="A2241" s="102"/>
      <c r="B2241" s="103"/>
      <c r="C2241" s="98" t="s">
        <v>1256</v>
      </c>
      <c r="D2241" s="98" t="s">
        <v>1268</v>
      </c>
      <c r="E2241" s="98" t="s">
        <v>2816</v>
      </c>
      <c r="F2241" s="98" t="s">
        <v>1280</v>
      </c>
      <c r="G2241" s="98" t="s">
        <v>1301</v>
      </c>
      <c r="H2241" s="98" t="s">
        <v>99</v>
      </c>
      <c r="I2241" s="98" t="s">
        <v>1261</v>
      </c>
      <c r="J2241" s="101" t="s">
        <v>2817</v>
      </c>
    </row>
    <row r="2242" ht="27.75" spans="1:10">
      <c r="A2242" s="102"/>
      <c r="B2242" s="103"/>
      <c r="C2242" s="98" t="s">
        <v>1277</v>
      </c>
      <c r="D2242" s="98" t="s">
        <v>1278</v>
      </c>
      <c r="E2242" s="98" t="s">
        <v>2818</v>
      </c>
      <c r="F2242" s="98" t="s">
        <v>1259</v>
      </c>
      <c r="G2242" s="98" t="s">
        <v>1403</v>
      </c>
      <c r="H2242" s="98" t="s">
        <v>99</v>
      </c>
      <c r="I2242" s="98" t="s">
        <v>1384</v>
      </c>
      <c r="J2242" s="101" t="s">
        <v>2819</v>
      </c>
    </row>
    <row r="2243" ht="27.75" spans="1:10">
      <c r="A2243" s="102"/>
      <c r="B2243" s="103"/>
      <c r="C2243" s="98" t="s">
        <v>1282</v>
      </c>
      <c r="D2243" s="98" t="s">
        <v>1283</v>
      </c>
      <c r="E2243" s="98" t="s">
        <v>2820</v>
      </c>
      <c r="F2243" s="98" t="s">
        <v>1280</v>
      </c>
      <c r="G2243" s="98" t="s">
        <v>1606</v>
      </c>
      <c r="H2243" s="98" t="s">
        <v>99</v>
      </c>
      <c r="I2243" s="98" t="s">
        <v>1384</v>
      </c>
      <c r="J2243" s="101" t="s">
        <v>2821</v>
      </c>
    </row>
    <row r="2244" ht="184.5" spans="1:10">
      <c r="A2244" s="98" t="s">
        <v>2822</v>
      </c>
      <c r="B2244" s="101" t="s">
        <v>2823</v>
      </c>
      <c r="C2244" s="102"/>
      <c r="D2244" s="102"/>
      <c r="E2244" s="102"/>
      <c r="F2244" s="102"/>
      <c r="G2244" s="102"/>
      <c r="H2244" s="102"/>
      <c r="I2244" s="102"/>
      <c r="J2244" s="103"/>
    </row>
    <row r="2245" ht="28.5" spans="1:10">
      <c r="A2245" s="102"/>
      <c r="B2245" s="103"/>
      <c r="C2245" s="98" t="s">
        <v>1256</v>
      </c>
      <c r="D2245" s="98" t="s">
        <v>1257</v>
      </c>
      <c r="E2245" s="98" t="s">
        <v>2824</v>
      </c>
      <c r="F2245" s="98" t="s">
        <v>1259</v>
      </c>
      <c r="G2245" s="98" t="s">
        <v>1414</v>
      </c>
      <c r="H2245" s="98" t="s">
        <v>99</v>
      </c>
      <c r="I2245" s="98" t="s">
        <v>1261</v>
      </c>
      <c r="J2245" s="101" t="s">
        <v>2825</v>
      </c>
    </row>
    <row r="2246" ht="14.25" spans="1:10">
      <c r="A2246" s="102"/>
      <c r="B2246" s="103"/>
      <c r="C2246" s="98" t="s">
        <v>1256</v>
      </c>
      <c r="D2246" s="98" t="s">
        <v>1257</v>
      </c>
      <c r="E2246" s="98" t="s">
        <v>2826</v>
      </c>
      <c r="F2246" s="98" t="s">
        <v>1280</v>
      </c>
      <c r="G2246" s="98" t="s">
        <v>1301</v>
      </c>
      <c r="H2246" s="98" t="s">
        <v>99</v>
      </c>
      <c r="I2246" s="98" t="s">
        <v>1261</v>
      </c>
      <c r="J2246" s="101" t="s">
        <v>2827</v>
      </c>
    </row>
    <row r="2247" ht="27.75" spans="1:10">
      <c r="A2247" s="102"/>
      <c r="B2247" s="103"/>
      <c r="C2247" s="98" t="s">
        <v>1256</v>
      </c>
      <c r="D2247" s="98" t="s">
        <v>1268</v>
      </c>
      <c r="E2247" s="98" t="s">
        <v>2804</v>
      </c>
      <c r="F2247" s="98" t="s">
        <v>1280</v>
      </c>
      <c r="G2247" s="98" t="s">
        <v>1301</v>
      </c>
      <c r="H2247" s="98" t="s">
        <v>1294</v>
      </c>
      <c r="I2247" s="98" t="s">
        <v>1261</v>
      </c>
      <c r="J2247" s="101" t="s">
        <v>2828</v>
      </c>
    </row>
    <row r="2248" ht="27.75" spans="1:10">
      <c r="A2248" s="102"/>
      <c r="B2248" s="103"/>
      <c r="C2248" s="98" t="s">
        <v>1256</v>
      </c>
      <c r="D2248" s="98" t="s">
        <v>1268</v>
      </c>
      <c r="E2248" s="98" t="s">
        <v>2829</v>
      </c>
      <c r="F2248" s="98" t="s">
        <v>1280</v>
      </c>
      <c r="G2248" s="98" t="s">
        <v>1301</v>
      </c>
      <c r="H2248" s="98" t="s">
        <v>1294</v>
      </c>
      <c r="I2248" s="98" t="s">
        <v>1261</v>
      </c>
      <c r="J2248" s="101" t="s">
        <v>2830</v>
      </c>
    </row>
    <row r="2249" ht="28.5" spans="1:10">
      <c r="A2249" s="102"/>
      <c r="B2249" s="103"/>
      <c r="C2249" s="98" t="s">
        <v>1256</v>
      </c>
      <c r="D2249" s="98" t="s">
        <v>1377</v>
      </c>
      <c r="E2249" s="98" t="s">
        <v>2831</v>
      </c>
      <c r="F2249" s="98" t="s">
        <v>1280</v>
      </c>
      <c r="G2249" s="98" t="s">
        <v>1301</v>
      </c>
      <c r="H2249" s="98" t="s">
        <v>1294</v>
      </c>
      <c r="I2249" s="98" t="s">
        <v>1261</v>
      </c>
      <c r="J2249" s="101" t="s">
        <v>2806</v>
      </c>
    </row>
    <row r="2250" ht="28.5" spans="1:10">
      <c r="A2250" s="102"/>
      <c r="B2250" s="103"/>
      <c r="C2250" s="98" t="s">
        <v>1256</v>
      </c>
      <c r="D2250" s="98" t="s">
        <v>1291</v>
      </c>
      <c r="E2250" s="98" t="s">
        <v>2085</v>
      </c>
      <c r="F2250" s="98" t="s">
        <v>1280</v>
      </c>
      <c r="G2250" s="98" t="s">
        <v>2832</v>
      </c>
      <c r="H2250" s="98" t="s">
        <v>1315</v>
      </c>
      <c r="I2250" s="98" t="s">
        <v>1261</v>
      </c>
      <c r="J2250" s="101" t="s">
        <v>2833</v>
      </c>
    </row>
    <row r="2251" ht="27.75" spans="1:10">
      <c r="A2251" s="102"/>
      <c r="B2251" s="103"/>
      <c r="C2251" s="98" t="s">
        <v>1277</v>
      </c>
      <c r="D2251" s="98" t="s">
        <v>1299</v>
      </c>
      <c r="E2251" s="98" t="s">
        <v>2834</v>
      </c>
      <c r="F2251" s="98" t="s">
        <v>1270</v>
      </c>
      <c r="G2251" s="98" t="s">
        <v>1850</v>
      </c>
      <c r="H2251" s="98" t="s">
        <v>1302</v>
      </c>
      <c r="I2251" s="98" t="s">
        <v>1261</v>
      </c>
      <c r="J2251" s="101" t="s">
        <v>2835</v>
      </c>
    </row>
    <row r="2252" ht="27" spans="1:10">
      <c r="A2252" s="102"/>
      <c r="B2252" s="103"/>
      <c r="C2252" s="98" t="s">
        <v>1282</v>
      </c>
      <c r="D2252" s="98" t="s">
        <v>1283</v>
      </c>
      <c r="E2252" s="98" t="s">
        <v>1936</v>
      </c>
      <c r="F2252" s="98" t="s">
        <v>1259</v>
      </c>
      <c r="G2252" s="98" t="s">
        <v>1285</v>
      </c>
      <c r="H2252" s="98" t="s">
        <v>1294</v>
      </c>
      <c r="I2252" s="98" t="s">
        <v>1384</v>
      </c>
      <c r="J2252" s="101" t="s">
        <v>2809</v>
      </c>
    </row>
    <row r="2253" ht="27" spans="1:10">
      <c r="A2253" s="102"/>
      <c r="B2253" s="103"/>
      <c r="C2253" s="98" t="s">
        <v>1282</v>
      </c>
      <c r="D2253" s="98" t="s">
        <v>1283</v>
      </c>
      <c r="E2253" s="98" t="s">
        <v>1854</v>
      </c>
      <c r="F2253" s="98" t="s">
        <v>1259</v>
      </c>
      <c r="G2253" s="98" t="s">
        <v>1285</v>
      </c>
      <c r="H2253" s="98" t="s">
        <v>1294</v>
      </c>
      <c r="I2253" s="98" t="s">
        <v>1384</v>
      </c>
      <c r="J2253" s="101" t="s">
        <v>2809</v>
      </c>
    </row>
    <row r="2254" ht="99.75" spans="1:10">
      <c r="A2254" s="98" t="s">
        <v>2836</v>
      </c>
      <c r="B2254" s="101" t="s">
        <v>2837</v>
      </c>
      <c r="C2254" s="102"/>
      <c r="D2254" s="102"/>
      <c r="E2254" s="102"/>
      <c r="F2254" s="102"/>
      <c r="G2254" s="102"/>
      <c r="H2254" s="102"/>
      <c r="I2254" s="102"/>
      <c r="J2254" s="103"/>
    </row>
    <row r="2255" ht="14.25" spans="1:10">
      <c r="A2255" s="102"/>
      <c r="B2255" s="103"/>
      <c r="C2255" s="98" t="s">
        <v>1256</v>
      </c>
      <c r="D2255" s="98" t="s">
        <v>1257</v>
      </c>
      <c r="E2255" s="98" t="s">
        <v>2826</v>
      </c>
      <c r="F2255" s="98" t="s">
        <v>1280</v>
      </c>
      <c r="G2255" s="98" t="s">
        <v>1301</v>
      </c>
      <c r="H2255" s="98" t="s">
        <v>1294</v>
      </c>
      <c r="I2255" s="98" t="s">
        <v>1261</v>
      </c>
      <c r="J2255" s="101" t="s">
        <v>2838</v>
      </c>
    </row>
    <row r="2256" ht="27.75" spans="1:10">
      <c r="A2256" s="102"/>
      <c r="B2256" s="103"/>
      <c r="C2256" s="98" t="s">
        <v>1256</v>
      </c>
      <c r="D2256" s="98" t="s">
        <v>1257</v>
      </c>
      <c r="E2256" s="98" t="s">
        <v>2799</v>
      </c>
      <c r="F2256" s="98" t="s">
        <v>1259</v>
      </c>
      <c r="G2256" s="98" t="s">
        <v>1414</v>
      </c>
      <c r="H2256" s="98" t="s">
        <v>99</v>
      </c>
      <c r="I2256" s="98" t="s">
        <v>1261</v>
      </c>
      <c r="J2256" s="101" t="s">
        <v>2839</v>
      </c>
    </row>
    <row r="2257" ht="28.5" spans="1:10">
      <c r="A2257" s="102"/>
      <c r="B2257" s="103"/>
      <c r="C2257" s="98" t="s">
        <v>1256</v>
      </c>
      <c r="D2257" s="98" t="s">
        <v>1268</v>
      </c>
      <c r="E2257" s="98" t="s">
        <v>2840</v>
      </c>
      <c r="F2257" s="98" t="s">
        <v>1280</v>
      </c>
      <c r="G2257" s="98" t="s">
        <v>2097</v>
      </c>
      <c r="H2257" s="98" t="s">
        <v>1294</v>
      </c>
      <c r="I2257" s="98" t="s">
        <v>1261</v>
      </c>
      <c r="J2257" s="101" t="s">
        <v>2841</v>
      </c>
    </row>
    <row r="2258" ht="14.25" spans="1:10">
      <c r="A2258" s="102"/>
      <c r="B2258" s="103"/>
      <c r="C2258" s="98" t="s">
        <v>1256</v>
      </c>
      <c r="D2258" s="98" t="s">
        <v>1268</v>
      </c>
      <c r="E2258" s="98" t="s">
        <v>2842</v>
      </c>
      <c r="F2258" s="98" t="s">
        <v>1280</v>
      </c>
      <c r="G2258" s="98" t="s">
        <v>1301</v>
      </c>
      <c r="H2258" s="98" t="s">
        <v>99</v>
      </c>
      <c r="I2258" s="98" t="s">
        <v>1261</v>
      </c>
      <c r="J2258" s="101" t="s">
        <v>2803</v>
      </c>
    </row>
    <row r="2259" ht="28.5" spans="1:10">
      <c r="A2259" s="102"/>
      <c r="B2259" s="103"/>
      <c r="C2259" s="98" t="s">
        <v>1256</v>
      </c>
      <c r="D2259" s="98" t="s">
        <v>1377</v>
      </c>
      <c r="E2259" s="98" t="s">
        <v>2843</v>
      </c>
      <c r="F2259" s="98" t="s">
        <v>1280</v>
      </c>
      <c r="G2259" s="98" t="s">
        <v>1301</v>
      </c>
      <c r="H2259" s="98" t="s">
        <v>1294</v>
      </c>
      <c r="I2259" s="98" t="s">
        <v>1261</v>
      </c>
      <c r="J2259" s="101" t="s">
        <v>2806</v>
      </c>
    </row>
    <row r="2260" ht="27.75" spans="1:10">
      <c r="A2260" s="102"/>
      <c r="B2260" s="103"/>
      <c r="C2260" s="98" t="s">
        <v>1277</v>
      </c>
      <c r="D2260" s="98" t="s">
        <v>1299</v>
      </c>
      <c r="E2260" s="98" t="s">
        <v>2834</v>
      </c>
      <c r="F2260" s="98" t="s">
        <v>1270</v>
      </c>
      <c r="G2260" s="98" t="s">
        <v>1850</v>
      </c>
      <c r="H2260" s="98" t="s">
        <v>1302</v>
      </c>
      <c r="I2260" s="98" t="s">
        <v>1261</v>
      </c>
      <c r="J2260" s="101" t="s">
        <v>2844</v>
      </c>
    </row>
    <row r="2261" ht="27" spans="1:10">
      <c r="A2261" s="102"/>
      <c r="B2261" s="103"/>
      <c r="C2261" s="98" t="s">
        <v>1282</v>
      </c>
      <c r="D2261" s="98" t="s">
        <v>1283</v>
      </c>
      <c r="E2261" s="98" t="s">
        <v>1936</v>
      </c>
      <c r="F2261" s="98" t="s">
        <v>1259</v>
      </c>
      <c r="G2261" s="98" t="s">
        <v>1285</v>
      </c>
      <c r="H2261" s="98" t="s">
        <v>1294</v>
      </c>
      <c r="I2261" s="98" t="s">
        <v>1384</v>
      </c>
      <c r="J2261" s="101" t="s">
        <v>2809</v>
      </c>
    </row>
    <row r="2262" ht="27" spans="1:10">
      <c r="A2262" s="102"/>
      <c r="B2262" s="103"/>
      <c r="C2262" s="98" t="s">
        <v>1282</v>
      </c>
      <c r="D2262" s="98" t="s">
        <v>1283</v>
      </c>
      <c r="E2262" s="98" t="s">
        <v>1854</v>
      </c>
      <c r="F2262" s="98" t="s">
        <v>1259</v>
      </c>
      <c r="G2262" s="98" t="s">
        <v>1285</v>
      </c>
      <c r="H2262" s="98" t="s">
        <v>1294</v>
      </c>
      <c r="I2262" s="98" t="s">
        <v>1384</v>
      </c>
      <c r="J2262" s="101" t="s">
        <v>2809</v>
      </c>
    </row>
    <row r="2263" ht="98.25" spans="1:10">
      <c r="A2263" s="98" t="s">
        <v>2845</v>
      </c>
      <c r="B2263" s="101" t="s">
        <v>2846</v>
      </c>
      <c r="C2263" s="102"/>
      <c r="D2263" s="102"/>
      <c r="E2263" s="102"/>
      <c r="F2263" s="102"/>
      <c r="G2263" s="102"/>
      <c r="H2263" s="102"/>
      <c r="I2263" s="102"/>
      <c r="J2263" s="103"/>
    </row>
    <row r="2264" ht="14.25" spans="1:10">
      <c r="A2264" s="102"/>
      <c r="B2264" s="103"/>
      <c r="C2264" s="98" t="s">
        <v>1256</v>
      </c>
      <c r="D2264" s="98" t="s">
        <v>1257</v>
      </c>
      <c r="E2264" s="98" t="s">
        <v>2847</v>
      </c>
      <c r="F2264" s="98" t="s">
        <v>1280</v>
      </c>
      <c r="G2264" s="98" t="s">
        <v>1301</v>
      </c>
      <c r="H2264" s="98" t="s">
        <v>1294</v>
      </c>
      <c r="I2264" s="98" t="s">
        <v>1261</v>
      </c>
      <c r="J2264" s="101" t="s">
        <v>2848</v>
      </c>
    </row>
    <row r="2265" ht="27" spans="1:10">
      <c r="A2265" s="102"/>
      <c r="B2265" s="103"/>
      <c r="C2265" s="98" t="s">
        <v>1256</v>
      </c>
      <c r="D2265" s="98" t="s">
        <v>1257</v>
      </c>
      <c r="E2265" s="98" t="s">
        <v>2799</v>
      </c>
      <c r="F2265" s="98" t="s">
        <v>1259</v>
      </c>
      <c r="G2265" s="98" t="s">
        <v>1414</v>
      </c>
      <c r="H2265" s="98" t="s">
        <v>99</v>
      </c>
      <c r="I2265" s="98" t="s">
        <v>1261</v>
      </c>
      <c r="J2265" s="101" t="s">
        <v>2849</v>
      </c>
    </row>
    <row r="2266" ht="27.75" spans="1:10">
      <c r="A2266" s="102"/>
      <c r="B2266" s="103"/>
      <c r="C2266" s="98" t="s">
        <v>1256</v>
      </c>
      <c r="D2266" s="98" t="s">
        <v>1268</v>
      </c>
      <c r="E2266" s="98" t="s">
        <v>2840</v>
      </c>
      <c r="F2266" s="98" t="s">
        <v>1280</v>
      </c>
      <c r="G2266" s="98" t="s">
        <v>2832</v>
      </c>
      <c r="H2266" s="98" t="s">
        <v>1294</v>
      </c>
      <c r="I2266" s="98" t="s">
        <v>1261</v>
      </c>
      <c r="J2266" s="101" t="s">
        <v>2850</v>
      </c>
    </row>
    <row r="2267" ht="14.25" spans="1:10">
      <c r="A2267" s="102"/>
      <c r="B2267" s="103"/>
      <c r="C2267" s="98" t="s">
        <v>1256</v>
      </c>
      <c r="D2267" s="98" t="s">
        <v>1268</v>
      </c>
      <c r="E2267" s="98" t="s">
        <v>2804</v>
      </c>
      <c r="F2267" s="98" t="s">
        <v>1280</v>
      </c>
      <c r="G2267" s="98" t="s">
        <v>1301</v>
      </c>
      <c r="H2267" s="98" t="s">
        <v>99</v>
      </c>
      <c r="I2267" s="98" t="s">
        <v>1261</v>
      </c>
      <c r="J2267" s="101" t="s">
        <v>2851</v>
      </c>
    </row>
    <row r="2268" ht="28.5" spans="1:10">
      <c r="A2268" s="102"/>
      <c r="B2268" s="103"/>
      <c r="C2268" s="98" t="s">
        <v>1256</v>
      </c>
      <c r="D2268" s="98" t="s">
        <v>1377</v>
      </c>
      <c r="E2268" s="98" t="s">
        <v>2843</v>
      </c>
      <c r="F2268" s="98" t="s">
        <v>1280</v>
      </c>
      <c r="G2268" s="98" t="s">
        <v>1301</v>
      </c>
      <c r="H2268" s="98" t="s">
        <v>1294</v>
      </c>
      <c r="I2268" s="98" t="s">
        <v>1261</v>
      </c>
      <c r="J2268" s="101" t="s">
        <v>2806</v>
      </c>
    </row>
    <row r="2269" ht="27.75" spans="1:10">
      <c r="A2269" s="102"/>
      <c r="B2269" s="103"/>
      <c r="C2269" s="98" t="s">
        <v>1277</v>
      </c>
      <c r="D2269" s="98" t="s">
        <v>1299</v>
      </c>
      <c r="E2269" s="98" t="s">
        <v>2834</v>
      </c>
      <c r="F2269" s="98" t="s">
        <v>1270</v>
      </c>
      <c r="G2269" s="98" t="s">
        <v>1850</v>
      </c>
      <c r="H2269" s="98" t="s">
        <v>1302</v>
      </c>
      <c r="I2269" s="98" t="s">
        <v>1261</v>
      </c>
      <c r="J2269" s="101" t="s">
        <v>2835</v>
      </c>
    </row>
    <row r="2270" ht="27" spans="1:10">
      <c r="A2270" s="102"/>
      <c r="B2270" s="103"/>
      <c r="C2270" s="98" t="s">
        <v>1282</v>
      </c>
      <c r="D2270" s="98" t="s">
        <v>1283</v>
      </c>
      <c r="E2270" s="98" t="s">
        <v>1936</v>
      </c>
      <c r="F2270" s="98" t="s">
        <v>1259</v>
      </c>
      <c r="G2270" s="98" t="s">
        <v>1285</v>
      </c>
      <c r="H2270" s="98" t="s">
        <v>1294</v>
      </c>
      <c r="I2270" s="98" t="s">
        <v>1261</v>
      </c>
      <c r="J2270" s="101" t="s">
        <v>2809</v>
      </c>
    </row>
    <row r="2271" ht="27" spans="1:10">
      <c r="A2271" s="102"/>
      <c r="B2271" s="103"/>
      <c r="C2271" s="98" t="s">
        <v>1282</v>
      </c>
      <c r="D2271" s="98" t="s">
        <v>1283</v>
      </c>
      <c r="E2271" s="98" t="s">
        <v>1854</v>
      </c>
      <c r="F2271" s="98" t="s">
        <v>1259</v>
      </c>
      <c r="G2271" s="98" t="s">
        <v>1285</v>
      </c>
      <c r="H2271" s="98" t="s">
        <v>1294</v>
      </c>
      <c r="I2271" s="98" t="s">
        <v>1261</v>
      </c>
      <c r="J2271" s="101" t="s">
        <v>2809</v>
      </c>
    </row>
    <row r="2272" ht="14.25" spans="1:10">
      <c r="A2272" s="98" t="s">
        <v>2852</v>
      </c>
      <c r="B2272" s="103"/>
      <c r="C2272" s="102"/>
      <c r="D2272" s="102"/>
      <c r="E2272" s="102"/>
      <c r="F2272" s="102"/>
      <c r="G2272" s="102"/>
      <c r="H2272" s="102"/>
      <c r="I2272" s="102"/>
      <c r="J2272" s="103"/>
    </row>
    <row r="2273" ht="14.25" spans="1:10">
      <c r="A2273" s="98" t="s">
        <v>2853</v>
      </c>
      <c r="B2273" s="103"/>
      <c r="C2273" s="102"/>
      <c r="D2273" s="102"/>
      <c r="E2273" s="102"/>
      <c r="F2273" s="102"/>
      <c r="G2273" s="102"/>
      <c r="H2273" s="102"/>
      <c r="I2273" s="102"/>
      <c r="J2273" s="103"/>
    </row>
    <row r="2274" ht="27.75" spans="1:10">
      <c r="A2274" s="98" t="s">
        <v>2854</v>
      </c>
      <c r="B2274" s="101" t="s">
        <v>2855</v>
      </c>
      <c r="C2274" s="102"/>
      <c r="D2274" s="102"/>
      <c r="E2274" s="102"/>
      <c r="F2274" s="102"/>
      <c r="G2274" s="102"/>
      <c r="H2274" s="102"/>
      <c r="I2274" s="102"/>
      <c r="J2274" s="103"/>
    </row>
    <row r="2275" ht="27" spans="1:10">
      <c r="A2275" s="102"/>
      <c r="B2275" s="103"/>
      <c r="C2275" s="98" t="s">
        <v>1256</v>
      </c>
      <c r="D2275" s="98" t="s">
        <v>1257</v>
      </c>
      <c r="E2275" s="98" t="s">
        <v>2856</v>
      </c>
      <c r="F2275" s="98" t="s">
        <v>1280</v>
      </c>
      <c r="G2275" s="98" t="s">
        <v>2857</v>
      </c>
      <c r="H2275" s="98" t="s">
        <v>1311</v>
      </c>
      <c r="I2275" s="98" t="s">
        <v>1261</v>
      </c>
      <c r="J2275" s="101" t="s">
        <v>2858</v>
      </c>
    </row>
    <row r="2276" ht="27" spans="1:10">
      <c r="A2276" s="102"/>
      <c r="B2276" s="103"/>
      <c r="C2276" s="98" t="s">
        <v>1256</v>
      </c>
      <c r="D2276" s="98" t="s">
        <v>1268</v>
      </c>
      <c r="E2276" s="98" t="s">
        <v>2859</v>
      </c>
      <c r="F2276" s="98" t="s">
        <v>1280</v>
      </c>
      <c r="G2276" s="98" t="s">
        <v>1301</v>
      </c>
      <c r="H2276" s="98" t="s">
        <v>1294</v>
      </c>
      <c r="I2276" s="98" t="s">
        <v>1261</v>
      </c>
      <c r="J2276" s="101" t="s">
        <v>2860</v>
      </c>
    </row>
    <row r="2277" ht="27" spans="1:10">
      <c r="A2277" s="102"/>
      <c r="B2277" s="103"/>
      <c r="C2277" s="98" t="s">
        <v>1256</v>
      </c>
      <c r="D2277" s="98" t="s">
        <v>1377</v>
      </c>
      <c r="E2277" s="98" t="s">
        <v>2861</v>
      </c>
      <c r="F2277" s="98" t="s">
        <v>1280</v>
      </c>
      <c r="G2277" s="98" t="s">
        <v>1768</v>
      </c>
      <c r="H2277" s="98" t="s">
        <v>1294</v>
      </c>
      <c r="I2277" s="98" t="s">
        <v>1261</v>
      </c>
      <c r="J2277" s="101" t="s">
        <v>2862</v>
      </c>
    </row>
    <row r="2278" ht="27" spans="1:10">
      <c r="A2278" s="102"/>
      <c r="B2278" s="103"/>
      <c r="C2278" s="98" t="s">
        <v>1277</v>
      </c>
      <c r="D2278" s="98" t="s">
        <v>1278</v>
      </c>
      <c r="E2278" s="98" t="s">
        <v>2863</v>
      </c>
      <c r="F2278" s="98" t="s">
        <v>1259</v>
      </c>
      <c r="G2278" s="98" t="s">
        <v>1285</v>
      </c>
      <c r="H2278" s="98" t="s">
        <v>1294</v>
      </c>
      <c r="I2278" s="98" t="s">
        <v>1261</v>
      </c>
      <c r="J2278" s="101" t="s">
        <v>2864</v>
      </c>
    </row>
    <row r="2279" ht="27" spans="1:10">
      <c r="A2279" s="102"/>
      <c r="B2279" s="103"/>
      <c r="C2279" s="98" t="s">
        <v>1277</v>
      </c>
      <c r="D2279" s="98" t="s">
        <v>1278</v>
      </c>
      <c r="E2279" s="98" t="s">
        <v>2865</v>
      </c>
      <c r="F2279" s="98" t="s">
        <v>1259</v>
      </c>
      <c r="G2279" s="98" t="s">
        <v>1285</v>
      </c>
      <c r="H2279" s="98" t="s">
        <v>99</v>
      </c>
      <c r="I2279" s="98" t="s">
        <v>1261</v>
      </c>
      <c r="J2279" s="101" t="s">
        <v>2866</v>
      </c>
    </row>
    <row r="2280" ht="27" spans="1:10">
      <c r="A2280" s="102"/>
      <c r="B2280" s="103"/>
      <c r="C2280" s="98" t="s">
        <v>1282</v>
      </c>
      <c r="D2280" s="98" t="s">
        <v>1283</v>
      </c>
      <c r="E2280" s="98" t="s">
        <v>2867</v>
      </c>
      <c r="F2280" s="98" t="s">
        <v>1259</v>
      </c>
      <c r="G2280" s="98" t="s">
        <v>1285</v>
      </c>
      <c r="H2280" s="98" t="s">
        <v>1294</v>
      </c>
      <c r="I2280" s="98" t="s">
        <v>1261</v>
      </c>
      <c r="J2280" s="101" t="s">
        <v>1832</v>
      </c>
    </row>
    <row r="2281" ht="27" spans="1:10">
      <c r="A2281" s="102"/>
      <c r="B2281" s="103"/>
      <c r="C2281" s="98" t="s">
        <v>1282</v>
      </c>
      <c r="D2281" s="98" t="s">
        <v>1283</v>
      </c>
      <c r="E2281" s="98" t="s">
        <v>2868</v>
      </c>
      <c r="F2281" s="98" t="s">
        <v>1259</v>
      </c>
      <c r="G2281" s="98" t="s">
        <v>1285</v>
      </c>
      <c r="H2281" s="98" t="s">
        <v>99</v>
      </c>
      <c r="I2281" s="98" t="s">
        <v>1261</v>
      </c>
      <c r="J2281" s="101" t="s">
        <v>1832</v>
      </c>
    </row>
    <row r="2282" ht="40.5" spans="1:10">
      <c r="A2282" s="98" t="s">
        <v>2869</v>
      </c>
      <c r="B2282" s="101" t="s">
        <v>2870</v>
      </c>
      <c r="C2282" s="102"/>
      <c r="D2282" s="102"/>
      <c r="E2282" s="102"/>
      <c r="F2282" s="102"/>
      <c r="G2282" s="102"/>
      <c r="H2282" s="102"/>
      <c r="I2282" s="102"/>
      <c r="J2282" s="103"/>
    </row>
    <row r="2283" ht="27" spans="1:10">
      <c r="A2283" s="102"/>
      <c r="B2283" s="103"/>
      <c r="C2283" s="98" t="s">
        <v>1256</v>
      </c>
      <c r="D2283" s="98" t="s">
        <v>1257</v>
      </c>
      <c r="E2283" s="98" t="s">
        <v>2871</v>
      </c>
      <c r="F2283" s="98" t="s">
        <v>1280</v>
      </c>
      <c r="G2283" s="98" t="s">
        <v>2872</v>
      </c>
      <c r="H2283" s="98" t="s">
        <v>1311</v>
      </c>
      <c r="I2283" s="98" t="s">
        <v>1261</v>
      </c>
      <c r="J2283" s="101" t="s">
        <v>2873</v>
      </c>
    </row>
    <row r="2284" ht="27" spans="1:10">
      <c r="A2284" s="102"/>
      <c r="B2284" s="103"/>
      <c r="C2284" s="98" t="s">
        <v>1256</v>
      </c>
      <c r="D2284" s="98" t="s">
        <v>1268</v>
      </c>
      <c r="E2284" s="98" t="s">
        <v>1859</v>
      </c>
      <c r="F2284" s="98" t="s">
        <v>1280</v>
      </c>
      <c r="G2284" s="98" t="s">
        <v>1301</v>
      </c>
      <c r="H2284" s="98" t="s">
        <v>1294</v>
      </c>
      <c r="I2284" s="98" t="s">
        <v>1261</v>
      </c>
      <c r="J2284" s="101" t="s">
        <v>2443</v>
      </c>
    </row>
    <row r="2285" ht="27" spans="1:10">
      <c r="A2285" s="102"/>
      <c r="B2285" s="103"/>
      <c r="C2285" s="98" t="s">
        <v>1256</v>
      </c>
      <c r="D2285" s="98" t="s">
        <v>1377</v>
      </c>
      <c r="E2285" s="98" t="s">
        <v>2861</v>
      </c>
      <c r="F2285" s="98" t="s">
        <v>1280</v>
      </c>
      <c r="G2285" s="98" t="s">
        <v>1768</v>
      </c>
      <c r="H2285" s="98" t="s">
        <v>1294</v>
      </c>
      <c r="I2285" s="98" t="s">
        <v>1261</v>
      </c>
      <c r="J2285" s="101" t="s">
        <v>2874</v>
      </c>
    </row>
    <row r="2286" ht="27" spans="1:10">
      <c r="A2286" s="102"/>
      <c r="B2286" s="103"/>
      <c r="C2286" s="98" t="s">
        <v>1277</v>
      </c>
      <c r="D2286" s="98" t="s">
        <v>1278</v>
      </c>
      <c r="E2286" s="98" t="s">
        <v>2863</v>
      </c>
      <c r="F2286" s="98" t="s">
        <v>1259</v>
      </c>
      <c r="G2286" s="98" t="s">
        <v>1285</v>
      </c>
      <c r="H2286" s="98" t="s">
        <v>1294</v>
      </c>
      <c r="I2286" s="98" t="s">
        <v>1261</v>
      </c>
      <c r="J2286" s="101" t="s">
        <v>2875</v>
      </c>
    </row>
    <row r="2287" ht="27" spans="1:10">
      <c r="A2287" s="102"/>
      <c r="B2287" s="103"/>
      <c r="C2287" s="98" t="s">
        <v>1277</v>
      </c>
      <c r="D2287" s="98" t="s">
        <v>1278</v>
      </c>
      <c r="E2287" s="98" t="s">
        <v>2876</v>
      </c>
      <c r="F2287" s="98" t="s">
        <v>1259</v>
      </c>
      <c r="G2287" s="98" t="s">
        <v>1285</v>
      </c>
      <c r="H2287" s="98" t="s">
        <v>99</v>
      </c>
      <c r="I2287" s="98" t="s">
        <v>1261</v>
      </c>
      <c r="J2287" s="101" t="s">
        <v>2877</v>
      </c>
    </row>
    <row r="2288" ht="27" spans="1:10">
      <c r="A2288" s="102"/>
      <c r="B2288" s="103"/>
      <c r="C2288" s="98" t="s">
        <v>1277</v>
      </c>
      <c r="D2288" s="98" t="s">
        <v>1299</v>
      </c>
      <c r="E2288" s="98" t="s">
        <v>2878</v>
      </c>
      <c r="F2288" s="98" t="s">
        <v>1280</v>
      </c>
      <c r="G2288" s="98" t="s">
        <v>1850</v>
      </c>
      <c r="H2288" s="98" t="s">
        <v>99</v>
      </c>
      <c r="I2288" s="98" t="s">
        <v>1261</v>
      </c>
      <c r="J2288" s="101" t="s">
        <v>2879</v>
      </c>
    </row>
    <row r="2289" ht="27" spans="1:10">
      <c r="A2289" s="102"/>
      <c r="B2289" s="103"/>
      <c r="C2289" s="98" t="s">
        <v>1277</v>
      </c>
      <c r="D2289" s="98" t="s">
        <v>1299</v>
      </c>
      <c r="E2289" s="98" t="s">
        <v>2880</v>
      </c>
      <c r="F2289" s="98" t="s">
        <v>1259</v>
      </c>
      <c r="G2289" s="98" t="s">
        <v>1285</v>
      </c>
      <c r="H2289" s="98" t="s">
        <v>99</v>
      </c>
      <c r="I2289" s="98" t="s">
        <v>1261</v>
      </c>
      <c r="J2289" s="101" t="s">
        <v>2881</v>
      </c>
    </row>
    <row r="2290" ht="27" spans="1:10">
      <c r="A2290" s="102"/>
      <c r="B2290" s="103"/>
      <c r="C2290" s="98" t="s">
        <v>1282</v>
      </c>
      <c r="D2290" s="98" t="s">
        <v>1283</v>
      </c>
      <c r="E2290" s="98" t="s">
        <v>1936</v>
      </c>
      <c r="F2290" s="98" t="s">
        <v>1259</v>
      </c>
      <c r="G2290" s="98" t="s">
        <v>1285</v>
      </c>
      <c r="H2290" s="98" t="s">
        <v>1294</v>
      </c>
      <c r="I2290" s="98" t="s">
        <v>1261</v>
      </c>
      <c r="J2290" s="101" t="s">
        <v>2882</v>
      </c>
    </row>
    <row r="2291" ht="27" spans="1:10">
      <c r="A2291" s="102"/>
      <c r="B2291" s="103"/>
      <c r="C2291" s="98" t="s">
        <v>1282</v>
      </c>
      <c r="D2291" s="98" t="s">
        <v>1283</v>
      </c>
      <c r="E2291" s="98" t="s">
        <v>2883</v>
      </c>
      <c r="F2291" s="98" t="s">
        <v>1259</v>
      </c>
      <c r="G2291" s="98" t="s">
        <v>1285</v>
      </c>
      <c r="H2291" s="98" t="s">
        <v>99</v>
      </c>
      <c r="I2291" s="98" t="s">
        <v>1261</v>
      </c>
      <c r="J2291" s="101" t="s">
        <v>2884</v>
      </c>
    </row>
    <row r="2292" ht="27.75" spans="1:10">
      <c r="A2292" s="98" t="s">
        <v>2810</v>
      </c>
      <c r="B2292" s="101" t="s">
        <v>2885</v>
      </c>
      <c r="C2292" s="102"/>
      <c r="D2292" s="102"/>
      <c r="E2292" s="102"/>
      <c r="F2292" s="102"/>
      <c r="G2292" s="102"/>
      <c r="H2292" s="102"/>
      <c r="I2292" s="102"/>
      <c r="J2292" s="103"/>
    </row>
    <row r="2293" ht="27" spans="1:10">
      <c r="A2293" s="102"/>
      <c r="B2293" s="103"/>
      <c r="C2293" s="98" t="s">
        <v>1256</v>
      </c>
      <c r="D2293" s="98" t="s">
        <v>1257</v>
      </c>
      <c r="E2293" s="98" t="s">
        <v>2871</v>
      </c>
      <c r="F2293" s="98" t="s">
        <v>1280</v>
      </c>
      <c r="G2293" s="98" t="s">
        <v>2886</v>
      </c>
      <c r="H2293" s="98" t="s">
        <v>1311</v>
      </c>
      <c r="I2293" s="98" t="s">
        <v>1261</v>
      </c>
      <c r="J2293" s="101" t="s">
        <v>2887</v>
      </c>
    </row>
    <row r="2294" ht="14.25" spans="1:10">
      <c r="A2294" s="102"/>
      <c r="B2294" s="103"/>
      <c r="C2294" s="98" t="s">
        <v>1256</v>
      </c>
      <c r="D2294" s="98" t="s">
        <v>1268</v>
      </c>
      <c r="E2294" s="98" t="s">
        <v>2888</v>
      </c>
      <c r="F2294" s="98" t="s">
        <v>1280</v>
      </c>
      <c r="G2294" s="98" t="s">
        <v>1301</v>
      </c>
      <c r="H2294" s="98" t="s">
        <v>1294</v>
      </c>
      <c r="I2294" s="98" t="s">
        <v>1261</v>
      </c>
      <c r="J2294" s="101" t="s">
        <v>2889</v>
      </c>
    </row>
    <row r="2295" ht="27" spans="1:10">
      <c r="A2295" s="102"/>
      <c r="B2295" s="103"/>
      <c r="C2295" s="98" t="s">
        <v>1256</v>
      </c>
      <c r="D2295" s="98" t="s">
        <v>1377</v>
      </c>
      <c r="E2295" s="98" t="s">
        <v>2890</v>
      </c>
      <c r="F2295" s="98" t="s">
        <v>1280</v>
      </c>
      <c r="G2295" s="98" t="s">
        <v>1301</v>
      </c>
      <c r="H2295" s="98" t="s">
        <v>1294</v>
      </c>
      <c r="I2295" s="98" t="s">
        <v>1261</v>
      </c>
      <c r="J2295" s="101" t="s">
        <v>2891</v>
      </c>
    </row>
    <row r="2296" ht="28.5" spans="1:10">
      <c r="A2296" s="102"/>
      <c r="B2296" s="103"/>
      <c r="C2296" s="98" t="s">
        <v>1277</v>
      </c>
      <c r="D2296" s="98" t="s">
        <v>1278</v>
      </c>
      <c r="E2296" s="98" t="s">
        <v>1863</v>
      </c>
      <c r="F2296" s="98" t="s">
        <v>1259</v>
      </c>
      <c r="G2296" s="98" t="s">
        <v>1285</v>
      </c>
      <c r="H2296" s="98" t="s">
        <v>1294</v>
      </c>
      <c r="I2296" s="98" t="s">
        <v>1261</v>
      </c>
      <c r="J2296" s="101" t="s">
        <v>2892</v>
      </c>
    </row>
    <row r="2297" ht="28.5" spans="1:10">
      <c r="A2297" s="102"/>
      <c r="B2297" s="103"/>
      <c r="C2297" s="98" t="s">
        <v>1282</v>
      </c>
      <c r="D2297" s="98" t="s">
        <v>1283</v>
      </c>
      <c r="E2297" s="98" t="s">
        <v>2893</v>
      </c>
      <c r="F2297" s="98" t="s">
        <v>1259</v>
      </c>
      <c r="G2297" s="98" t="s">
        <v>1285</v>
      </c>
      <c r="H2297" s="98" t="s">
        <v>1294</v>
      </c>
      <c r="I2297" s="98" t="s">
        <v>1261</v>
      </c>
      <c r="J2297" s="101" t="s">
        <v>2892</v>
      </c>
    </row>
    <row r="2298" ht="28.5" spans="1:10">
      <c r="A2298" s="102"/>
      <c r="B2298" s="103"/>
      <c r="C2298" s="98" t="s">
        <v>1282</v>
      </c>
      <c r="D2298" s="98" t="s">
        <v>1283</v>
      </c>
      <c r="E2298" s="98" t="s">
        <v>2894</v>
      </c>
      <c r="F2298" s="98" t="s">
        <v>1259</v>
      </c>
      <c r="G2298" s="98" t="s">
        <v>1285</v>
      </c>
      <c r="H2298" s="98" t="s">
        <v>99</v>
      </c>
      <c r="I2298" s="98" t="s">
        <v>1261</v>
      </c>
      <c r="J2298" s="101" t="s">
        <v>2892</v>
      </c>
    </row>
    <row r="2299" ht="27.75" spans="1:10">
      <c r="A2299" s="98" t="s">
        <v>2895</v>
      </c>
      <c r="B2299" s="101" t="s">
        <v>2896</v>
      </c>
      <c r="C2299" s="102"/>
      <c r="D2299" s="102"/>
      <c r="E2299" s="102"/>
      <c r="F2299" s="102"/>
      <c r="G2299" s="102"/>
      <c r="H2299" s="102"/>
      <c r="I2299" s="102"/>
      <c r="J2299" s="103"/>
    </row>
    <row r="2300" ht="14.25" spans="1:10">
      <c r="A2300" s="102"/>
      <c r="B2300" s="103"/>
      <c r="C2300" s="98" t="s">
        <v>1256</v>
      </c>
      <c r="D2300" s="98" t="s">
        <v>1257</v>
      </c>
      <c r="E2300" s="98" t="s">
        <v>2897</v>
      </c>
      <c r="F2300" s="98" t="s">
        <v>1280</v>
      </c>
      <c r="G2300" s="98" t="s">
        <v>2886</v>
      </c>
      <c r="H2300" s="98" t="s">
        <v>99</v>
      </c>
      <c r="I2300" s="98" t="s">
        <v>1261</v>
      </c>
      <c r="J2300" s="101" t="s">
        <v>2898</v>
      </c>
    </row>
    <row r="2301" ht="27" spans="1:10">
      <c r="A2301" s="102"/>
      <c r="B2301" s="103"/>
      <c r="C2301" s="98" t="s">
        <v>1256</v>
      </c>
      <c r="D2301" s="98" t="s">
        <v>1268</v>
      </c>
      <c r="E2301" s="98" t="s">
        <v>2899</v>
      </c>
      <c r="F2301" s="98" t="s">
        <v>1280</v>
      </c>
      <c r="G2301" s="98" t="s">
        <v>1301</v>
      </c>
      <c r="H2301" s="98" t="s">
        <v>99</v>
      </c>
      <c r="I2301" s="98" t="s">
        <v>1261</v>
      </c>
      <c r="J2301" s="101" t="s">
        <v>2900</v>
      </c>
    </row>
    <row r="2302" ht="14.25" spans="1:10">
      <c r="A2302" s="102"/>
      <c r="B2302" s="103"/>
      <c r="C2302" s="98" t="s">
        <v>1256</v>
      </c>
      <c r="D2302" s="98" t="s">
        <v>1377</v>
      </c>
      <c r="E2302" s="98" t="s">
        <v>2901</v>
      </c>
      <c r="F2302" s="98" t="s">
        <v>1280</v>
      </c>
      <c r="G2302" s="98" t="s">
        <v>1768</v>
      </c>
      <c r="H2302" s="98" t="s">
        <v>99</v>
      </c>
      <c r="I2302" s="98" t="s">
        <v>1261</v>
      </c>
      <c r="J2302" s="101" t="s">
        <v>2902</v>
      </c>
    </row>
    <row r="2303" ht="27.75" spans="1:10">
      <c r="A2303" s="102"/>
      <c r="B2303" s="103"/>
      <c r="C2303" s="98" t="s">
        <v>1277</v>
      </c>
      <c r="D2303" s="98" t="s">
        <v>1278</v>
      </c>
      <c r="E2303" s="98" t="s">
        <v>2863</v>
      </c>
      <c r="F2303" s="98" t="s">
        <v>1259</v>
      </c>
      <c r="G2303" s="98" t="s">
        <v>1285</v>
      </c>
      <c r="H2303" s="98" t="s">
        <v>99</v>
      </c>
      <c r="I2303" s="98" t="s">
        <v>1261</v>
      </c>
      <c r="J2303" s="101" t="s">
        <v>2903</v>
      </c>
    </row>
    <row r="2304" ht="27.75" spans="1:10">
      <c r="A2304" s="102"/>
      <c r="B2304" s="103"/>
      <c r="C2304" s="98" t="s">
        <v>1277</v>
      </c>
      <c r="D2304" s="98" t="s">
        <v>1278</v>
      </c>
      <c r="E2304" s="98" t="s">
        <v>2865</v>
      </c>
      <c r="F2304" s="98" t="s">
        <v>1259</v>
      </c>
      <c r="G2304" s="98" t="s">
        <v>1285</v>
      </c>
      <c r="H2304" s="98" t="s">
        <v>99</v>
      </c>
      <c r="I2304" s="98" t="s">
        <v>1261</v>
      </c>
      <c r="J2304" s="101" t="s">
        <v>2903</v>
      </c>
    </row>
    <row r="2305" ht="27" spans="1:10">
      <c r="A2305" s="102"/>
      <c r="B2305" s="103"/>
      <c r="C2305" s="98" t="s">
        <v>1277</v>
      </c>
      <c r="D2305" s="98" t="s">
        <v>1299</v>
      </c>
      <c r="E2305" s="98" t="s">
        <v>2904</v>
      </c>
      <c r="F2305" s="98" t="s">
        <v>1280</v>
      </c>
      <c r="G2305" s="98" t="s">
        <v>1850</v>
      </c>
      <c r="H2305" s="98" t="s">
        <v>99</v>
      </c>
      <c r="I2305" s="98" t="s">
        <v>1261</v>
      </c>
      <c r="J2305" s="101" t="s">
        <v>2905</v>
      </c>
    </row>
    <row r="2306" ht="27" spans="1:10">
      <c r="A2306" s="102"/>
      <c r="B2306" s="103"/>
      <c r="C2306" s="98" t="s">
        <v>1282</v>
      </c>
      <c r="D2306" s="98" t="s">
        <v>1283</v>
      </c>
      <c r="E2306" s="98" t="s">
        <v>1936</v>
      </c>
      <c r="F2306" s="98" t="s">
        <v>1259</v>
      </c>
      <c r="G2306" s="98" t="s">
        <v>1285</v>
      </c>
      <c r="H2306" s="98" t="s">
        <v>99</v>
      </c>
      <c r="I2306" s="98" t="s">
        <v>1261</v>
      </c>
      <c r="J2306" s="101" t="s">
        <v>1832</v>
      </c>
    </row>
    <row r="2307" ht="27" spans="1:10">
      <c r="A2307" s="102"/>
      <c r="B2307" s="103"/>
      <c r="C2307" s="98" t="s">
        <v>1282</v>
      </c>
      <c r="D2307" s="98" t="s">
        <v>1283</v>
      </c>
      <c r="E2307" s="98" t="s">
        <v>2883</v>
      </c>
      <c r="F2307" s="98" t="s">
        <v>1259</v>
      </c>
      <c r="G2307" s="98" t="s">
        <v>1285</v>
      </c>
      <c r="H2307" s="98" t="s">
        <v>99</v>
      </c>
      <c r="I2307" s="98" t="s">
        <v>1261</v>
      </c>
      <c r="J2307" s="101" t="s">
        <v>1832</v>
      </c>
    </row>
    <row r="2308" ht="40.5" spans="1:10">
      <c r="A2308" s="98" t="s">
        <v>2906</v>
      </c>
      <c r="B2308" s="101" t="s">
        <v>2907</v>
      </c>
      <c r="C2308" s="102"/>
      <c r="D2308" s="102"/>
      <c r="E2308" s="102"/>
      <c r="F2308" s="102"/>
      <c r="G2308" s="102"/>
      <c r="H2308" s="102"/>
      <c r="I2308" s="102"/>
      <c r="J2308" s="103"/>
    </row>
    <row r="2309" ht="27" spans="1:10">
      <c r="A2309" s="102"/>
      <c r="B2309" s="103"/>
      <c r="C2309" s="98" t="s">
        <v>1256</v>
      </c>
      <c r="D2309" s="98" t="s">
        <v>1257</v>
      </c>
      <c r="E2309" s="98" t="s">
        <v>2871</v>
      </c>
      <c r="F2309" s="98" t="s">
        <v>1280</v>
      </c>
      <c r="G2309" s="98" t="s">
        <v>2908</v>
      </c>
      <c r="H2309" s="98" t="s">
        <v>1311</v>
      </c>
      <c r="I2309" s="98" t="s">
        <v>1261</v>
      </c>
      <c r="J2309" s="101" t="s">
        <v>2909</v>
      </c>
    </row>
    <row r="2310" ht="27" spans="1:10">
      <c r="A2310" s="102"/>
      <c r="B2310" s="103"/>
      <c r="C2310" s="98" t="s">
        <v>1256</v>
      </c>
      <c r="D2310" s="98" t="s">
        <v>1268</v>
      </c>
      <c r="E2310" s="98" t="s">
        <v>1859</v>
      </c>
      <c r="F2310" s="98" t="s">
        <v>1280</v>
      </c>
      <c r="G2310" s="98" t="s">
        <v>1301</v>
      </c>
      <c r="H2310" s="98" t="s">
        <v>1294</v>
      </c>
      <c r="I2310" s="98" t="s">
        <v>1261</v>
      </c>
      <c r="J2310" s="101" t="s">
        <v>2910</v>
      </c>
    </row>
    <row r="2311" ht="27" spans="1:10">
      <c r="A2311" s="102"/>
      <c r="B2311" s="103"/>
      <c r="C2311" s="98" t="s">
        <v>1256</v>
      </c>
      <c r="D2311" s="98" t="s">
        <v>1377</v>
      </c>
      <c r="E2311" s="98" t="s">
        <v>2911</v>
      </c>
      <c r="F2311" s="98" t="s">
        <v>1280</v>
      </c>
      <c r="G2311" s="98" t="s">
        <v>1301</v>
      </c>
      <c r="H2311" s="98" t="s">
        <v>1294</v>
      </c>
      <c r="I2311" s="98" t="s">
        <v>1261</v>
      </c>
      <c r="J2311" s="101" t="s">
        <v>2912</v>
      </c>
    </row>
    <row r="2312" ht="27.75" spans="1:10">
      <c r="A2312" s="102"/>
      <c r="B2312" s="103"/>
      <c r="C2312" s="98" t="s">
        <v>1277</v>
      </c>
      <c r="D2312" s="98" t="s">
        <v>1278</v>
      </c>
      <c r="E2312" s="98" t="s">
        <v>2863</v>
      </c>
      <c r="F2312" s="98" t="s">
        <v>1259</v>
      </c>
      <c r="G2312" s="98" t="s">
        <v>1285</v>
      </c>
      <c r="H2312" s="98" t="s">
        <v>1294</v>
      </c>
      <c r="I2312" s="98" t="s">
        <v>1261</v>
      </c>
      <c r="J2312" s="101" t="s">
        <v>2903</v>
      </c>
    </row>
    <row r="2313" ht="27.75" spans="1:10">
      <c r="A2313" s="102"/>
      <c r="B2313" s="103"/>
      <c r="C2313" s="98" t="s">
        <v>1277</v>
      </c>
      <c r="D2313" s="98" t="s">
        <v>1278</v>
      </c>
      <c r="E2313" s="98" t="s">
        <v>2865</v>
      </c>
      <c r="F2313" s="98" t="s">
        <v>1259</v>
      </c>
      <c r="G2313" s="98" t="s">
        <v>1285</v>
      </c>
      <c r="H2313" s="98" t="s">
        <v>99</v>
      </c>
      <c r="I2313" s="98" t="s">
        <v>1261</v>
      </c>
      <c r="J2313" s="101" t="s">
        <v>2913</v>
      </c>
    </row>
    <row r="2314" ht="27" spans="1:10">
      <c r="A2314" s="102"/>
      <c r="B2314" s="103"/>
      <c r="C2314" s="98" t="s">
        <v>1277</v>
      </c>
      <c r="D2314" s="98" t="s">
        <v>1299</v>
      </c>
      <c r="E2314" s="98" t="s">
        <v>2914</v>
      </c>
      <c r="F2314" s="98" t="s">
        <v>1280</v>
      </c>
      <c r="G2314" s="98" t="s">
        <v>1850</v>
      </c>
      <c r="H2314" s="98" t="s">
        <v>99</v>
      </c>
      <c r="I2314" s="98" t="s">
        <v>1261</v>
      </c>
      <c r="J2314" s="101" t="s">
        <v>2915</v>
      </c>
    </row>
    <row r="2315" ht="27" spans="1:10">
      <c r="A2315" s="102"/>
      <c r="B2315" s="103"/>
      <c r="C2315" s="98" t="s">
        <v>1277</v>
      </c>
      <c r="D2315" s="98" t="s">
        <v>1299</v>
      </c>
      <c r="E2315" s="98" t="s">
        <v>2880</v>
      </c>
      <c r="F2315" s="98" t="s">
        <v>1259</v>
      </c>
      <c r="G2315" s="98" t="s">
        <v>1285</v>
      </c>
      <c r="H2315" s="98" t="s">
        <v>99</v>
      </c>
      <c r="I2315" s="98" t="s">
        <v>1261</v>
      </c>
      <c r="J2315" s="101" t="s">
        <v>2881</v>
      </c>
    </row>
    <row r="2316" ht="27" spans="1:10">
      <c r="A2316" s="102"/>
      <c r="B2316" s="103"/>
      <c r="C2316" s="98" t="s">
        <v>1282</v>
      </c>
      <c r="D2316" s="98" t="s">
        <v>1283</v>
      </c>
      <c r="E2316" s="98" t="s">
        <v>2867</v>
      </c>
      <c r="F2316" s="98" t="s">
        <v>1259</v>
      </c>
      <c r="G2316" s="98" t="s">
        <v>1285</v>
      </c>
      <c r="H2316" s="98" t="s">
        <v>1294</v>
      </c>
      <c r="I2316" s="98" t="s">
        <v>1261</v>
      </c>
      <c r="J2316" s="101" t="s">
        <v>1832</v>
      </c>
    </row>
    <row r="2317" ht="27" spans="1:10">
      <c r="A2317" s="102"/>
      <c r="B2317" s="103"/>
      <c r="C2317" s="98" t="s">
        <v>1282</v>
      </c>
      <c r="D2317" s="98" t="s">
        <v>1283</v>
      </c>
      <c r="E2317" s="98" t="s">
        <v>2868</v>
      </c>
      <c r="F2317" s="98" t="s">
        <v>1259</v>
      </c>
      <c r="G2317" s="98" t="s">
        <v>1285</v>
      </c>
      <c r="H2317" s="98" t="s">
        <v>99</v>
      </c>
      <c r="I2317" s="98" t="s">
        <v>1261</v>
      </c>
      <c r="J2317" s="101" t="s">
        <v>1832</v>
      </c>
    </row>
    <row r="2318" ht="162" spans="1:10">
      <c r="A2318" s="98" t="s">
        <v>1866</v>
      </c>
      <c r="B2318" s="101" t="s">
        <v>1982</v>
      </c>
      <c r="C2318" s="102"/>
      <c r="D2318" s="102"/>
      <c r="E2318" s="102"/>
      <c r="F2318" s="102"/>
      <c r="G2318" s="102"/>
      <c r="H2318" s="102"/>
      <c r="I2318" s="102"/>
      <c r="J2318" s="103"/>
    </row>
    <row r="2319" ht="27.75" spans="1:10">
      <c r="A2319" s="102"/>
      <c r="B2319" s="103"/>
      <c r="C2319" s="98" t="s">
        <v>1256</v>
      </c>
      <c r="D2319" s="98" t="s">
        <v>1257</v>
      </c>
      <c r="E2319" s="98" t="s">
        <v>1983</v>
      </c>
      <c r="F2319" s="98" t="s">
        <v>1280</v>
      </c>
      <c r="G2319" s="98" t="s">
        <v>2916</v>
      </c>
      <c r="H2319" s="98" t="s">
        <v>1695</v>
      </c>
      <c r="I2319" s="98" t="s">
        <v>1261</v>
      </c>
      <c r="J2319" s="101" t="s">
        <v>2917</v>
      </c>
    </row>
    <row r="2320" ht="27.75" spans="1:10">
      <c r="A2320" s="102"/>
      <c r="B2320" s="103"/>
      <c r="C2320" s="98" t="s">
        <v>1256</v>
      </c>
      <c r="D2320" s="98" t="s">
        <v>1268</v>
      </c>
      <c r="E2320" s="98" t="s">
        <v>1986</v>
      </c>
      <c r="F2320" s="98" t="s">
        <v>1280</v>
      </c>
      <c r="G2320" s="98" t="s">
        <v>1301</v>
      </c>
      <c r="H2320" s="98" t="s">
        <v>1294</v>
      </c>
      <c r="I2320" s="98" t="s">
        <v>1261</v>
      </c>
      <c r="J2320" s="101" t="s">
        <v>1987</v>
      </c>
    </row>
    <row r="2321" ht="27.75" spans="1:10">
      <c r="A2321" s="102"/>
      <c r="B2321" s="103"/>
      <c r="C2321" s="98" t="s">
        <v>1256</v>
      </c>
      <c r="D2321" s="98" t="s">
        <v>1268</v>
      </c>
      <c r="E2321" s="98" t="s">
        <v>1988</v>
      </c>
      <c r="F2321" s="98" t="s">
        <v>1259</v>
      </c>
      <c r="G2321" s="98" t="s">
        <v>1353</v>
      </c>
      <c r="H2321" s="98" t="s">
        <v>1294</v>
      </c>
      <c r="I2321" s="98" t="s">
        <v>1261</v>
      </c>
      <c r="J2321" s="101" t="s">
        <v>1989</v>
      </c>
    </row>
    <row r="2322" ht="27.75" spans="1:10">
      <c r="A2322" s="102"/>
      <c r="B2322" s="103"/>
      <c r="C2322" s="98" t="s">
        <v>1277</v>
      </c>
      <c r="D2322" s="98" t="s">
        <v>1278</v>
      </c>
      <c r="E2322" s="98" t="s">
        <v>1995</v>
      </c>
      <c r="F2322" s="98" t="s">
        <v>1259</v>
      </c>
      <c r="G2322" s="98" t="s">
        <v>1285</v>
      </c>
      <c r="H2322" s="98" t="s">
        <v>1294</v>
      </c>
      <c r="I2322" s="98" t="s">
        <v>1261</v>
      </c>
      <c r="J2322" s="101" t="s">
        <v>2918</v>
      </c>
    </row>
    <row r="2323" ht="27.75" spans="1:10">
      <c r="A2323" s="102"/>
      <c r="B2323" s="103"/>
      <c r="C2323" s="98" t="s">
        <v>1277</v>
      </c>
      <c r="D2323" s="98" t="s">
        <v>1278</v>
      </c>
      <c r="E2323" s="98" t="s">
        <v>1997</v>
      </c>
      <c r="F2323" s="98" t="s">
        <v>1280</v>
      </c>
      <c r="G2323" s="98" t="s">
        <v>1301</v>
      </c>
      <c r="H2323" s="98" t="s">
        <v>1294</v>
      </c>
      <c r="I2323" s="98" t="s">
        <v>1261</v>
      </c>
      <c r="J2323" s="101" t="s">
        <v>1998</v>
      </c>
    </row>
    <row r="2324" ht="27.75" spans="1:10">
      <c r="A2324" s="102"/>
      <c r="B2324" s="103"/>
      <c r="C2324" s="98" t="s">
        <v>1277</v>
      </c>
      <c r="D2324" s="98" t="s">
        <v>1299</v>
      </c>
      <c r="E2324" s="98" t="s">
        <v>2919</v>
      </c>
      <c r="F2324" s="98" t="s">
        <v>1280</v>
      </c>
      <c r="G2324" s="98" t="s">
        <v>1850</v>
      </c>
      <c r="H2324" s="98" t="s">
        <v>1302</v>
      </c>
      <c r="I2324" s="98" t="s">
        <v>1261</v>
      </c>
      <c r="J2324" s="101" t="s">
        <v>2001</v>
      </c>
    </row>
    <row r="2325" ht="27" spans="1:10">
      <c r="A2325" s="102"/>
      <c r="B2325" s="103"/>
      <c r="C2325" s="98" t="s">
        <v>1282</v>
      </c>
      <c r="D2325" s="98" t="s">
        <v>1283</v>
      </c>
      <c r="E2325" s="98" t="s">
        <v>2920</v>
      </c>
      <c r="F2325" s="98" t="s">
        <v>1259</v>
      </c>
      <c r="G2325" s="98" t="s">
        <v>1285</v>
      </c>
      <c r="H2325" s="98" t="s">
        <v>1294</v>
      </c>
      <c r="I2325" s="98" t="s">
        <v>1261</v>
      </c>
      <c r="J2325" s="101" t="s">
        <v>1998</v>
      </c>
    </row>
    <row r="2326" ht="27" spans="1:10">
      <c r="A2326" s="102"/>
      <c r="B2326" s="103"/>
      <c r="C2326" s="98" t="s">
        <v>1282</v>
      </c>
      <c r="D2326" s="98" t="s">
        <v>1283</v>
      </c>
      <c r="E2326" s="98" t="s">
        <v>2921</v>
      </c>
      <c r="F2326" s="98" t="s">
        <v>1259</v>
      </c>
      <c r="G2326" s="98" t="s">
        <v>1285</v>
      </c>
      <c r="H2326" s="98" t="s">
        <v>1294</v>
      </c>
      <c r="I2326" s="98" t="s">
        <v>1261</v>
      </c>
      <c r="J2326" s="101" t="s">
        <v>2002</v>
      </c>
    </row>
    <row r="2327" ht="162" spans="1:10">
      <c r="A2327" s="98" t="s">
        <v>2100</v>
      </c>
      <c r="B2327" s="101" t="s">
        <v>1982</v>
      </c>
      <c r="C2327" s="102"/>
      <c r="D2327" s="102"/>
      <c r="E2327" s="102"/>
      <c r="F2327" s="102"/>
      <c r="G2327" s="102"/>
      <c r="H2327" s="102"/>
      <c r="I2327" s="102"/>
      <c r="J2327" s="103"/>
    </row>
    <row r="2328" ht="27.75" spans="1:10">
      <c r="A2328" s="102"/>
      <c r="B2328" s="103"/>
      <c r="C2328" s="98" t="s">
        <v>1256</v>
      </c>
      <c r="D2328" s="98" t="s">
        <v>1257</v>
      </c>
      <c r="E2328" s="98" t="s">
        <v>1983</v>
      </c>
      <c r="F2328" s="98" t="s">
        <v>1280</v>
      </c>
      <c r="G2328" s="98" t="s">
        <v>2922</v>
      </c>
      <c r="H2328" s="98" t="s">
        <v>1695</v>
      </c>
      <c r="I2328" s="98" t="s">
        <v>1261</v>
      </c>
      <c r="J2328" s="101" t="s">
        <v>1985</v>
      </c>
    </row>
    <row r="2329" ht="27.75" spans="1:10">
      <c r="A2329" s="102"/>
      <c r="B2329" s="103"/>
      <c r="C2329" s="98" t="s">
        <v>1256</v>
      </c>
      <c r="D2329" s="98" t="s">
        <v>1268</v>
      </c>
      <c r="E2329" s="98" t="s">
        <v>2706</v>
      </c>
      <c r="F2329" s="98" t="s">
        <v>1280</v>
      </c>
      <c r="G2329" s="98" t="s">
        <v>1301</v>
      </c>
      <c r="H2329" s="98" t="s">
        <v>1294</v>
      </c>
      <c r="I2329" s="98" t="s">
        <v>1261</v>
      </c>
      <c r="J2329" s="101" t="s">
        <v>2103</v>
      </c>
    </row>
    <row r="2330" ht="27.75" spans="1:10">
      <c r="A2330" s="102"/>
      <c r="B2330" s="103"/>
      <c r="C2330" s="98" t="s">
        <v>1256</v>
      </c>
      <c r="D2330" s="98" t="s">
        <v>1268</v>
      </c>
      <c r="E2330" s="98" t="s">
        <v>1988</v>
      </c>
      <c r="F2330" s="98" t="s">
        <v>1259</v>
      </c>
      <c r="G2330" s="98" t="s">
        <v>1353</v>
      </c>
      <c r="H2330" s="98" t="s">
        <v>1294</v>
      </c>
      <c r="I2330" s="98" t="s">
        <v>1261</v>
      </c>
      <c r="J2330" s="101" t="s">
        <v>1989</v>
      </c>
    </row>
    <row r="2331" ht="27.75" spans="1:10">
      <c r="A2331" s="102"/>
      <c r="B2331" s="103"/>
      <c r="C2331" s="98" t="s">
        <v>1277</v>
      </c>
      <c r="D2331" s="98" t="s">
        <v>1278</v>
      </c>
      <c r="E2331" s="98" t="s">
        <v>1995</v>
      </c>
      <c r="F2331" s="98" t="s">
        <v>1259</v>
      </c>
      <c r="G2331" s="98" t="s">
        <v>1285</v>
      </c>
      <c r="H2331" s="98" t="s">
        <v>1294</v>
      </c>
      <c r="I2331" s="98" t="s">
        <v>1261</v>
      </c>
      <c r="J2331" s="101" t="s">
        <v>1914</v>
      </c>
    </row>
    <row r="2332" ht="27.75" spans="1:10">
      <c r="A2332" s="102"/>
      <c r="B2332" s="103"/>
      <c r="C2332" s="98" t="s">
        <v>1277</v>
      </c>
      <c r="D2332" s="98" t="s">
        <v>1278</v>
      </c>
      <c r="E2332" s="98" t="s">
        <v>1997</v>
      </c>
      <c r="F2332" s="98" t="s">
        <v>1280</v>
      </c>
      <c r="G2332" s="98" t="s">
        <v>1301</v>
      </c>
      <c r="H2332" s="98" t="s">
        <v>1294</v>
      </c>
      <c r="I2332" s="98" t="s">
        <v>1261</v>
      </c>
      <c r="J2332" s="101" t="s">
        <v>1998</v>
      </c>
    </row>
    <row r="2333" ht="27.75" spans="1:10">
      <c r="A2333" s="102"/>
      <c r="B2333" s="103"/>
      <c r="C2333" s="98" t="s">
        <v>1277</v>
      </c>
      <c r="D2333" s="98" t="s">
        <v>1299</v>
      </c>
      <c r="E2333" s="98" t="s">
        <v>2923</v>
      </c>
      <c r="F2333" s="98" t="s">
        <v>1280</v>
      </c>
      <c r="G2333" s="98" t="s">
        <v>1850</v>
      </c>
      <c r="H2333" s="98" t="s">
        <v>1302</v>
      </c>
      <c r="I2333" s="98" t="s">
        <v>1261</v>
      </c>
      <c r="J2333" s="101" t="s">
        <v>2105</v>
      </c>
    </row>
    <row r="2334" ht="27.75" spans="1:10">
      <c r="A2334" s="102"/>
      <c r="B2334" s="103"/>
      <c r="C2334" s="98" t="s">
        <v>1282</v>
      </c>
      <c r="D2334" s="98" t="s">
        <v>1283</v>
      </c>
      <c r="E2334" s="98" t="s">
        <v>2924</v>
      </c>
      <c r="F2334" s="98" t="s">
        <v>1259</v>
      </c>
      <c r="G2334" s="98" t="s">
        <v>1285</v>
      </c>
      <c r="H2334" s="98" t="s">
        <v>1294</v>
      </c>
      <c r="I2334" s="98" t="s">
        <v>1261</v>
      </c>
      <c r="J2334" s="101" t="s">
        <v>1998</v>
      </c>
    </row>
    <row r="2335" ht="27.75" spans="1:10">
      <c r="A2335" s="102"/>
      <c r="B2335" s="103"/>
      <c r="C2335" s="98" t="s">
        <v>1282</v>
      </c>
      <c r="D2335" s="98" t="s">
        <v>1283</v>
      </c>
      <c r="E2335" s="98" t="s">
        <v>2925</v>
      </c>
      <c r="F2335" s="98" t="s">
        <v>1259</v>
      </c>
      <c r="G2335" s="98" t="s">
        <v>1285</v>
      </c>
      <c r="H2335" s="98" t="s">
        <v>1294</v>
      </c>
      <c r="I2335" s="98" t="s">
        <v>1261</v>
      </c>
      <c r="J2335" s="101" t="s">
        <v>2002</v>
      </c>
    </row>
    <row r="2336" ht="56.25" spans="1:10">
      <c r="A2336" s="98" t="s">
        <v>1893</v>
      </c>
      <c r="B2336" s="101" t="s">
        <v>2926</v>
      </c>
      <c r="C2336" s="102"/>
      <c r="D2336" s="102"/>
      <c r="E2336" s="102"/>
      <c r="F2336" s="102"/>
      <c r="G2336" s="102"/>
      <c r="H2336" s="102"/>
      <c r="I2336" s="102"/>
      <c r="J2336" s="103"/>
    </row>
    <row r="2337" ht="27" spans="1:10">
      <c r="A2337" s="102"/>
      <c r="B2337" s="103"/>
      <c r="C2337" s="98" t="s">
        <v>1256</v>
      </c>
      <c r="D2337" s="98" t="s">
        <v>1257</v>
      </c>
      <c r="E2337" s="98" t="s">
        <v>1895</v>
      </c>
      <c r="F2337" s="98" t="s">
        <v>1280</v>
      </c>
      <c r="G2337" s="98" t="s">
        <v>2927</v>
      </c>
      <c r="H2337" s="98" t="s">
        <v>1695</v>
      </c>
      <c r="I2337" s="98" t="s">
        <v>1261</v>
      </c>
      <c r="J2337" s="101" t="s">
        <v>2928</v>
      </c>
    </row>
    <row r="2338" ht="27" spans="1:10">
      <c r="A2338" s="102"/>
      <c r="B2338" s="103"/>
      <c r="C2338" s="98" t="s">
        <v>1256</v>
      </c>
      <c r="D2338" s="98" t="s">
        <v>1268</v>
      </c>
      <c r="E2338" s="98" t="s">
        <v>1859</v>
      </c>
      <c r="F2338" s="98" t="s">
        <v>1280</v>
      </c>
      <c r="G2338" s="98" t="s">
        <v>1301</v>
      </c>
      <c r="H2338" s="98" t="s">
        <v>1294</v>
      </c>
      <c r="I2338" s="98" t="s">
        <v>1261</v>
      </c>
      <c r="J2338" s="101" t="s">
        <v>2929</v>
      </c>
    </row>
    <row r="2339" ht="27" spans="1:10">
      <c r="A2339" s="102"/>
      <c r="B2339" s="103"/>
      <c r="C2339" s="98" t="s">
        <v>1256</v>
      </c>
      <c r="D2339" s="98" t="s">
        <v>1377</v>
      </c>
      <c r="E2339" s="98" t="s">
        <v>2930</v>
      </c>
      <c r="F2339" s="98" t="s">
        <v>1280</v>
      </c>
      <c r="G2339" s="98" t="s">
        <v>2043</v>
      </c>
      <c r="H2339" s="98" t="s">
        <v>99</v>
      </c>
      <c r="I2339" s="98" t="s">
        <v>1261</v>
      </c>
      <c r="J2339" s="101" t="s">
        <v>2931</v>
      </c>
    </row>
    <row r="2340" ht="28.5" spans="1:10">
      <c r="A2340" s="102"/>
      <c r="B2340" s="103"/>
      <c r="C2340" s="98" t="s">
        <v>1277</v>
      </c>
      <c r="D2340" s="98" t="s">
        <v>1278</v>
      </c>
      <c r="E2340" s="98" t="s">
        <v>2459</v>
      </c>
      <c r="F2340" s="98" t="s">
        <v>1280</v>
      </c>
      <c r="G2340" s="98" t="s">
        <v>1301</v>
      </c>
      <c r="H2340" s="98" t="s">
        <v>1294</v>
      </c>
      <c r="I2340" s="98" t="s">
        <v>1261</v>
      </c>
      <c r="J2340" s="101" t="s">
        <v>2133</v>
      </c>
    </row>
    <row r="2341" ht="27" spans="1:10">
      <c r="A2341" s="102"/>
      <c r="B2341" s="103"/>
      <c r="C2341" s="98" t="s">
        <v>1277</v>
      </c>
      <c r="D2341" s="98" t="s">
        <v>1278</v>
      </c>
      <c r="E2341" s="98" t="s">
        <v>2932</v>
      </c>
      <c r="F2341" s="98" t="s">
        <v>1259</v>
      </c>
      <c r="G2341" s="98" t="s">
        <v>1285</v>
      </c>
      <c r="H2341" s="98" t="s">
        <v>99</v>
      </c>
      <c r="I2341" s="98" t="s">
        <v>1261</v>
      </c>
      <c r="J2341" s="101" t="s">
        <v>2933</v>
      </c>
    </row>
    <row r="2342" ht="27" spans="1:10">
      <c r="A2342" s="102"/>
      <c r="B2342" s="103"/>
      <c r="C2342" s="98" t="s">
        <v>1282</v>
      </c>
      <c r="D2342" s="98" t="s">
        <v>1283</v>
      </c>
      <c r="E2342" s="98" t="s">
        <v>1854</v>
      </c>
      <c r="F2342" s="98" t="s">
        <v>1420</v>
      </c>
      <c r="G2342" s="98" t="s">
        <v>1285</v>
      </c>
      <c r="H2342" s="98" t="s">
        <v>1294</v>
      </c>
      <c r="I2342" s="98" t="s">
        <v>1261</v>
      </c>
      <c r="J2342" s="101" t="s">
        <v>2934</v>
      </c>
    </row>
    <row r="2343" ht="27" spans="1:10">
      <c r="A2343" s="102"/>
      <c r="B2343" s="103"/>
      <c r="C2343" s="98" t="s">
        <v>1282</v>
      </c>
      <c r="D2343" s="98" t="s">
        <v>1283</v>
      </c>
      <c r="E2343" s="98" t="s">
        <v>1906</v>
      </c>
      <c r="F2343" s="98" t="s">
        <v>1420</v>
      </c>
      <c r="G2343" s="98" t="s">
        <v>1285</v>
      </c>
      <c r="H2343" s="98" t="s">
        <v>99</v>
      </c>
      <c r="I2343" s="98" t="s">
        <v>1261</v>
      </c>
      <c r="J2343" s="101" t="s">
        <v>2934</v>
      </c>
    </row>
    <row r="2344" ht="40.5" spans="1:10">
      <c r="A2344" s="98" t="s">
        <v>2845</v>
      </c>
      <c r="B2344" s="101" t="s">
        <v>2935</v>
      </c>
      <c r="C2344" s="102"/>
      <c r="D2344" s="102"/>
      <c r="E2344" s="102"/>
      <c r="F2344" s="102"/>
      <c r="G2344" s="102"/>
      <c r="H2344" s="102"/>
      <c r="I2344" s="102"/>
      <c r="J2344" s="103"/>
    </row>
    <row r="2345" ht="27" spans="1:10">
      <c r="A2345" s="102"/>
      <c r="B2345" s="103"/>
      <c r="C2345" s="98" t="s">
        <v>1256</v>
      </c>
      <c r="D2345" s="98" t="s">
        <v>1257</v>
      </c>
      <c r="E2345" s="98" t="s">
        <v>2871</v>
      </c>
      <c r="F2345" s="98" t="s">
        <v>1280</v>
      </c>
      <c r="G2345" s="98" t="s">
        <v>2872</v>
      </c>
      <c r="H2345" s="98" t="s">
        <v>1311</v>
      </c>
      <c r="I2345" s="98" t="s">
        <v>1261</v>
      </c>
      <c r="J2345" s="101" t="s">
        <v>2936</v>
      </c>
    </row>
    <row r="2346" ht="27" spans="1:10">
      <c r="A2346" s="102"/>
      <c r="B2346" s="103"/>
      <c r="C2346" s="98" t="s">
        <v>1256</v>
      </c>
      <c r="D2346" s="98" t="s">
        <v>1268</v>
      </c>
      <c r="E2346" s="98" t="s">
        <v>1859</v>
      </c>
      <c r="F2346" s="98" t="s">
        <v>1280</v>
      </c>
      <c r="G2346" s="98" t="s">
        <v>1301</v>
      </c>
      <c r="H2346" s="98" t="s">
        <v>1294</v>
      </c>
      <c r="I2346" s="98" t="s">
        <v>1261</v>
      </c>
      <c r="J2346" s="101" t="s">
        <v>2937</v>
      </c>
    </row>
    <row r="2347" ht="27" spans="1:10">
      <c r="A2347" s="102"/>
      <c r="B2347" s="103"/>
      <c r="C2347" s="98" t="s">
        <v>1256</v>
      </c>
      <c r="D2347" s="98" t="s">
        <v>1377</v>
      </c>
      <c r="E2347" s="98" t="s">
        <v>2861</v>
      </c>
      <c r="F2347" s="98" t="s">
        <v>1280</v>
      </c>
      <c r="G2347" s="98" t="s">
        <v>1768</v>
      </c>
      <c r="H2347" s="98" t="s">
        <v>1294</v>
      </c>
      <c r="I2347" s="98" t="s">
        <v>1261</v>
      </c>
      <c r="J2347" s="101" t="s">
        <v>2938</v>
      </c>
    </row>
    <row r="2348" ht="27.75" spans="1:10">
      <c r="A2348" s="102"/>
      <c r="B2348" s="103"/>
      <c r="C2348" s="98" t="s">
        <v>1277</v>
      </c>
      <c r="D2348" s="98" t="s">
        <v>1278</v>
      </c>
      <c r="E2348" s="98" t="s">
        <v>2863</v>
      </c>
      <c r="F2348" s="98" t="s">
        <v>1259</v>
      </c>
      <c r="G2348" s="98" t="s">
        <v>1285</v>
      </c>
      <c r="H2348" s="98" t="s">
        <v>1294</v>
      </c>
      <c r="I2348" s="98" t="s">
        <v>1261</v>
      </c>
      <c r="J2348" s="101" t="s">
        <v>2939</v>
      </c>
    </row>
    <row r="2349" ht="27.75" spans="1:10">
      <c r="A2349" s="102"/>
      <c r="B2349" s="103"/>
      <c r="C2349" s="98" t="s">
        <v>1277</v>
      </c>
      <c r="D2349" s="98" t="s">
        <v>1278</v>
      </c>
      <c r="E2349" s="98" t="s">
        <v>2865</v>
      </c>
      <c r="F2349" s="98" t="s">
        <v>1259</v>
      </c>
      <c r="G2349" s="98" t="s">
        <v>1285</v>
      </c>
      <c r="H2349" s="98" t="s">
        <v>99</v>
      </c>
      <c r="I2349" s="98" t="s">
        <v>1261</v>
      </c>
      <c r="J2349" s="101" t="s">
        <v>2940</v>
      </c>
    </row>
    <row r="2350" ht="27" spans="1:10">
      <c r="A2350" s="102"/>
      <c r="B2350" s="103"/>
      <c r="C2350" s="98" t="s">
        <v>1277</v>
      </c>
      <c r="D2350" s="98" t="s">
        <v>1299</v>
      </c>
      <c r="E2350" s="98" t="s">
        <v>2941</v>
      </c>
      <c r="F2350" s="98" t="s">
        <v>1280</v>
      </c>
      <c r="G2350" s="98" t="s">
        <v>1850</v>
      </c>
      <c r="H2350" s="98" t="s">
        <v>99</v>
      </c>
      <c r="I2350" s="98" t="s">
        <v>1261</v>
      </c>
      <c r="J2350" s="101" t="s">
        <v>2942</v>
      </c>
    </row>
    <row r="2351" ht="27" spans="1:10">
      <c r="A2351" s="102"/>
      <c r="B2351" s="103"/>
      <c r="C2351" s="98" t="s">
        <v>1277</v>
      </c>
      <c r="D2351" s="98" t="s">
        <v>1299</v>
      </c>
      <c r="E2351" s="98" t="s">
        <v>2880</v>
      </c>
      <c r="F2351" s="98" t="s">
        <v>1259</v>
      </c>
      <c r="G2351" s="98" t="s">
        <v>1285</v>
      </c>
      <c r="H2351" s="98" t="s">
        <v>99</v>
      </c>
      <c r="I2351" s="98" t="s">
        <v>1261</v>
      </c>
      <c r="J2351" s="101" t="s">
        <v>2881</v>
      </c>
    </row>
    <row r="2352" ht="27" spans="1:10">
      <c r="A2352" s="102"/>
      <c r="B2352" s="103"/>
      <c r="C2352" s="98" t="s">
        <v>1282</v>
      </c>
      <c r="D2352" s="98" t="s">
        <v>1283</v>
      </c>
      <c r="E2352" s="98" t="s">
        <v>1936</v>
      </c>
      <c r="F2352" s="98" t="s">
        <v>1259</v>
      </c>
      <c r="G2352" s="98" t="s">
        <v>1285</v>
      </c>
      <c r="H2352" s="98" t="s">
        <v>1294</v>
      </c>
      <c r="I2352" s="98" t="s">
        <v>1261</v>
      </c>
      <c r="J2352" s="101" t="s">
        <v>1832</v>
      </c>
    </row>
    <row r="2353" ht="27" spans="1:10">
      <c r="A2353" s="102"/>
      <c r="B2353" s="103"/>
      <c r="C2353" s="98" t="s">
        <v>1282</v>
      </c>
      <c r="D2353" s="98" t="s">
        <v>1283</v>
      </c>
      <c r="E2353" s="98" t="s">
        <v>2883</v>
      </c>
      <c r="F2353" s="98" t="s">
        <v>1259</v>
      </c>
      <c r="G2353" s="98" t="s">
        <v>1285</v>
      </c>
      <c r="H2353" s="98" t="s">
        <v>99</v>
      </c>
      <c r="I2353" s="98" t="s">
        <v>1261</v>
      </c>
      <c r="J2353" s="101" t="s">
        <v>1832</v>
      </c>
    </row>
    <row r="2354" ht="98.25" spans="1:10">
      <c r="A2354" s="98" t="s">
        <v>1907</v>
      </c>
      <c r="B2354" s="101" t="s">
        <v>2943</v>
      </c>
      <c r="C2354" s="102"/>
      <c r="D2354" s="102"/>
      <c r="E2354" s="102"/>
      <c r="F2354" s="102"/>
      <c r="G2354" s="102"/>
      <c r="H2354" s="102"/>
      <c r="I2354" s="102"/>
      <c r="J2354" s="103"/>
    </row>
    <row r="2355" ht="27" spans="1:10">
      <c r="A2355" s="102"/>
      <c r="B2355" s="103"/>
      <c r="C2355" s="98" t="s">
        <v>1256</v>
      </c>
      <c r="D2355" s="98" t="s">
        <v>1257</v>
      </c>
      <c r="E2355" s="98" t="s">
        <v>2124</v>
      </c>
      <c r="F2355" s="98" t="s">
        <v>1280</v>
      </c>
      <c r="G2355" s="98" t="s">
        <v>2944</v>
      </c>
      <c r="H2355" s="98" t="s">
        <v>1311</v>
      </c>
      <c r="I2355" s="98" t="s">
        <v>1261</v>
      </c>
      <c r="J2355" s="101" t="s">
        <v>2945</v>
      </c>
    </row>
    <row r="2356" ht="27" spans="1:10">
      <c r="A2356" s="102"/>
      <c r="B2356" s="103"/>
      <c r="C2356" s="98" t="s">
        <v>1256</v>
      </c>
      <c r="D2356" s="98" t="s">
        <v>1268</v>
      </c>
      <c r="E2356" s="98" t="s">
        <v>1859</v>
      </c>
      <c r="F2356" s="98" t="s">
        <v>1280</v>
      </c>
      <c r="G2356" s="98" t="s">
        <v>1301</v>
      </c>
      <c r="H2356" s="98" t="s">
        <v>1294</v>
      </c>
      <c r="I2356" s="98" t="s">
        <v>1261</v>
      </c>
      <c r="J2356" s="101" t="s">
        <v>2946</v>
      </c>
    </row>
    <row r="2357" ht="14.25" spans="1:10">
      <c r="A2357" s="102"/>
      <c r="B2357" s="103"/>
      <c r="C2357" s="98" t="s">
        <v>1256</v>
      </c>
      <c r="D2357" s="98" t="s">
        <v>1377</v>
      </c>
      <c r="E2357" s="98" t="s">
        <v>2947</v>
      </c>
      <c r="F2357" s="98" t="s">
        <v>1280</v>
      </c>
      <c r="G2357" s="98" t="s">
        <v>1768</v>
      </c>
      <c r="H2357" s="98" t="s">
        <v>1294</v>
      </c>
      <c r="I2357" s="98" t="s">
        <v>1261</v>
      </c>
      <c r="J2357" s="101" t="s">
        <v>2912</v>
      </c>
    </row>
    <row r="2358" ht="27.75" spans="1:10">
      <c r="A2358" s="102"/>
      <c r="B2358" s="103"/>
      <c r="C2358" s="98" t="s">
        <v>1277</v>
      </c>
      <c r="D2358" s="98" t="s">
        <v>1278</v>
      </c>
      <c r="E2358" s="98" t="s">
        <v>2948</v>
      </c>
      <c r="F2358" s="98" t="s">
        <v>1259</v>
      </c>
      <c r="G2358" s="98" t="s">
        <v>1285</v>
      </c>
      <c r="H2358" s="98" t="s">
        <v>1294</v>
      </c>
      <c r="I2358" s="98" t="s">
        <v>1261</v>
      </c>
      <c r="J2358" s="101" t="s">
        <v>2949</v>
      </c>
    </row>
    <row r="2359" ht="27.75" spans="1:10">
      <c r="A2359" s="102"/>
      <c r="B2359" s="103"/>
      <c r="C2359" s="98" t="s">
        <v>1277</v>
      </c>
      <c r="D2359" s="98" t="s">
        <v>1278</v>
      </c>
      <c r="E2359" s="98" t="s">
        <v>2950</v>
      </c>
      <c r="F2359" s="98" t="s">
        <v>1259</v>
      </c>
      <c r="G2359" s="98" t="s">
        <v>1285</v>
      </c>
      <c r="H2359" s="98" t="s">
        <v>99</v>
      </c>
      <c r="I2359" s="98" t="s">
        <v>1261</v>
      </c>
      <c r="J2359" s="101" t="s">
        <v>2951</v>
      </c>
    </row>
    <row r="2360" ht="27" spans="1:10">
      <c r="A2360" s="102"/>
      <c r="B2360" s="103"/>
      <c r="C2360" s="98" t="s">
        <v>1277</v>
      </c>
      <c r="D2360" s="98" t="s">
        <v>1299</v>
      </c>
      <c r="E2360" s="98" t="s">
        <v>2952</v>
      </c>
      <c r="F2360" s="98" t="s">
        <v>1280</v>
      </c>
      <c r="G2360" s="98" t="s">
        <v>1850</v>
      </c>
      <c r="H2360" s="98" t="s">
        <v>99</v>
      </c>
      <c r="I2360" s="98" t="s">
        <v>1261</v>
      </c>
      <c r="J2360" s="101" t="s">
        <v>2953</v>
      </c>
    </row>
    <row r="2361" ht="27" spans="1:10">
      <c r="A2361" s="102"/>
      <c r="B2361" s="103"/>
      <c r="C2361" s="98" t="s">
        <v>1277</v>
      </c>
      <c r="D2361" s="98" t="s">
        <v>1299</v>
      </c>
      <c r="E2361" s="98" t="s">
        <v>2932</v>
      </c>
      <c r="F2361" s="98" t="s">
        <v>1259</v>
      </c>
      <c r="G2361" s="98" t="s">
        <v>1285</v>
      </c>
      <c r="H2361" s="98" t="s">
        <v>99</v>
      </c>
      <c r="I2361" s="98" t="s">
        <v>1261</v>
      </c>
      <c r="J2361" s="101" t="s">
        <v>2933</v>
      </c>
    </row>
    <row r="2362" ht="27" spans="1:10">
      <c r="A2362" s="102"/>
      <c r="B2362" s="103"/>
      <c r="C2362" s="98" t="s">
        <v>1282</v>
      </c>
      <c r="D2362" s="98" t="s">
        <v>1283</v>
      </c>
      <c r="E2362" s="98" t="s">
        <v>1936</v>
      </c>
      <c r="F2362" s="98" t="s">
        <v>1259</v>
      </c>
      <c r="G2362" s="98" t="s">
        <v>1285</v>
      </c>
      <c r="H2362" s="98" t="s">
        <v>1294</v>
      </c>
      <c r="I2362" s="98" t="s">
        <v>1261</v>
      </c>
      <c r="J2362" s="101" t="s">
        <v>1832</v>
      </c>
    </row>
    <row r="2363" ht="27" spans="1:10">
      <c r="A2363" s="102"/>
      <c r="B2363" s="103"/>
      <c r="C2363" s="98" t="s">
        <v>1282</v>
      </c>
      <c r="D2363" s="98" t="s">
        <v>1283</v>
      </c>
      <c r="E2363" s="98" t="s">
        <v>2883</v>
      </c>
      <c r="F2363" s="98" t="s">
        <v>1259</v>
      </c>
      <c r="G2363" s="98" t="s">
        <v>1285</v>
      </c>
      <c r="H2363" s="98" t="s">
        <v>99</v>
      </c>
      <c r="I2363" s="98" t="s">
        <v>1261</v>
      </c>
      <c r="J2363" s="101" t="s">
        <v>1832</v>
      </c>
    </row>
    <row r="2364" ht="67.5" spans="1:10">
      <c r="A2364" s="98" t="s">
        <v>1881</v>
      </c>
      <c r="B2364" s="101" t="s">
        <v>2954</v>
      </c>
      <c r="C2364" s="102"/>
      <c r="D2364" s="102"/>
      <c r="E2364" s="102"/>
      <c r="F2364" s="102"/>
      <c r="G2364" s="102"/>
      <c r="H2364" s="102"/>
      <c r="I2364" s="102"/>
      <c r="J2364" s="103"/>
    </row>
    <row r="2365" ht="27" spans="1:10">
      <c r="A2365" s="102"/>
      <c r="B2365" s="103"/>
      <c r="C2365" s="98" t="s">
        <v>1256</v>
      </c>
      <c r="D2365" s="98" t="s">
        <v>1257</v>
      </c>
      <c r="E2365" s="98" t="s">
        <v>2055</v>
      </c>
      <c r="F2365" s="98" t="s">
        <v>1280</v>
      </c>
      <c r="G2365" s="98" t="s">
        <v>1363</v>
      </c>
      <c r="H2365" s="98" t="s">
        <v>1695</v>
      </c>
      <c r="I2365" s="98" t="s">
        <v>1261</v>
      </c>
      <c r="J2365" s="101" t="s">
        <v>2955</v>
      </c>
    </row>
    <row r="2366" ht="27" spans="1:10">
      <c r="A2366" s="102"/>
      <c r="B2366" s="103"/>
      <c r="C2366" s="98" t="s">
        <v>1256</v>
      </c>
      <c r="D2366" s="98" t="s">
        <v>1268</v>
      </c>
      <c r="E2366" s="98" t="s">
        <v>2180</v>
      </c>
      <c r="F2366" s="98" t="s">
        <v>1280</v>
      </c>
      <c r="G2366" s="98" t="s">
        <v>1301</v>
      </c>
      <c r="H2366" s="98" t="s">
        <v>99</v>
      </c>
      <c r="I2366" s="98" t="s">
        <v>1261</v>
      </c>
      <c r="J2366" s="101" t="s">
        <v>2956</v>
      </c>
    </row>
    <row r="2367" ht="14.25" spans="1:10">
      <c r="A2367" s="102"/>
      <c r="B2367" s="103"/>
      <c r="C2367" s="98" t="s">
        <v>1256</v>
      </c>
      <c r="D2367" s="98" t="s">
        <v>1377</v>
      </c>
      <c r="E2367" s="98" t="s">
        <v>2957</v>
      </c>
      <c r="F2367" s="98" t="s">
        <v>1280</v>
      </c>
      <c r="G2367" s="98" t="s">
        <v>1274</v>
      </c>
      <c r="H2367" s="98" t="s">
        <v>1294</v>
      </c>
      <c r="I2367" s="98" t="s">
        <v>1261</v>
      </c>
      <c r="J2367" s="101" t="s">
        <v>2958</v>
      </c>
    </row>
    <row r="2368" ht="14.25" spans="1:10">
      <c r="A2368" s="102"/>
      <c r="B2368" s="103"/>
      <c r="C2368" s="98" t="s">
        <v>1277</v>
      </c>
      <c r="D2368" s="98" t="s">
        <v>1278</v>
      </c>
      <c r="E2368" s="98" t="s">
        <v>2405</v>
      </c>
      <c r="F2368" s="98" t="s">
        <v>1259</v>
      </c>
      <c r="G2368" s="98" t="s">
        <v>1285</v>
      </c>
      <c r="H2368" s="98" t="s">
        <v>1294</v>
      </c>
      <c r="I2368" s="98" t="s">
        <v>1261</v>
      </c>
      <c r="J2368" s="101" t="s">
        <v>2959</v>
      </c>
    </row>
    <row r="2369" ht="27.75" spans="1:10">
      <c r="A2369" s="102"/>
      <c r="B2369" s="103"/>
      <c r="C2369" s="98" t="s">
        <v>1277</v>
      </c>
      <c r="D2369" s="98" t="s">
        <v>1299</v>
      </c>
      <c r="E2369" s="98" t="s">
        <v>2960</v>
      </c>
      <c r="F2369" s="98" t="s">
        <v>1280</v>
      </c>
      <c r="G2369" s="98" t="s">
        <v>1850</v>
      </c>
      <c r="H2369" s="98" t="s">
        <v>1302</v>
      </c>
      <c r="I2369" s="98" t="s">
        <v>1261</v>
      </c>
      <c r="J2369" s="101" t="s">
        <v>2961</v>
      </c>
    </row>
    <row r="2370" ht="27" spans="1:10">
      <c r="A2370" s="102"/>
      <c r="B2370" s="103"/>
      <c r="C2370" s="98" t="s">
        <v>1282</v>
      </c>
      <c r="D2370" s="98" t="s">
        <v>1283</v>
      </c>
      <c r="E2370" s="98" t="s">
        <v>1906</v>
      </c>
      <c r="F2370" s="98" t="s">
        <v>1259</v>
      </c>
      <c r="G2370" s="98" t="s">
        <v>1285</v>
      </c>
      <c r="H2370" s="98" t="s">
        <v>1294</v>
      </c>
      <c r="I2370" s="98" t="s">
        <v>1261</v>
      </c>
      <c r="J2370" s="101" t="s">
        <v>2062</v>
      </c>
    </row>
    <row r="2371" ht="27" spans="1:10">
      <c r="A2371" s="102"/>
      <c r="B2371" s="103"/>
      <c r="C2371" s="98" t="s">
        <v>1282</v>
      </c>
      <c r="D2371" s="98" t="s">
        <v>1283</v>
      </c>
      <c r="E2371" s="98" t="s">
        <v>2962</v>
      </c>
      <c r="F2371" s="98" t="s">
        <v>1259</v>
      </c>
      <c r="G2371" s="98" t="s">
        <v>1285</v>
      </c>
      <c r="H2371" s="98" t="s">
        <v>1294</v>
      </c>
      <c r="I2371" s="98" t="s">
        <v>1261</v>
      </c>
      <c r="J2371" s="101" t="s">
        <v>2063</v>
      </c>
    </row>
    <row r="2372" ht="27.75" spans="1:10">
      <c r="A2372" s="98" t="s">
        <v>2963</v>
      </c>
      <c r="B2372" s="101" t="s">
        <v>2964</v>
      </c>
      <c r="C2372" s="102"/>
      <c r="D2372" s="102"/>
      <c r="E2372" s="102"/>
      <c r="F2372" s="102"/>
      <c r="G2372" s="102"/>
      <c r="H2372" s="102"/>
      <c r="I2372" s="102"/>
      <c r="J2372" s="103"/>
    </row>
    <row r="2373" ht="14.25" spans="1:10">
      <c r="A2373" s="102"/>
      <c r="B2373" s="103"/>
      <c r="C2373" s="98" t="s">
        <v>1256</v>
      </c>
      <c r="D2373" s="98" t="s">
        <v>1257</v>
      </c>
      <c r="E2373" s="98" t="s">
        <v>2897</v>
      </c>
      <c r="F2373" s="98" t="s">
        <v>1280</v>
      </c>
      <c r="G2373" s="98" t="s">
        <v>2679</v>
      </c>
      <c r="H2373" s="98" t="s">
        <v>99</v>
      </c>
      <c r="I2373" s="98" t="s">
        <v>1261</v>
      </c>
      <c r="J2373" s="101" t="s">
        <v>2965</v>
      </c>
    </row>
    <row r="2374" ht="27" spans="1:10">
      <c r="A2374" s="102"/>
      <c r="B2374" s="103"/>
      <c r="C2374" s="98" t="s">
        <v>1256</v>
      </c>
      <c r="D2374" s="98" t="s">
        <v>1268</v>
      </c>
      <c r="E2374" s="98" t="s">
        <v>1859</v>
      </c>
      <c r="F2374" s="98" t="s">
        <v>1280</v>
      </c>
      <c r="G2374" s="98" t="s">
        <v>1301</v>
      </c>
      <c r="H2374" s="98" t="s">
        <v>99</v>
      </c>
      <c r="I2374" s="98" t="s">
        <v>1261</v>
      </c>
      <c r="J2374" s="101" t="s">
        <v>2966</v>
      </c>
    </row>
    <row r="2375" ht="27" spans="1:10">
      <c r="A2375" s="102"/>
      <c r="B2375" s="103"/>
      <c r="C2375" s="98" t="s">
        <v>1256</v>
      </c>
      <c r="D2375" s="98" t="s">
        <v>1377</v>
      </c>
      <c r="E2375" s="98" t="s">
        <v>2861</v>
      </c>
      <c r="F2375" s="98" t="s">
        <v>1280</v>
      </c>
      <c r="G2375" s="98" t="s">
        <v>1301</v>
      </c>
      <c r="H2375" s="98" t="s">
        <v>99</v>
      </c>
      <c r="I2375" s="98" t="s">
        <v>1261</v>
      </c>
      <c r="J2375" s="101" t="s">
        <v>2967</v>
      </c>
    </row>
    <row r="2376" ht="27.75" spans="1:10">
      <c r="A2376" s="102"/>
      <c r="B2376" s="103"/>
      <c r="C2376" s="98" t="s">
        <v>1277</v>
      </c>
      <c r="D2376" s="98" t="s">
        <v>1278</v>
      </c>
      <c r="E2376" s="98" t="s">
        <v>2863</v>
      </c>
      <c r="F2376" s="98" t="s">
        <v>1259</v>
      </c>
      <c r="G2376" s="98" t="s">
        <v>1285</v>
      </c>
      <c r="H2376" s="98" t="s">
        <v>99</v>
      </c>
      <c r="I2376" s="98" t="s">
        <v>1261</v>
      </c>
      <c r="J2376" s="101" t="s">
        <v>2939</v>
      </c>
    </row>
    <row r="2377" ht="27.75" spans="1:10">
      <c r="A2377" s="102"/>
      <c r="B2377" s="103"/>
      <c r="C2377" s="98" t="s">
        <v>1277</v>
      </c>
      <c r="D2377" s="98" t="s">
        <v>1278</v>
      </c>
      <c r="E2377" s="98" t="s">
        <v>2865</v>
      </c>
      <c r="F2377" s="98" t="s">
        <v>1259</v>
      </c>
      <c r="G2377" s="98" t="s">
        <v>1285</v>
      </c>
      <c r="H2377" s="98" t="s">
        <v>99</v>
      </c>
      <c r="I2377" s="98" t="s">
        <v>1261</v>
      </c>
      <c r="J2377" s="101" t="s">
        <v>2968</v>
      </c>
    </row>
    <row r="2378" ht="27" spans="1:10">
      <c r="A2378" s="102"/>
      <c r="B2378" s="103"/>
      <c r="C2378" s="98" t="s">
        <v>1277</v>
      </c>
      <c r="D2378" s="98" t="s">
        <v>1299</v>
      </c>
      <c r="E2378" s="98" t="s">
        <v>2969</v>
      </c>
      <c r="F2378" s="98" t="s">
        <v>1280</v>
      </c>
      <c r="G2378" s="98" t="s">
        <v>1850</v>
      </c>
      <c r="H2378" s="98" t="s">
        <v>99</v>
      </c>
      <c r="I2378" s="98" t="s">
        <v>1261</v>
      </c>
      <c r="J2378" s="101" t="s">
        <v>2970</v>
      </c>
    </row>
    <row r="2379" ht="27" spans="1:10">
      <c r="A2379" s="102"/>
      <c r="B2379" s="103"/>
      <c r="C2379" s="98" t="s">
        <v>1277</v>
      </c>
      <c r="D2379" s="98" t="s">
        <v>1299</v>
      </c>
      <c r="E2379" s="98" t="s">
        <v>2932</v>
      </c>
      <c r="F2379" s="98" t="s">
        <v>1259</v>
      </c>
      <c r="G2379" s="98" t="s">
        <v>1285</v>
      </c>
      <c r="H2379" s="98" t="s">
        <v>99</v>
      </c>
      <c r="I2379" s="98" t="s">
        <v>1261</v>
      </c>
      <c r="J2379" s="101" t="s">
        <v>2933</v>
      </c>
    </row>
    <row r="2380" ht="27.75" spans="1:10">
      <c r="A2380" s="102"/>
      <c r="B2380" s="103"/>
      <c r="C2380" s="98" t="s">
        <v>1282</v>
      </c>
      <c r="D2380" s="98" t="s">
        <v>1283</v>
      </c>
      <c r="E2380" s="98" t="s">
        <v>2867</v>
      </c>
      <c r="F2380" s="98" t="s">
        <v>1259</v>
      </c>
      <c r="G2380" s="98" t="s">
        <v>1285</v>
      </c>
      <c r="H2380" s="98" t="s">
        <v>99</v>
      </c>
      <c r="I2380" s="98" t="s">
        <v>1261</v>
      </c>
      <c r="J2380" s="101" t="s">
        <v>2971</v>
      </c>
    </row>
    <row r="2381" ht="27.75" spans="1:10">
      <c r="A2381" s="102"/>
      <c r="B2381" s="103"/>
      <c r="C2381" s="98" t="s">
        <v>1282</v>
      </c>
      <c r="D2381" s="98" t="s">
        <v>1283</v>
      </c>
      <c r="E2381" s="98" t="s">
        <v>2868</v>
      </c>
      <c r="F2381" s="98" t="s">
        <v>1259</v>
      </c>
      <c r="G2381" s="98" t="s">
        <v>1285</v>
      </c>
      <c r="H2381" s="98" t="s">
        <v>99</v>
      </c>
      <c r="I2381" s="98" t="s">
        <v>1261</v>
      </c>
      <c r="J2381" s="101" t="s">
        <v>2972</v>
      </c>
    </row>
    <row r="2382" ht="14.25" spans="1:10">
      <c r="A2382" s="98" t="s">
        <v>2973</v>
      </c>
      <c r="B2382" s="103"/>
      <c r="C2382" s="102"/>
      <c r="D2382" s="102"/>
      <c r="E2382" s="102"/>
      <c r="F2382" s="102"/>
      <c r="G2382" s="102"/>
      <c r="H2382" s="102"/>
      <c r="I2382" s="102"/>
      <c r="J2382" s="103"/>
    </row>
    <row r="2383" ht="14.25" spans="1:10">
      <c r="A2383" s="98" t="s">
        <v>2974</v>
      </c>
      <c r="B2383" s="103"/>
      <c r="C2383" s="102"/>
      <c r="D2383" s="102"/>
      <c r="E2383" s="102"/>
      <c r="F2383" s="102"/>
      <c r="G2383" s="102"/>
      <c r="H2383" s="102"/>
      <c r="I2383" s="102"/>
      <c r="J2383" s="103"/>
    </row>
    <row r="2384" ht="162" spans="1:10">
      <c r="A2384" s="98" t="s">
        <v>2100</v>
      </c>
      <c r="B2384" s="101" t="s">
        <v>1982</v>
      </c>
      <c r="C2384" s="102"/>
      <c r="D2384" s="102"/>
      <c r="E2384" s="102"/>
      <c r="F2384" s="102"/>
      <c r="G2384" s="102"/>
      <c r="H2384" s="102"/>
      <c r="I2384" s="102"/>
      <c r="J2384" s="103"/>
    </row>
    <row r="2385" ht="27.75" spans="1:10">
      <c r="A2385" s="102"/>
      <c r="B2385" s="103"/>
      <c r="C2385" s="98" t="s">
        <v>1256</v>
      </c>
      <c r="D2385" s="98" t="s">
        <v>1257</v>
      </c>
      <c r="E2385" s="98" t="s">
        <v>2975</v>
      </c>
      <c r="F2385" s="98" t="s">
        <v>1280</v>
      </c>
      <c r="G2385" s="98" t="s">
        <v>2976</v>
      </c>
      <c r="H2385" s="98" t="s">
        <v>1695</v>
      </c>
      <c r="I2385" s="98" t="s">
        <v>1261</v>
      </c>
      <c r="J2385" s="101" t="s">
        <v>1985</v>
      </c>
    </row>
    <row r="2386" ht="27.75" spans="1:10">
      <c r="A2386" s="102"/>
      <c r="B2386" s="103"/>
      <c r="C2386" s="98" t="s">
        <v>1256</v>
      </c>
      <c r="D2386" s="98" t="s">
        <v>1268</v>
      </c>
      <c r="E2386" s="98" t="s">
        <v>1986</v>
      </c>
      <c r="F2386" s="98" t="s">
        <v>1280</v>
      </c>
      <c r="G2386" s="98" t="s">
        <v>1301</v>
      </c>
      <c r="H2386" s="98" t="s">
        <v>1294</v>
      </c>
      <c r="I2386" s="98" t="s">
        <v>1261</v>
      </c>
      <c r="J2386" s="101" t="s">
        <v>2103</v>
      </c>
    </row>
    <row r="2387" ht="27.75" spans="1:10">
      <c r="A2387" s="102"/>
      <c r="B2387" s="103"/>
      <c r="C2387" s="98" t="s">
        <v>1256</v>
      </c>
      <c r="D2387" s="98" t="s">
        <v>1268</v>
      </c>
      <c r="E2387" s="98" t="s">
        <v>1988</v>
      </c>
      <c r="F2387" s="98" t="s">
        <v>1259</v>
      </c>
      <c r="G2387" s="98" t="s">
        <v>1353</v>
      </c>
      <c r="H2387" s="98" t="s">
        <v>1294</v>
      </c>
      <c r="I2387" s="98" t="s">
        <v>1261</v>
      </c>
      <c r="J2387" s="101" t="s">
        <v>1989</v>
      </c>
    </row>
    <row r="2388" ht="27.75" spans="1:10">
      <c r="A2388" s="102"/>
      <c r="B2388" s="103"/>
      <c r="C2388" s="98" t="s">
        <v>1256</v>
      </c>
      <c r="D2388" s="98" t="s">
        <v>1377</v>
      </c>
      <c r="E2388" s="98" t="s">
        <v>2977</v>
      </c>
      <c r="F2388" s="98" t="s">
        <v>1280</v>
      </c>
      <c r="G2388" s="98" t="s">
        <v>1301</v>
      </c>
      <c r="H2388" s="98" t="s">
        <v>1294</v>
      </c>
      <c r="I2388" s="98" t="s">
        <v>1261</v>
      </c>
      <c r="J2388" s="101" t="s">
        <v>2978</v>
      </c>
    </row>
    <row r="2389" ht="27.75" spans="1:10">
      <c r="A2389" s="102"/>
      <c r="B2389" s="103"/>
      <c r="C2389" s="98" t="s">
        <v>1256</v>
      </c>
      <c r="D2389" s="98" t="s">
        <v>1291</v>
      </c>
      <c r="E2389" s="98" t="s">
        <v>2979</v>
      </c>
      <c r="F2389" s="98" t="s">
        <v>1280</v>
      </c>
      <c r="G2389" s="98" t="s">
        <v>2043</v>
      </c>
      <c r="H2389" s="98" t="s">
        <v>1949</v>
      </c>
      <c r="I2389" s="98" t="s">
        <v>1261</v>
      </c>
      <c r="J2389" s="101" t="s">
        <v>2104</v>
      </c>
    </row>
    <row r="2390" ht="14.25" spans="1:10">
      <c r="A2390" s="102"/>
      <c r="B2390" s="103"/>
      <c r="C2390" s="98" t="s">
        <v>1277</v>
      </c>
      <c r="D2390" s="98" t="s">
        <v>1278</v>
      </c>
      <c r="E2390" s="98" t="s">
        <v>2116</v>
      </c>
      <c r="F2390" s="98" t="s">
        <v>1259</v>
      </c>
      <c r="G2390" s="98" t="s">
        <v>1332</v>
      </c>
      <c r="H2390" s="98" t="s">
        <v>1294</v>
      </c>
      <c r="I2390" s="98" t="s">
        <v>1261</v>
      </c>
      <c r="J2390" s="101" t="s">
        <v>1914</v>
      </c>
    </row>
    <row r="2391" ht="27.75" spans="1:10">
      <c r="A2391" s="102"/>
      <c r="B2391" s="103"/>
      <c r="C2391" s="98" t="s">
        <v>1277</v>
      </c>
      <c r="D2391" s="98" t="s">
        <v>1299</v>
      </c>
      <c r="E2391" s="98" t="s">
        <v>1999</v>
      </c>
      <c r="F2391" s="98" t="s">
        <v>1280</v>
      </c>
      <c r="G2391" s="98" t="s">
        <v>1850</v>
      </c>
      <c r="H2391" s="98" t="s">
        <v>1302</v>
      </c>
      <c r="I2391" s="98" t="s">
        <v>1261</v>
      </c>
      <c r="J2391" s="101" t="s">
        <v>2105</v>
      </c>
    </row>
    <row r="2392" ht="27" spans="1:10">
      <c r="A2392" s="102"/>
      <c r="B2392" s="103"/>
      <c r="C2392" s="98" t="s">
        <v>1282</v>
      </c>
      <c r="D2392" s="98" t="s">
        <v>1283</v>
      </c>
      <c r="E2392" s="98" t="s">
        <v>1889</v>
      </c>
      <c r="F2392" s="98" t="s">
        <v>1259</v>
      </c>
      <c r="G2392" s="98" t="s">
        <v>1285</v>
      </c>
      <c r="H2392" s="98" t="s">
        <v>1294</v>
      </c>
      <c r="I2392" s="98" t="s">
        <v>1261</v>
      </c>
      <c r="J2392" s="101" t="s">
        <v>1998</v>
      </c>
    </row>
    <row r="2393" ht="27" spans="1:10">
      <c r="A2393" s="102"/>
      <c r="B2393" s="103"/>
      <c r="C2393" s="98" t="s">
        <v>1282</v>
      </c>
      <c r="D2393" s="98" t="s">
        <v>1283</v>
      </c>
      <c r="E2393" s="98" t="s">
        <v>1891</v>
      </c>
      <c r="F2393" s="98" t="s">
        <v>1259</v>
      </c>
      <c r="G2393" s="98" t="s">
        <v>1285</v>
      </c>
      <c r="H2393" s="98" t="s">
        <v>1294</v>
      </c>
      <c r="I2393" s="98" t="s">
        <v>1261</v>
      </c>
      <c r="J2393" s="101" t="s">
        <v>2002</v>
      </c>
    </row>
    <row r="2394" ht="42.75" spans="1:10">
      <c r="A2394" s="98" t="s">
        <v>2980</v>
      </c>
      <c r="B2394" s="101" t="s">
        <v>2190</v>
      </c>
      <c r="C2394" s="102"/>
      <c r="D2394" s="102"/>
      <c r="E2394" s="102"/>
      <c r="F2394" s="102"/>
      <c r="G2394" s="102"/>
      <c r="H2394" s="102"/>
      <c r="I2394" s="102"/>
      <c r="J2394" s="103"/>
    </row>
    <row r="2395" ht="27" spans="1:10">
      <c r="A2395" s="102"/>
      <c r="B2395" s="103"/>
      <c r="C2395" s="98" t="s">
        <v>1256</v>
      </c>
      <c r="D2395" s="98" t="s">
        <v>1257</v>
      </c>
      <c r="E2395" s="98" t="s">
        <v>1895</v>
      </c>
      <c r="F2395" s="98" t="s">
        <v>1280</v>
      </c>
      <c r="G2395" s="98" t="s">
        <v>2981</v>
      </c>
      <c r="H2395" s="98" t="s">
        <v>1695</v>
      </c>
      <c r="I2395" s="98" t="s">
        <v>1261</v>
      </c>
      <c r="J2395" s="101" t="s">
        <v>2982</v>
      </c>
    </row>
    <row r="2396" ht="27" spans="1:10">
      <c r="A2396" s="102"/>
      <c r="B2396" s="103"/>
      <c r="C2396" s="98" t="s">
        <v>1256</v>
      </c>
      <c r="D2396" s="98" t="s">
        <v>1268</v>
      </c>
      <c r="E2396" s="98" t="s">
        <v>1859</v>
      </c>
      <c r="F2396" s="98" t="s">
        <v>1280</v>
      </c>
      <c r="G2396" s="98" t="s">
        <v>1301</v>
      </c>
      <c r="H2396" s="98" t="s">
        <v>1294</v>
      </c>
      <c r="I2396" s="98" t="s">
        <v>1261</v>
      </c>
      <c r="J2396" s="101" t="s">
        <v>2983</v>
      </c>
    </row>
    <row r="2397" ht="14.25" spans="1:10">
      <c r="A2397" s="102"/>
      <c r="B2397" s="103"/>
      <c r="C2397" s="98" t="s">
        <v>1256</v>
      </c>
      <c r="D2397" s="98" t="s">
        <v>1291</v>
      </c>
      <c r="E2397" s="98" t="s">
        <v>1900</v>
      </c>
      <c r="F2397" s="98" t="s">
        <v>1280</v>
      </c>
      <c r="G2397" s="98" t="s">
        <v>1901</v>
      </c>
      <c r="H2397" s="98" t="s">
        <v>99</v>
      </c>
      <c r="I2397" s="98" t="s">
        <v>1261</v>
      </c>
      <c r="J2397" s="101" t="s">
        <v>1902</v>
      </c>
    </row>
    <row r="2398" ht="27" spans="1:10">
      <c r="A2398" s="102"/>
      <c r="B2398" s="103"/>
      <c r="C2398" s="98" t="s">
        <v>1277</v>
      </c>
      <c r="D2398" s="98" t="s">
        <v>1278</v>
      </c>
      <c r="E2398" s="98" t="s">
        <v>2052</v>
      </c>
      <c r="F2398" s="98" t="s">
        <v>1259</v>
      </c>
      <c r="G2398" s="98" t="s">
        <v>1332</v>
      </c>
      <c r="H2398" s="98" t="s">
        <v>1294</v>
      </c>
      <c r="I2398" s="98" t="s">
        <v>1261</v>
      </c>
      <c r="J2398" s="101" t="s">
        <v>2984</v>
      </c>
    </row>
    <row r="2399" ht="27" spans="1:10">
      <c r="A2399" s="102"/>
      <c r="B2399" s="103"/>
      <c r="C2399" s="98" t="s">
        <v>1282</v>
      </c>
      <c r="D2399" s="98" t="s">
        <v>1283</v>
      </c>
      <c r="E2399" s="98" t="s">
        <v>1854</v>
      </c>
      <c r="F2399" s="98" t="s">
        <v>1420</v>
      </c>
      <c r="G2399" s="98" t="s">
        <v>1285</v>
      </c>
      <c r="H2399" s="98" t="s">
        <v>1294</v>
      </c>
      <c r="I2399" s="98" t="s">
        <v>1261</v>
      </c>
      <c r="J2399" s="101" t="s">
        <v>2985</v>
      </c>
    </row>
    <row r="2400" ht="27" spans="1:10">
      <c r="A2400" s="102"/>
      <c r="B2400" s="103"/>
      <c r="C2400" s="98" t="s">
        <v>1282</v>
      </c>
      <c r="D2400" s="98" t="s">
        <v>1283</v>
      </c>
      <c r="E2400" s="98" t="s">
        <v>1906</v>
      </c>
      <c r="F2400" s="98" t="s">
        <v>1420</v>
      </c>
      <c r="G2400" s="98" t="s">
        <v>1285</v>
      </c>
      <c r="H2400" s="98" t="s">
        <v>99</v>
      </c>
      <c r="I2400" s="98" t="s">
        <v>1261</v>
      </c>
      <c r="J2400" s="101" t="s">
        <v>1905</v>
      </c>
    </row>
    <row r="2401" ht="162" spans="1:10">
      <c r="A2401" s="98" t="s">
        <v>2986</v>
      </c>
      <c r="B2401" s="101" t="s">
        <v>1982</v>
      </c>
      <c r="C2401" s="102"/>
      <c r="D2401" s="102"/>
      <c r="E2401" s="102"/>
      <c r="F2401" s="102"/>
      <c r="G2401" s="102"/>
      <c r="H2401" s="102"/>
      <c r="I2401" s="102"/>
      <c r="J2401" s="103"/>
    </row>
    <row r="2402" ht="14.25" spans="1:10">
      <c r="A2402" s="102"/>
      <c r="B2402" s="103"/>
      <c r="C2402" s="98" t="s">
        <v>1256</v>
      </c>
      <c r="D2402" s="98" t="s">
        <v>1257</v>
      </c>
      <c r="E2402" s="98" t="s">
        <v>2987</v>
      </c>
      <c r="F2402" s="98" t="s">
        <v>1280</v>
      </c>
      <c r="G2402" s="98" t="s">
        <v>2988</v>
      </c>
      <c r="H2402" s="98" t="s">
        <v>1695</v>
      </c>
      <c r="I2402" s="98" t="s">
        <v>1261</v>
      </c>
      <c r="J2402" s="101" t="s">
        <v>1985</v>
      </c>
    </row>
    <row r="2403" ht="27.75" spans="1:10">
      <c r="A2403" s="102"/>
      <c r="B2403" s="103"/>
      <c r="C2403" s="98" t="s">
        <v>1256</v>
      </c>
      <c r="D2403" s="98" t="s">
        <v>1268</v>
      </c>
      <c r="E2403" s="98" t="s">
        <v>1986</v>
      </c>
      <c r="F2403" s="98" t="s">
        <v>1280</v>
      </c>
      <c r="G2403" s="98" t="s">
        <v>1301</v>
      </c>
      <c r="H2403" s="98" t="s">
        <v>1294</v>
      </c>
      <c r="I2403" s="98" t="s">
        <v>1261</v>
      </c>
      <c r="J2403" s="101" t="s">
        <v>1987</v>
      </c>
    </row>
    <row r="2404" ht="27.75" spans="1:10">
      <c r="A2404" s="102"/>
      <c r="B2404" s="103"/>
      <c r="C2404" s="98" t="s">
        <v>1256</v>
      </c>
      <c r="D2404" s="98" t="s">
        <v>1268</v>
      </c>
      <c r="E2404" s="98" t="s">
        <v>1988</v>
      </c>
      <c r="F2404" s="98" t="s">
        <v>1259</v>
      </c>
      <c r="G2404" s="98" t="s">
        <v>1353</v>
      </c>
      <c r="H2404" s="98" t="s">
        <v>1294</v>
      </c>
      <c r="I2404" s="98" t="s">
        <v>1261</v>
      </c>
      <c r="J2404" s="101" t="s">
        <v>1989</v>
      </c>
    </row>
    <row r="2405" ht="27.75" spans="1:10">
      <c r="A2405" s="102"/>
      <c r="B2405" s="103"/>
      <c r="C2405" s="98" t="s">
        <v>1256</v>
      </c>
      <c r="D2405" s="98" t="s">
        <v>1377</v>
      </c>
      <c r="E2405" s="98" t="s">
        <v>2977</v>
      </c>
      <c r="F2405" s="98" t="s">
        <v>1280</v>
      </c>
      <c r="G2405" s="98" t="s">
        <v>1301</v>
      </c>
      <c r="H2405" s="98" t="s">
        <v>1294</v>
      </c>
      <c r="I2405" s="98" t="s">
        <v>1261</v>
      </c>
      <c r="J2405" s="101" t="s">
        <v>2978</v>
      </c>
    </row>
    <row r="2406" ht="27.75" spans="1:10">
      <c r="A2406" s="102"/>
      <c r="B2406" s="103"/>
      <c r="C2406" s="98" t="s">
        <v>1256</v>
      </c>
      <c r="D2406" s="98" t="s">
        <v>1291</v>
      </c>
      <c r="E2406" s="98" t="s">
        <v>2979</v>
      </c>
      <c r="F2406" s="98" t="s">
        <v>1280</v>
      </c>
      <c r="G2406" s="98" t="s">
        <v>1993</v>
      </c>
      <c r="H2406" s="98" t="s">
        <v>1949</v>
      </c>
      <c r="I2406" s="98" t="s">
        <v>1261</v>
      </c>
      <c r="J2406" s="101" t="s">
        <v>1994</v>
      </c>
    </row>
    <row r="2407" ht="27.75" spans="1:10">
      <c r="A2407" s="102"/>
      <c r="B2407" s="103"/>
      <c r="C2407" s="98" t="s">
        <v>1277</v>
      </c>
      <c r="D2407" s="98" t="s">
        <v>1278</v>
      </c>
      <c r="E2407" s="98" t="s">
        <v>1995</v>
      </c>
      <c r="F2407" s="98" t="s">
        <v>1259</v>
      </c>
      <c r="G2407" s="98" t="s">
        <v>1332</v>
      </c>
      <c r="H2407" s="98" t="s">
        <v>1294</v>
      </c>
      <c r="I2407" s="98" t="s">
        <v>1261</v>
      </c>
      <c r="J2407" s="101" t="s">
        <v>1914</v>
      </c>
    </row>
    <row r="2408" ht="27.75" spans="1:10">
      <c r="A2408" s="102"/>
      <c r="B2408" s="103"/>
      <c r="C2408" s="98" t="s">
        <v>1277</v>
      </c>
      <c r="D2408" s="98" t="s">
        <v>1299</v>
      </c>
      <c r="E2408" s="98" t="s">
        <v>1999</v>
      </c>
      <c r="F2408" s="98" t="s">
        <v>1280</v>
      </c>
      <c r="G2408" s="98" t="s">
        <v>1850</v>
      </c>
      <c r="H2408" s="98" t="s">
        <v>1302</v>
      </c>
      <c r="I2408" s="98" t="s">
        <v>1261</v>
      </c>
      <c r="J2408" s="101" t="s">
        <v>2001</v>
      </c>
    </row>
    <row r="2409" ht="27" spans="1:10">
      <c r="A2409" s="102"/>
      <c r="B2409" s="103"/>
      <c r="C2409" s="98" t="s">
        <v>1282</v>
      </c>
      <c r="D2409" s="98" t="s">
        <v>1283</v>
      </c>
      <c r="E2409" s="98" t="s">
        <v>1889</v>
      </c>
      <c r="F2409" s="98" t="s">
        <v>1259</v>
      </c>
      <c r="G2409" s="98" t="s">
        <v>1285</v>
      </c>
      <c r="H2409" s="98" t="s">
        <v>1294</v>
      </c>
      <c r="I2409" s="98" t="s">
        <v>1261</v>
      </c>
      <c r="J2409" s="101" t="s">
        <v>1998</v>
      </c>
    </row>
    <row r="2410" ht="27" spans="1:10">
      <c r="A2410" s="102"/>
      <c r="B2410" s="103"/>
      <c r="C2410" s="98" t="s">
        <v>1282</v>
      </c>
      <c r="D2410" s="98" t="s">
        <v>1283</v>
      </c>
      <c r="E2410" s="98" t="s">
        <v>1891</v>
      </c>
      <c r="F2410" s="98" t="s">
        <v>1259</v>
      </c>
      <c r="G2410" s="98" t="s">
        <v>1285</v>
      </c>
      <c r="H2410" s="98" t="s">
        <v>1294</v>
      </c>
      <c r="I2410" s="98" t="s">
        <v>1261</v>
      </c>
      <c r="J2410" s="101" t="s">
        <v>2002</v>
      </c>
    </row>
    <row r="2411" ht="162" spans="1:10">
      <c r="A2411" s="98" t="s">
        <v>2989</v>
      </c>
      <c r="B2411" s="101" t="s">
        <v>1982</v>
      </c>
      <c r="C2411" s="102"/>
      <c r="D2411" s="102"/>
      <c r="E2411" s="102"/>
      <c r="F2411" s="102"/>
      <c r="G2411" s="102"/>
      <c r="H2411" s="102"/>
      <c r="I2411" s="102"/>
      <c r="J2411" s="103"/>
    </row>
    <row r="2412" ht="14.25" spans="1:10">
      <c r="A2412" s="102"/>
      <c r="B2412" s="103"/>
      <c r="C2412" s="98" t="s">
        <v>1256</v>
      </c>
      <c r="D2412" s="98" t="s">
        <v>1257</v>
      </c>
      <c r="E2412" s="98" t="s">
        <v>2987</v>
      </c>
      <c r="F2412" s="98" t="s">
        <v>1280</v>
      </c>
      <c r="G2412" s="98" t="s">
        <v>2990</v>
      </c>
      <c r="H2412" s="98" t="s">
        <v>1695</v>
      </c>
      <c r="I2412" s="98" t="s">
        <v>1261</v>
      </c>
      <c r="J2412" s="101" t="s">
        <v>1985</v>
      </c>
    </row>
    <row r="2413" ht="27.75" spans="1:10">
      <c r="A2413" s="102"/>
      <c r="B2413" s="103"/>
      <c r="C2413" s="98" t="s">
        <v>1256</v>
      </c>
      <c r="D2413" s="98" t="s">
        <v>1268</v>
      </c>
      <c r="E2413" s="98" t="s">
        <v>1986</v>
      </c>
      <c r="F2413" s="98" t="s">
        <v>1280</v>
      </c>
      <c r="G2413" s="98" t="s">
        <v>1301</v>
      </c>
      <c r="H2413" s="98" t="s">
        <v>1294</v>
      </c>
      <c r="I2413" s="98" t="s">
        <v>1261</v>
      </c>
      <c r="J2413" s="101" t="s">
        <v>1987</v>
      </c>
    </row>
    <row r="2414" ht="27.75" spans="1:10">
      <c r="A2414" s="102"/>
      <c r="B2414" s="103"/>
      <c r="C2414" s="98" t="s">
        <v>1256</v>
      </c>
      <c r="D2414" s="98" t="s">
        <v>1268</v>
      </c>
      <c r="E2414" s="98" t="s">
        <v>1988</v>
      </c>
      <c r="F2414" s="98" t="s">
        <v>1259</v>
      </c>
      <c r="G2414" s="98" t="s">
        <v>1353</v>
      </c>
      <c r="H2414" s="98" t="s">
        <v>1294</v>
      </c>
      <c r="I2414" s="98" t="s">
        <v>1261</v>
      </c>
      <c r="J2414" s="101" t="s">
        <v>1989</v>
      </c>
    </row>
    <row r="2415" ht="27.75" spans="1:10">
      <c r="A2415" s="102"/>
      <c r="B2415" s="103"/>
      <c r="C2415" s="98" t="s">
        <v>1256</v>
      </c>
      <c r="D2415" s="98" t="s">
        <v>1377</v>
      </c>
      <c r="E2415" s="98" t="s">
        <v>2977</v>
      </c>
      <c r="F2415" s="98" t="s">
        <v>1280</v>
      </c>
      <c r="G2415" s="98" t="s">
        <v>1301</v>
      </c>
      <c r="H2415" s="98" t="s">
        <v>1294</v>
      </c>
      <c r="I2415" s="98" t="s">
        <v>1261</v>
      </c>
      <c r="J2415" s="101" t="s">
        <v>2978</v>
      </c>
    </row>
    <row r="2416" ht="27.75" spans="1:10">
      <c r="A2416" s="102"/>
      <c r="B2416" s="103"/>
      <c r="C2416" s="98" t="s">
        <v>1256</v>
      </c>
      <c r="D2416" s="98" t="s">
        <v>1291</v>
      </c>
      <c r="E2416" s="98" t="s">
        <v>2445</v>
      </c>
      <c r="F2416" s="98" t="s">
        <v>1280</v>
      </c>
      <c r="G2416" s="98" t="s">
        <v>2035</v>
      </c>
      <c r="H2416" s="98" t="s">
        <v>1949</v>
      </c>
      <c r="I2416" s="98" t="s">
        <v>1261</v>
      </c>
      <c r="J2416" s="101" t="s">
        <v>1994</v>
      </c>
    </row>
    <row r="2417" ht="14.25" spans="1:10">
      <c r="A2417" s="102"/>
      <c r="B2417" s="103"/>
      <c r="C2417" s="98" t="s">
        <v>1277</v>
      </c>
      <c r="D2417" s="98" t="s">
        <v>1278</v>
      </c>
      <c r="E2417" s="98" t="s">
        <v>2116</v>
      </c>
      <c r="F2417" s="98" t="s">
        <v>1259</v>
      </c>
      <c r="G2417" s="98" t="s">
        <v>1332</v>
      </c>
      <c r="H2417" s="98" t="s">
        <v>1294</v>
      </c>
      <c r="I2417" s="98" t="s">
        <v>1261</v>
      </c>
      <c r="J2417" s="101" t="s">
        <v>1914</v>
      </c>
    </row>
    <row r="2418" ht="27.75" spans="1:10">
      <c r="A2418" s="102"/>
      <c r="B2418" s="103"/>
      <c r="C2418" s="98" t="s">
        <v>1277</v>
      </c>
      <c r="D2418" s="98" t="s">
        <v>1299</v>
      </c>
      <c r="E2418" s="98" t="s">
        <v>1999</v>
      </c>
      <c r="F2418" s="98" t="s">
        <v>1280</v>
      </c>
      <c r="G2418" s="98" t="s">
        <v>1363</v>
      </c>
      <c r="H2418" s="98" t="s">
        <v>1302</v>
      </c>
      <c r="I2418" s="98" t="s">
        <v>1261</v>
      </c>
      <c r="J2418" s="101" t="s">
        <v>2001</v>
      </c>
    </row>
    <row r="2419" ht="27" spans="1:10">
      <c r="A2419" s="102"/>
      <c r="B2419" s="103"/>
      <c r="C2419" s="98" t="s">
        <v>1282</v>
      </c>
      <c r="D2419" s="98" t="s">
        <v>1283</v>
      </c>
      <c r="E2419" s="98" t="s">
        <v>1889</v>
      </c>
      <c r="F2419" s="98" t="s">
        <v>1259</v>
      </c>
      <c r="G2419" s="98" t="s">
        <v>1285</v>
      </c>
      <c r="H2419" s="98" t="s">
        <v>1294</v>
      </c>
      <c r="I2419" s="98" t="s">
        <v>1261</v>
      </c>
      <c r="J2419" s="101" t="s">
        <v>1998</v>
      </c>
    </row>
    <row r="2420" ht="27" spans="1:10">
      <c r="A2420" s="102"/>
      <c r="B2420" s="103"/>
      <c r="C2420" s="98" t="s">
        <v>1282</v>
      </c>
      <c r="D2420" s="98" t="s">
        <v>1283</v>
      </c>
      <c r="E2420" s="98" t="s">
        <v>1891</v>
      </c>
      <c r="F2420" s="98" t="s">
        <v>1259</v>
      </c>
      <c r="G2420" s="98" t="s">
        <v>1285</v>
      </c>
      <c r="H2420" s="98" t="s">
        <v>1294</v>
      </c>
      <c r="I2420" s="98" t="s">
        <v>1261</v>
      </c>
      <c r="J2420" s="101" t="s">
        <v>2002</v>
      </c>
    </row>
    <row r="2421" ht="42.75" spans="1:10">
      <c r="A2421" s="98" t="s">
        <v>2991</v>
      </c>
      <c r="B2421" s="101" t="s">
        <v>2190</v>
      </c>
      <c r="C2421" s="102"/>
      <c r="D2421" s="102"/>
      <c r="E2421" s="102"/>
      <c r="F2421" s="102"/>
      <c r="G2421" s="102"/>
      <c r="H2421" s="102"/>
      <c r="I2421" s="102"/>
      <c r="J2421" s="103"/>
    </row>
    <row r="2422" ht="27" spans="1:10">
      <c r="A2422" s="102"/>
      <c r="B2422" s="103"/>
      <c r="C2422" s="98" t="s">
        <v>1256</v>
      </c>
      <c r="D2422" s="98" t="s">
        <v>1257</v>
      </c>
      <c r="E2422" s="98" t="s">
        <v>1895</v>
      </c>
      <c r="F2422" s="98" t="s">
        <v>1280</v>
      </c>
      <c r="G2422" s="98" t="s">
        <v>2992</v>
      </c>
      <c r="H2422" s="98" t="s">
        <v>1695</v>
      </c>
      <c r="I2422" s="98" t="s">
        <v>1261</v>
      </c>
      <c r="J2422" s="101" t="s">
        <v>2993</v>
      </c>
    </row>
    <row r="2423" ht="27" spans="1:10">
      <c r="A2423" s="102"/>
      <c r="B2423" s="103"/>
      <c r="C2423" s="98" t="s">
        <v>1256</v>
      </c>
      <c r="D2423" s="98" t="s">
        <v>1268</v>
      </c>
      <c r="E2423" s="98" t="s">
        <v>1859</v>
      </c>
      <c r="F2423" s="98" t="s">
        <v>1280</v>
      </c>
      <c r="G2423" s="98" t="s">
        <v>1301</v>
      </c>
      <c r="H2423" s="98" t="s">
        <v>1294</v>
      </c>
      <c r="I2423" s="98" t="s">
        <v>1261</v>
      </c>
      <c r="J2423" s="101" t="s">
        <v>2994</v>
      </c>
    </row>
    <row r="2424" ht="14.25" spans="1:10">
      <c r="A2424" s="102"/>
      <c r="B2424" s="103"/>
      <c r="C2424" s="98" t="s">
        <v>1256</v>
      </c>
      <c r="D2424" s="98" t="s">
        <v>1291</v>
      </c>
      <c r="E2424" s="98" t="s">
        <v>1900</v>
      </c>
      <c r="F2424" s="98" t="s">
        <v>1280</v>
      </c>
      <c r="G2424" s="98" t="s">
        <v>1901</v>
      </c>
      <c r="H2424" s="98" t="s">
        <v>99</v>
      </c>
      <c r="I2424" s="98" t="s">
        <v>1261</v>
      </c>
      <c r="J2424" s="101" t="s">
        <v>1902</v>
      </c>
    </row>
    <row r="2425" ht="14.25" spans="1:10">
      <c r="A2425" s="102"/>
      <c r="B2425" s="103"/>
      <c r="C2425" s="98" t="s">
        <v>1277</v>
      </c>
      <c r="D2425" s="98" t="s">
        <v>1278</v>
      </c>
      <c r="E2425" s="98" t="s">
        <v>1951</v>
      </c>
      <c r="F2425" s="98" t="s">
        <v>1280</v>
      </c>
      <c r="G2425" s="98" t="s">
        <v>1301</v>
      </c>
      <c r="H2425" s="98" t="s">
        <v>1294</v>
      </c>
      <c r="I2425" s="98" t="s">
        <v>1261</v>
      </c>
      <c r="J2425" s="101" t="s">
        <v>2995</v>
      </c>
    </row>
    <row r="2426" ht="27" spans="1:10">
      <c r="A2426" s="102"/>
      <c r="B2426" s="103"/>
      <c r="C2426" s="98" t="s">
        <v>1282</v>
      </c>
      <c r="D2426" s="98" t="s">
        <v>1283</v>
      </c>
      <c r="E2426" s="98" t="s">
        <v>1854</v>
      </c>
      <c r="F2426" s="98" t="s">
        <v>1420</v>
      </c>
      <c r="G2426" s="98" t="s">
        <v>1285</v>
      </c>
      <c r="H2426" s="98" t="s">
        <v>1294</v>
      </c>
      <c r="I2426" s="98" t="s">
        <v>1261</v>
      </c>
      <c r="J2426" s="101" t="s">
        <v>2985</v>
      </c>
    </row>
    <row r="2427" ht="27" spans="1:10">
      <c r="A2427" s="102"/>
      <c r="B2427" s="103"/>
      <c r="C2427" s="98" t="s">
        <v>1282</v>
      </c>
      <c r="D2427" s="98" t="s">
        <v>1283</v>
      </c>
      <c r="E2427" s="98" t="s">
        <v>1906</v>
      </c>
      <c r="F2427" s="98" t="s">
        <v>1420</v>
      </c>
      <c r="G2427" s="98" t="s">
        <v>1285</v>
      </c>
      <c r="H2427" s="98" t="s">
        <v>99</v>
      </c>
      <c r="I2427" s="98" t="s">
        <v>1261</v>
      </c>
      <c r="J2427" s="101" t="s">
        <v>1905</v>
      </c>
    </row>
    <row r="2428" ht="54" spans="1:10">
      <c r="A2428" s="98" t="s">
        <v>1881</v>
      </c>
      <c r="B2428" s="101" t="s">
        <v>2054</v>
      </c>
      <c r="C2428" s="102"/>
      <c r="D2428" s="102"/>
      <c r="E2428" s="102"/>
      <c r="F2428" s="102"/>
      <c r="G2428" s="102"/>
      <c r="H2428" s="102"/>
      <c r="I2428" s="102"/>
      <c r="J2428" s="103"/>
    </row>
    <row r="2429" ht="14.25" spans="1:10">
      <c r="A2429" s="102"/>
      <c r="B2429" s="103"/>
      <c r="C2429" s="98" t="s">
        <v>1256</v>
      </c>
      <c r="D2429" s="98" t="s">
        <v>1257</v>
      </c>
      <c r="E2429" s="98" t="s">
        <v>2996</v>
      </c>
      <c r="F2429" s="98" t="s">
        <v>1280</v>
      </c>
      <c r="G2429" s="98" t="s">
        <v>2997</v>
      </c>
      <c r="H2429" s="98" t="s">
        <v>1695</v>
      </c>
      <c r="I2429" s="98" t="s">
        <v>1261</v>
      </c>
      <c r="J2429" s="101" t="s">
        <v>2998</v>
      </c>
    </row>
    <row r="2430" ht="27" spans="1:10">
      <c r="A2430" s="102"/>
      <c r="B2430" s="103"/>
      <c r="C2430" s="98" t="s">
        <v>1256</v>
      </c>
      <c r="D2430" s="98" t="s">
        <v>1268</v>
      </c>
      <c r="E2430" s="98" t="s">
        <v>2058</v>
      </c>
      <c r="F2430" s="98" t="s">
        <v>1280</v>
      </c>
      <c r="G2430" s="98" t="s">
        <v>1301</v>
      </c>
      <c r="H2430" s="98" t="s">
        <v>1294</v>
      </c>
      <c r="I2430" s="98" t="s">
        <v>1261</v>
      </c>
      <c r="J2430" s="101" t="s">
        <v>2998</v>
      </c>
    </row>
    <row r="2431" ht="27.75" spans="1:10">
      <c r="A2431" s="102"/>
      <c r="B2431" s="103"/>
      <c r="C2431" s="98" t="s">
        <v>1256</v>
      </c>
      <c r="D2431" s="98" t="s">
        <v>1268</v>
      </c>
      <c r="E2431" s="98" t="s">
        <v>1988</v>
      </c>
      <c r="F2431" s="98" t="s">
        <v>1259</v>
      </c>
      <c r="G2431" s="98" t="s">
        <v>1353</v>
      </c>
      <c r="H2431" s="98" t="s">
        <v>1294</v>
      </c>
      <c r="I2431" s="98" t="s">
        <v>1261</v>
      </c>
      <c r="J2431" s="101" t="s">
        <v>1989</v>
      </c>
    </row>
    <row r="2432" ht="27.75" spans="1:10">
      <c r="A2432" s="102"/>
      <c r="B2432" s="103"/>
      <c r="C2432" s="98" t="s">
        <v>1256</v>
      </c>
      <c r="D2432" s="98" t="s">
        <v>1377</v>
      </c>
      <c r="E2432" s="98" t="s">
        <v>2977</v>
      </c>
      <c r="F2432" s="98" t="s">
        <v>1280</v>
      </c>
      <c r="G2432" s="98" t="s">
        <v>1301</v>
      </c>
      <c r="H2432" s="98" t="s">
        <v>1294</v>
      </c>
      <c r="I2432" s="98" t="s">
        <v>1261</v>
      </c>
      <c r="J2432" s="101" t="s">
        <v>2978</v>
      </c>
    </row>
    <row r="2433" ht="27.75" spans="1:10">
      <c r="A2433" s="102"/>
      <c r="B2433" s="103"/>
      <c r="C2433" s="98" t="s">
        <v>1256</v>
      </c>
      <c r="D2433" s="98" t="s">
        <v>1291</v>
      </c>
      <c r="E2433" s="98" t="s">
        <v>2721</v>
      </c>
      <c r="F2433" s="98" t="s">
        <v>1280</v>
      </c>
      <c r="G2433" s="98" t="s">
        <v>2060</v>
      </c>
      <c r="H2433" s="98" t="s">
        <v>1949</v>
      </c>
      <c r="I2433" s="98" t="s">
        <v>1261</v>
      </c>
      <c r="J2433" s="101" t="s">
        <v>2061</v>
      </c>
    </row>
    <row r="2434" ht="14.25" spans="1:10">
      <c r="A2434" s="102"/>
      <c r="B2434" s="103"/>
      <c r="C2434" s="98" t="s">
        <v>1277</v>
      </c>
      <c r="D2434" s="98" t="s">
        <v>1278</v>
      </c>
      <c r="E2434" s="98" t="s">
        <v>2116</v>
      </c>
      <c r="F2434" s="98" t="s">
        <v>1259</v>
      </c>
      <c r="G2434" s="98" t="s">
        <v>1332</v>
      </c>
      <c r="H2434" s="98" t="s">
        <v>1294</v>
      </c>
      <c r="I2434" s="98" t="s">
        <v>1261</v>
      </c>
      <c r="J2434" s="101" t="s">
        <v>1914</v>
      </c>
    </row>
    <row r="2435" ht="27.75" spans="1:10">
      <c r="A2435" s="102"/>
      <c r="B2435" s="103"/>
      <c r="C2435" s="98" t="s">
        <v>1277</v>
      </c>
      <c r="D2435" s="98" t="s">
        <v>1299</v>
      </c>
      <c r="E2435" s="98" t="s">
        <v>1999</v>
      </c>
      <c r="F2435" s="98" t="s">
        <v>1280</v>
      </c>
      <c r="G2435" s="98" t="s">
        <v>2000</v>
      </c>
      <c r="H2435" s="98" t="s">
        <v>1302</v>
      </c>
      <c r="I2435" s="98" t="s">
        <v>1261</v>
      </c>
      <c r="J2435" s="101" t="s">
        <v>2001</v>
      </c>
    </row>
    <row r="2436" ht="27" spans="1:10">
      <c r="A2436" s="102"/>
      <c r="B2436" s="103"/>
      <c r="C2436" s="98" t="s">
        <v>1282</v>
      </c>
      <c r="D2436" s="98" t="s">
        <v>1283</v>
      </c>
      <c r="E2436" s="98" t="s">
        <v>1889</v>
      </c>
      <c r="F2436" s="98" t="s">
        <v>1259</v>
      </c>
      <c r="G2436" s="98" t="s">
        <v>1285</v>
      </c>
      <c r="H2436" s="98" t="s">
        <v>1294</v>
      </c>
      <c r="I2436" s="98" t="s">
        <v>1261</v>
      </c>
      <c r="J2436" s="101" t="s">
        <v>2062</v>
      </c>
    </row>
    <row r="2437" ht="27" spans="1:10">
      <c r="A2437" s="102"/>
      <c r="B2437" s="103"/>
      <c r="C2437" s="98" t="s">
        <v>1282</v>
      </c>
      <c r="D2437" s="98" t="s">
        <v>1283</v>
      </c>
      <c r="E2437" s="98" t="s">
        <v>1891</v>
      </c>
      <c r="F2437" s="98" t="s">
        <v>1259</v>
      </c>
      <c r="G2437" s="98" t="s">
        <v>1285</v>
      </c>
      <c r="H2437" s="98" t="s">
        <v>1294</v>
      </c>
      <c r="I2437" s="98" t="s">
        <v>1261</v>
      </c>
      <c r="J2437" s="101" t="s">
        <v>2063</v>
      </c>
    </row>
    <row r="2438" ht="54" spans="1:10">
      <c r="A2438" s="98" t="s">
        <v>2999</v>
      </c>
      <c r="B2438" s="101" t="s">
        <v>2093</v>
      </c>
      <c r="C2438" s="102"/>
      <c r="D2438" s="102"/>
      <c r="E2438" s="102"/>
      <c r="F2438" s="102"/>
      <c r="G2438" s="102"/>
      <c r="H2438" s="102"/>
      <c r="I2438" s="102"/>
      <c r="J2438" s="103"/>
    </row>
    <row r="2439" ht="27" spans="1:10">
      <c r="A2439" s="102"/>
      <c r="B2439" s="103"/>
      <c r="C2439" s="98" t="s">
        <v>1256</v>
      </c>
      <c r="D2439" s="98" t="s">
        <v>1257</v>
      </c>
      <c r="E2439" s="98" t="s">
        <v>2094</v>
      </c>
      <c r="F2439" s="98" t="s">
        <v>1280</v>
      </c>
      <c r="G2439" s="98" t="s">
        <v>1274</v>
      </c>
      <c r="H2439" s="98" t="s">
        <v>1311</v>
      </c>
      <c r="I2439" s="98" t="s">
        <v>1261</v>
      </c>
      <c r="J2439" s="101" t="s">
        <v>1822</v>
      </c>
    </row>
    <row r="2440" ht="27" spans="1:10">
      <c r="A2440" s="102"/>
      <c r="B2440" s="103"/>
      <c r="C2440" s="98" t="s">
        <v>1256</v>
      </c>
      <c r="D2440" s="98" t="s">
        <v>1268</v>
      </c>
      <c r="E2440" s="98" t="s">
        <v>1859</v>
      </c>
      <c r="F2440" s="98" t="s">
        <v>1280</v>
      </c>
      <c r="G2440" s="98" t="s">
        <v>1301</v>
      </c>
      <c r="H2440" s="98" t="s">
        <v>1294</v>
      </c>
      <c r="I2440" s="98" t="s">
        <v>1261</v>
      </c>
      <c r="J2440" s="101" t="s">
        <v>1860</v>
      </c>
    </row>
    <row r="2441" ht="27" spans="1:10">
      <c r="A2441" s="102"/>
      <c r="B2441" s="103"/>
      <c r="C2441" s="98" t="s">
        <v>1256</v>
      </c>
      <c r="D2441" s="98" t="s">
        <v>1377</v>
      </c>
      <c r="E2441" s="98" t="s">
        <v>3000</v>
      </c>
      <c r="F2441" s="98" t="s">
        <v>1280</v>
      </c>
      <c r="G2441" s="98" t="s">
        <v>1301</v>
      </c>
      <c r="H2441" s="98" t="s">
        <v>1294</v>
      </c>
      <c r="I2441" s="98" t="s">
        <v>1261</v>
      </c>
      <c r="J2441" s="101" t="s">
        <v>1826</v>
      </c>
    </row>
    <row r="2442" ht="14.25" spans="1:10">
      <c r="A2442" s="102"/>
      <c r="B2442" s="103"/>
      <c r="C2442" s="98" t="s">
        <v>1256</v>
      </c>
      <c r="D2442" s="98" t="s">
        <v>1291</v>
      </c>
      <c r="E2442" s="98" t="s">
        <v>3001</v>
      </c>
      <c r="F2442" s="98" t="s">
        <v>1280</v>
      </c>
      <c r="G2442" s="98" t="s">
        <v>2422</v>
      </c>
      <c r="H2442" s="98" t="s">
        <v>99</v>
      </c>
      <c r="I2442" s="98" t="s">
        <v>1261</v>
      </c>
      <c r="J2442" s="101" t="s">
        <v>1828</v>
      </c>
    </row>
    <row r="2443" ht="28.5" spans="1:10">
      <c r="A2443" s="102"/>
      <c r="B2443" s="103"/>
      <c r="C2443" s="98" t="s">
        <v>1277</v>
      </c>
      <c r="D2443" s="98" t="s">
        <v>1278</v>
      </c>
      <c r="E2443" s="98" t="s">
        <v>1863</v>
      </c>
      <c r="F2443" s="98" t="s">
        <v>1259</v>
      </c>
      <c r="G2443" s="98" t="s">
        <v>1285</v>
      </c>
      <c r="H2443" s="98" t="s">
        <v>1294</v>
      </c>
      <c r="I2443" s="98" t="s">
        <v>1261</v>
      </c>
      <c r="J2443" s="101" t="s">
        <v>1830</v>
      </c>
    </row>
    <row r="2444" ht="27" spans="1:10">
      <c r="A2444" s="102"/>
      <c r="B2444" s="103"/>
      <c r="C2444" s="98" t="s">
        <v>1282</v>
      </c>
      <c r="D2444" s="98" t="s">
        <v>1283</v>
      </c>
      <c r="E2444" s="98" t="s">
        <v>1317</v>
      </c>
      <c r="F2444" s="98" t="s">
        <v>1259</v>
      </c>
      <c r="G2444" s="98" t="s">
        <v>1285</v>
      </c>
      <c r="H2444" s="98" t="s">
        <v>1294</v>
      </c>
      <c r="I2444" s="98" t="s">
        <v>1261</v>
      </c>
      <c r="J2444" s="101" t="s">
        <v>1832</v>
      </c>
    </row>
    <row r="2445" ht="54" spans="1:10">
      <c r="A2445" s="98" t="s">
        <v>3002</v>
      </c>
      <c r="B2445" s="101" t="s">
        <v>2093</v>
      </c>
      <c r="C2445" s="102"/>
      <c r="D2445" s="102"/>
      <c r="E2445" s="102"/>
      <c r="F2445" s="102"/>
      <c r="G2445" s="102"/>
      <c r="H2445" s="102"/>
      <c r="I2445" s="102"/>
      <c r="J2445" s="103"/>
    </row>
    <row r="2446" ht="27" spans="1:10">
      <c r="A2446" s="102"/>
      <c r="B2446" s="103"/>
      <c r="C2446" s="98" t="s">
        <v>1256</v>
      </c>
      <c r="D2446" s="98" t="s">
        <v>1257</v>
      </c>
      <c r="E2446" s="98" t="s">
        <v>2094</v>
      </c>
      <c r="F2446" s="98" t="s">
        <v>1280</v>
      </c>
      <c r="G2446" s="98" t="s">
        <v>3003</v>
      </c>
      <c r="H2446" s="98" t="s">
        <v>1311</v>
      </c>
      <c r="I2446" s="98" t="s">
        <v>1261</v>
      </c>
      <c r="J2446" s="101" t="s">
        <v>1822</v>
      </c>
    </row>
    <row r="2447" ht="27" spans="1:10">
      <c r="A2447" s="102"/>
      <c r="B2447" s="103"/>
      <c r="C2447" s="98" t="s">
        <v>1256</v>
      </c>
      <c r="D2447" s="98" t="s">
        <v>1268</v>
      </c>
      <c r="E2447" s="98" t="s">
        <v>1859</v>
      </c>
      <c r="F2447" s="98" t="s">
        <v>1280</v>
      </c>
      <c r="G2447" s="98" t="s">
        <v>1301</v>
      </c>
      <c r="H2447" s="98" t="s">
        <v>1294</v>
      </c>
      <c r="I2447" s="98" t="s">
        <v>1261</v>
      </c>
      <c r="J2447" s="101" t="s">
        <v>1860</v>
      </c>
    </row>
    <row r="2448" ht="27" spans="1:10">
      <c r="A2448" s="102"/>
      <c r="B2448" s="103"/>
      <c r="C2448" s="98" t="s">
        <v>1256</v>
      </c>
      <c r="D2448" s="98" t="s">
        <v>1377</v>
      </c>
      <c r="E2448" s="98" t="s">
        <v>3000</v>
      </c>
      <c r="F2448" s="98" t="s">
        <v>1280</v>
      </c>
      <c r="G2448" s="98" t="s">
        <v>1301</v>
      </c>
      <c r="H2448" s="98" t="s">
        <v>1294</v>
      </c>
      <c r="I2448" s="98" t="s">
        <v>1261</v>
      </c>
      <c r="J2448" s="101" t="s">
        <v>1826</v>
      </c>
    </row>
    <row r="2449" ht="27" spans="1:10">
      <c r="A2449" s="102"/>
      <c r="B2449" s="103"/>
      <c r="C2449" s="98" t="s">
        <v>1256</v>
      </c>
      <c r="D2449" s="98" t="s">
        <v>1291</v>
      </c>
      <c r="E2449" s="98" t="s">
        <v>2098</v>
      </c>
      <c r="F2449" s="98" t="s">
        <v>1280</v>
      </c>
      <c r="G2449" s="98" t="s">
        <v>2130</v>
      </c>
      <c r="H2449" s="98" t="s">
        <v>99</v>
      </c>
      <c r="I2449" s="98" t="s">
        <v>1261</v>
      </c>
      <c r="J2449" s="101" t="s">
        <v>1828</v>
      </c>
    </row>
    <row r="2450" ht="14.25" spans="1:10">
      <c r="A2450" s="102"/>
      <c r="B2450" s="103"/>
      <c r="C2450" s="98" t="s">
        <v>1277</v>
      </c>
      <c r="D2450" s="98" t="s">
        <v>1278</v>
      </c>
      <c r="E2450" s="98" t="s">
        <v>1951</v>
      </c>
      <c r="F2450" s="98" t="s">
        <v>1259</v>
      </c>
      <c r="G2450" s="98" t="s">
        <v>1285</v>
      </c>
      <c r="H2450" s="98" t="s">
        <v>1294</v>
      </c>
      <c r="I2450" s="98" t="s">
        <v>1261</v>
      </c>
      <c r="J2450" s="101" t="s">
        <v>3004</v>
      </c>
    </row>
    <row r="2451" ht="27" spans="1:10">
      <c r="A2451" s="102"/>
      <c r="B2451" s="103"/>
      <c r="C2451" s="98" t="s">
        <v>1282</v>
      </c>
      <c r="D2451" s="98" t="s">
        <v>1283</v>
      </c>
      <c r="E2451" s="98" t="s">
        <v>1317</v>
      </c>
      <c r="F2451" s="98" t="s">
        <v>1259</v>
      </c>
      <c r="G2451" s="98" t="s">
        <v>1285</v>
      </c>
      <c r="H2451" s="98" t="s">
        <v>1294</v>
      </c>
      <c r="I2451" s="98" t="s">
        <v>1261</v>
      </c>
      <c r="J2451" s="101" t="s">
        <v>1832</v>
      </c>
    </row>
    <row r="2452" ht="54" spans="1:10">
      <c r="A2452" s="98" t="s">
        <v>3005</v>
      </c>
      <c r="B2452" s="101" t="s">
        <v>2093</v>
      </c>
      <c r="C2452" s="102"/>
      <c r="D2452" s="102"/>
      <c r="E2452" s="102"/>
      <c r="F2452" s="102"/>
      <c r="G2452" s="102"/>
      <c r="H2452" s="102"/>
      <c r="I2452" s="102"/>
      <c r="J2452" s="103"/>
    </row>
    <row r="2453" ht="27" spans="1:10">
      <c r="A2453" s="102"/>
      <c r="B2453" s="103"/>
      <c r="C2453" s="98" t="s">
        <v>1256</v>
      </c>
      <c r="D2453" s="98" t="s">
        <v>1257</v>
      </c>
      <c r="E2453" s="98" t="s">
        <v>2124</v>
      </c>
      <c r="F2453" s="98" t="s">
        <v>1280</v>
      </c>
      <c r="G2453" s="98" t="s">
        <v>3006</v>
      </c>
      <c r="H2453" s="98" t="s">
        <v>1311</v>
      </c>
      <c r="I2453" s="98" t="s">
        <v>1261</v>
      </c>
      <c r="J2453" s="101" t="s">
        <v>1822</v>
      </c>
    </row>
    <row r="2454" ht="27" spans="1:10">
      <c r="A2454" s="102"/>
      <c r="B2454" s="103"/>
      <c r="C2454" s="98" t="s">
        <v>1256</v>
      </c>
      <c r="D2454" s="98" t="s">
        <v>1268</v>
      </c>
      <c r="E2454" s="98" t="s">
        <v>1859</v>
      </c>
      <c r="F2454" s="98" t="s">
        <v>1280</v>
      </c>
      <c r="G2454" s="98" t="s">
        <v>1301</v>
      </c>
      <c r="H2454" s="98" t="s">
        <v>1294</v>
      </c>
      <c r="I2454" s="98" t="s">
        <v>1261</v>
      </c>
      <c r="J2454" s="101" t="s">
        <v>1860</v>
      </c>
    </row>
    <row r="2455" ht="27" spans="1:10">
      <c r="A2455" s="102"/>
      <c r="B2455" s="103"/>
      <c r="C2455" s="98" t="s">
        <v>1256</v>
      </c>
      <c r="D2455" s="98" t="s">
        <v>1377</v>
      </c>
      <c r="E2455" s="98" t="s">
        <v>3000</v>
      </c>
      <c r="F2455" s="98" t="s">
        <v>1280</v>
      </c>
      <c r="G2455" s="98" t="s">
        <v>1301</v>
      </c>
      <c r="H2455" s="98" t="s">
        <v>1294</v>
      </c>
      <c r="I2455" s="98" t="s">
        <v>1261</v>
      </c>
      <c r="J2455" s="101" t="s">
        <v>1826</v>
      </c>
    </row>
    <row r="2456" ht="27" spans="1:10">
      <c r="A2456" s="102"/>
      <c r="B2456" s="103"/>
      <c r="C2456" s="98" t="s">
        <v>1256</v>
      </c>
      <c r="D2456" s="98" t="s">
        <v>1291</v>
      </c>
      <c r="E2456" s="98" t="s">
        <v>2127</v>
      </c>
      <c r="F2456" s="98" t="s">
        <v>1280</v>
      </c>
      <c r="G2456" s="98" t="s">
        <v>2128</v>
      </c>
      <c r="H2456" s="98" t="s">
        <v>99</v>
      </c>
      <c r="I2456" s="98" t="s">
        <v>1261</v>
      </c>
      <c r="J2456" s="101" t="s">
        <v>1828</v>
      </c>
    </row>
    <row r="2457" ht="28.5" spans="1:10">
      <c r="A2457" s="102"/>
      <c r="B2457" s="103"/>
      <c r="C2457" s="98" t="s">
        <v>1277</v>
      </c>
      <c r="D2457" s="98" t="s">
        <v>1278</v>
      </c>
      <c r="E2457" s="98" t="s">
        <v>1863</v>
      </c>
      <c r="F2457" s="98" t="s">
        <v>1259</v>
      </c>
      <c r="G2457" s="98" t="s">
        <v>1285</v>
      </c>
      <c r="H2457" s="98" t="s">
        <v>1294</v>
      </c>
      <c r="I2457" s="98" t="s">
        <v>1261</v>
      </c>
      <c r="J2457" s="101" t="s">
        <v>1830</v>
      </c>
    </row>
    <row r="2458" ht="27" spans="1:10">
      <c r="A2458" s="102"/>
      <c r="B2458" s="103"/>
      <c r="C2458" s="98" t="s">
        <v>1282</v>
      </c>
      <c r="D2458" s="98" t="s">
        <v>1283</v>
      </c>
      <c r="E2458" s="98" t="s">
        <v>1317</v>
      </c>
      <c r="F2458" s="98" t="s">
        <v>1259</v>
      </c>
      <c r="G2458" s="98" t="s">
        <v>1285</v>
      </c>
      <c r="H2458" s="98" t="s">
        <v>1294</v>
      </c>
      <c r="I2458" s="98" t="s">
        <v>1261</v>
      </c>
      <c r="J2458" s="101" t="s">
        <v>1832</v>
      </c>
    </row>
    <row r="2459" ht="14.25" spans="1:10">
      <c r="A2459" s="98" t="s">
        <v>3007</v>
      </c>
      <c r="B2459" s="103"/>
      <c r="C2459" s="102"/>
      <c r="D2459" s="102"/>
      <c r="E2459" s="102"/>
      <c r="F2459" s="102"/>
      <c r="G2459" s="102"/>
      <c r="H2459" s="102"/>
      <c r="I2459" s="102"/>
      <c r="J2459" s="103"/>
    </row>
    <row r="2460" ht="14.25" spans="1:10">
      <c r="A2460" s="98" t="s">
        <v>3008</v>
      </c>
      <c r="B2460" s="103"/>
      <c r="C2460" s="102"/>
      <c r="D2460" s="102"/>
      <c r="E2460" s="102"/>
      <c r="F2460" s="102"/>
      <c r="G2460" s="102"/>
      <c r="H2460" s="102"/>
      <c r="I2460" s="102"/>
      <c r="J2460" s="103"/>
    </row>
    <row r="2461" ht="83.25" spans="1:10">
      <c r="A2461" s="98" t="s">
        <v>3009</v>
      </c>
      <c r="B2461" s="101" t="s">
        <v>3010</v>
      </c>
      <c r="C2461" s="102"/>
      <c r="D2461" s="102"/>
      <c r="E2461" s="102"/>
      <c r="F2461" s="102"/>
      <c r="G2461" s="102"/>
      <c r="H2461" s="102"/>
      <c r="I2461" s="102"/>
      <c r="J2461" s="103"/>
    </row>
    <row r="2462" ht="14.25" spans="1:10">
      <c r="A2462" s="102"/>
      <c r="B2462" s="103"/>
      <c r="C2462" s="98" t="s">
        <v>1256</v>
      </c>
      <c r="D2462" s="98" t="s">
        <v>1257</v>
      </c>
      <c r="E2462" s="98" t="s">
        <v>3011</v>
      </c>
      <c r="F2462" s="98" t="s">
        <v>1280</v>
      </c>
      <c r="G2462" s="98" t="s">
        <v>2714</v>
      </c>
      <c r="H2462" s="98" t="s">
        <v>99</v>
      </c>
      <c r="I2462" s="98" t="s">
        <v>1261</v>
      </c>
      <c r="J2462" s="101" t="s">
        <v>3012</v>
      </c>
    </row>
    <row r="2463" ht="14.25" spans="1:10">
      <c r="A2463" s="102"/>
      <c r="B2463" s="103"/>
      <c r="C2463" s="98" t="s">
        <v>1256</v>
      </c>
      <c r="D2463" s="98" t="s">
        <v>1257</v>
      </c>
      <c r="E2463" s="98" t="s">
        <v>3013</v>
      </c>
      <c r="F2463" s="98" t="s">
        <v>1259</v>
      </c>
      <c r="G2463" s="98" t="s">
        <v>3014</v>
      </c>
      <c r="H2463" s="98" t="s">
        <v>99</v>
      </c>
      <c r="I2463" s="98" t="s">
        <v>1261</v>
      </c>
      <c r="J2463" s="101" t="s">
        <v>3015</v>
      </c>
    </row>
    <row r="2464" ht="27.75" spans="1:10">
      <c r="A2464" s="102"/>
      <c r="B2464" s="103"/>
      <c r="C2464" s="98" t="s">
        <v>1256</v>
      </c>
      <c r="D2464" s="98" t="s">
        <v>1377</v>
      </c>
      <c r="E2464" s="98" t="s">
        <v>3016</v>
      </c>
      <c r="F2464" s="98" t="s">
        <v>1270</v>
      </c>
      <c r="G2464" s="98" t="s">
        <v>3017</v>
      </c>
      <c r="H2464" s="98" t="s">
        <v>99</v>
      </c>
      <c r="I2464" s="98" t="s">
        <v>1261</v>
      </c>
      <c r="J2464" s="101" t="s">
        <v>3018</v>
      </c>
    </row>
    <row r="2465" ht="27" spans="1:10">
      <c r="A2465" s="102"/>
      <c r="B2465" s="103"/>
      <c r="C2465" s="98" t="s">
        <v>1277</v>
      </c>
      <c r="D2465" s="98" t="s">
        <v>1278</v>
      </c>
      <c r="E2465" s="98" t="s">
        <v>1627</v>
      </c>
      <c r="F2465" s="98" t="s">
        <v>1259</v>
      </c>
      <c r="G2465" s="98" t="s">
        <v>1353</v>
      </c>
      <c r="H2465" s="98" t="s">
        <v>99</v>
      </c>
      <c r="I2465" s="98" t="s">
        <v>1261</v>
      </c>
      <c r="J2465" s="101" t="s">
        <v>3019</v>
      </c>
    </row>
    <row r="2466" ht="27" spans="1:10">
      <c r="A2466" s="102"/>
      <c r="B2466" s="103"/>
      <c r="C2466" s="98" t="s">
        <v>1282</v>
      </c>
      <c r="D2466" s="98" t="s">
        <v>1283</v>
      </c>
      <c r="E2466" s="98" t="s">
        <v>3020</v>
      </c>
      <c r="F2466" s="98" t="s">
        <v>1280</v>
      </c>
      <c r="G2466" s="98" t="s">
        <v>1407</v>
      </c>
      <c r="H2466" s="98" t="s">
        <v>99</v>
      </c>
      <c r="I2466" s="98" t="s">
        <v>1261</v>
      </c>
      <c r="J2466" s="101" t="s">
        <v>3021</v>
      </c>
    </row>
    <row r="2467" ht="82.5" spans="1:10">
      <c r="A2467" s="98" t="s">
        <v>3022</v>
      </c>
      <c r="B2467" s="101" t="s">
        <v>3023</v>
      </c>
      <c r="C2467" s="102"/>
      <c r="D2467" s="102"/>
      <c r="E2467" s="102"/>
      <c r="F2467" s="102"/>
      <c r="G2467" s="102"/>
      <c r="H2467" s="102"/>
      <c r="I2467" s="102"/>
      <c r="J2467" s="103"/>
    </row>
    <row r="2468" ht="27" spans="1:10">
      <c r="A2468" s="102"/>
      <c r="B2468" s="103"/>
      <c r="C2468" s="98" t="s">
        <v>1256</v>
      </c>
      <c r="D2468" s="98" t="s">
        <v>1257</v>
      </c>
      <c r="E2468" s="98" t="s">
        <v>3024</v>
      </c>
      <c r="F2468" s="98" t="s">
        <v>1280</v>
      </c>
      <c r="G2468" s="98" t="s">
        <v>3025</v>
      </c>
      <c r="H2468" s="98" t="s">
        <v>99</v>
      </c>
      <c r="I2468" s="98" t="s">
        <v>1261</v>
      </c>
      <c r="J2468" s="101" t="s">
        <v>3026</v>
      </c>
    </row>
    <row r="2469" ht="14.25" spans="1:10">
      <c r="A2469" s="102"/>
      <c r="B2469" s="103"/>
      <c r="C2469" s="98" t="s">
        <v>1256</v>
      </c>
      <c r="D2469" s="98" t="s">
        <v>1257</v>
      </c>
      <c r="E2469" s="98" t="s">
        <v>3027</v>
      </c>
      <c r="F2469" s="98" t="s">
        <v>1420</v>
      </c>
      <c r="G2469" s="98" t="s">
        <v>3028</v>
      </c>
      <c r="H2469" s="98" t="s">
        <v>99</v>
      </c>
      <c r="I2469" s="98" t="s">
        <v>1261</v>
      </c>
      <c r="J2469" s="101" t="s">
        <v>3026</v>
      </c>
    </row>
    <row r="2470" ht="27" spans="1:10">
      <c r="A2470" s="102"/>
      <c r="B2470" s="103"/>
      <c r="C2470" s="98" t="s">
        <v>1256</v>
      </c>
      <c r="D2470" s="98" t="s">
        <v>1257</v>
      </c>
      <c r="E2470" s="98" t="s">
        <v>3029</v>
      </c>
      <c r="F2470" s="98" t="s">
        <v>1259</v>
      </c>
      <c r="G2470" s="98" t="s">
        <v>1768</v>
      </c>
      <c r="H2470" s="98" t="s">
        <v>99</v>
      </c>
      <c r="I2470" s="98" t="s">
        <v>1261</v>
      </c>
      <c r="J2470" s="101" t="s">
        <v>3030</v>
      </c>
    </row>
    <row r="2471" ht="40.5" spans="1:10">
      <c r="A2471" s="102"/>
      <c r="B2471" s="103"/>
      <c r="C2471" s="98" t="s">
        <v>1256</v>
      </c>
      <c r="D2471" s="98" t="s">
        <v>1268</v>
      </c>
      <c r="E2471" s="98" t="s">
        <v>3031</v>
      </c>
      <c r="F2471" s="98" t="s">
        <v>1420</v>
      </c>
      <c r="G2471" s="98" t="s">
        <v>2416</v>
      </c>
      <c r="H2471" s="98" t="s">
        <v>99</v>
      </c>
      <c r="I2471" s="98" t="s">
        <v>1261</v>
      </c>
      <c r="J2471" s="101" t="s">
        <v>3032</v>
      </c>
    </row>
    <row r="2472" ht="14.25" spans="1:10">
      <c r="A2472" s="102"/>
      <c r="B2472" s="103"/>
      <c r="C2472" s="98" t="s">
        <v>1277</v>
      </c>
      <c r="D2472" s="98" t="s">
        <v>1278</v>
      </c>
      <c r="E2472" s="98" t="s">
        <v>3033</v>
      </c>
      <c r="F2472" s="98" t="s">
        <v>1420</v>
      </c>
      <c r="G2472" s="98" t="s">
        <v>3034</v>
      </c>
      <c r="H2472" s="98" t="s">
        <v>99</v>
      </c>
      <c r="I2472" s="98" t="s">
        <v>1261</v>
      </c>
      <c r="J2472" s="101" t="s">
        <v>3035</v>
      </c>
    </row>
    <row r="2473" ht="27" spans="1:10">
      <c r="A2473" s="102"/>
      <c r="B2473" s="103"/>
      <c r="C2473" s="98" t="s">
        <v>1282</v>
      </c>
      <c r="D2473" s="98" t="s">
        <v>1283</v>
      </c>
      <c r="E2473" s="98" t="s">
        <v>1529</v>
      </c>
      <c r="F2473" s="98" t="s">
        <v>1259</v>
      </c>
      <c r="G2473" s="98" t="s">
        <v>1407</v>
      </c>
      <c r="H2473" s="98" t="s">
        <v>99</v>
      </c>
      <c r="I2473" s="98" t="s">
        <v>1261</v>
      </c>
      <c r="J2473" s="101" t="s">
        <v>3036</v>
      </c>
    </row>
    <row r="2474" ht="81" spans="1:10">
      <c r="A2474" s="98" t="s">
        <v>3037</v>
      </c>
      <c r="B2474" s="101" t="s">
        <v>3038</v>
      </c>
      <c r="C2474" s="102"/>
      <c r="D2474" s="102"/>
      <c r="E2474" s="102"/>
      <c r="F2474" s="102"/>
      <c r="G2474" s="102"/>
      <c r="H2474" s="102"/>
      <c r="I2474" s="102"/>
      <c r="J2474" s="103"/>
    </row>
    <row r="2475" ht="40.5" spans="1:10">
      <c r="A2475" s="102"/>
      <c r="B2475" s="103"/>
      <c r="C2475" s="98" t="s">
        <v>1256</v>
      </c>
      <c r="D2475" s="98" t="s">
        <v>1257</v>
      </c>
      <c r="E2475" s="98" t="s">
        <v>3039</v>
      </c>
      <c r="F2475" s="98" t="s">
        <v>1280</v>
      </c>
      <c r="G2475" s="98" t="s">
        <v>1274</v>
      </c>
      <c r="H2475" s="98" t="s">
        <v>99</v>
      </c>
      <c r="I2475" s="98" t="s">
        <v>1261</v>
      </c>
      <c r="J2475" s="101" t="s">
        <v>3040</v>
      </c>
    </row>
    <row r="2476" ht="27" spans="1:10">
      <c r="A2476" s="102"/>
      <c r="B2476" s="103"/>
      <c r="C2476" s="98" t="s">
        <v>1256</v>
      </c>
      <c r="D2476" s="98" t="s">
        <v>1268</v>
      </c>
      <c r="E2476" s="98" t="s">
        <v>3041</v>
      </c>
      <c r="F2476" s="98" t="s">
        <v>1259</v>
      </c>
      <c r="G2476" s="98" t="s">
        <v>1285</v>
      </c>
      <c r="H2476" s="98" t="s">
        <v>99</v>
      </c>
      <c r="I2476" s="98" t="s">
        <v>1261</v>
      </c>
      <c r="J2476" s="101" t="s">
        <v>3042</v>
      </c>
    </row>
    <row r="2477" ht="27" spans="1:10">
      <c r="A2477" s="102"/>
      <c r="B2477" s="103"/>
      <c r="C2477" s="98" t="s">
        <v>1277</v>
      </c>
      <c r="D2477" s="98" t="s">
        <v>1278</v>
      </c>
      <c r="E2477" s="98" t="s">
        <v>1640</v>
      </c>
      <c r="F2477" s="98" t="s">
        <v>1280</v>
      </c>
      <c r="G2477" s="98" t="s">
        <v>1641</v>
      </c>
      <c r="H2477" s="98" t="s">
        <v>99</v>
      </c>
      <c r="I2477" s="98" t="s">
        <v>1384</v>
      </c>
      <c r="J2477" s="101" t="s">
        <v>3043</v>
      </c>
    </row>
    <row r="2478" ht="27" spans="1:10">
      <c r="A2478" s="102"/>
      <c r="B2478" s="103"/>
      <c r="C2478" s="98" t="s">
        <v>1282</v>
      </c>
      <c r="D2478" s="98" t="s">
        <v>1283</v>
      </c>
      <c r="E2478" s="98" t="s">
        <v>3044</v>
      </c>
      <c r="F2478" s="98" t="s">
        <v>1259</v>
      </c>
      <c r="G2478" s="98" t="s">
        <v>1407</v>
      </c>
      <c r="H2478" s="98" t="s">
        <v>99</v>
      </c>
      <c r="I2478" s="98" t="s">
        <v>1261</v>
      </c>
      <c r="J2478" s="101" t="s">
        <v>3045</v>
      </c>
    </row>
    <row r="2479" ht="69" spans="1:10">
      <c r="A2479" s="98" t="s">
        <v>3046</v>
      </c>
      <c r="B2479" s="101" t="s">
        <v>3047</v>
      </c>
      <c r="C2479" s="102"/>
      <c r="D2479" s="102"/>
      <c r="E2479" s="102"/>
      <c r="F2479" s="102"/>
      <c r="G2479" s="102"/>
      <c r="H2479" s="102"/>
      <c r="I2479" s="102"/>
      <c r="J2479" s="103"/>
    </row>
    <row r="2480" ht="14.25" spans="1:10">
      <c r="A2480" s="102"/>
      <c r="B2480" s="103"/>
      <c r="C2480" s="98" t="s">
        <v>1256</v>
      </c>
      <c r="D2480" s="98" t="s">
        <v>1257</v>
      </c>
      <c r="E2480" s="98" t="s">
        <v>1624</v>
      </c>
      <c r="F2480" s="98" t="s">
        <v>1259</v>
      </c>
      <c r="G2480" s="98" t="s">
        <v>3034</v>
      </c>
      <c r="H2480" s="98" t="s">
        <v>99</v>
      </c>
      <c r="I2480" s="98" t="s">
        <v>1261</v>
      </c>
      <c r="J2480" s="101" t="s">
        <v>3012</v>
      </c>
    </row>
    <row r="2481" ht="14.25" spans="1:10">
      <c r="A2481" s="102"/>
      <c r="B2481" s="103"/>
      <c r="C2481" s="98" t="s">
        <v>1256</v>
      </c>
      <c r="D2481" s="98" t="s">
        <v>1257</v>
      </c>
      <c r="E2481" s="98" t="s">
        <v>3013</v>
      </c>
      <c r="F2481" s="98" t="s">
        <v>1259</v>
      </c>
      <c r="G2481" s="98" t="s">
        <v>2043</v>
      </c>
      <c r="H2481" s="98" t="s">
        <v>99</v>
      </c>
      <c r="I2481" s="98" t="s">
        <v>1261</v>
      </c>
      <c r="J2481" s="101" t="s">
        <v>3015</v>
      </c>
    </row>
    <row r="2482" ht="27.75" spans="1:10">
      <c r="A2482" s="102"/>
      <c r="B2482" s="103"/>
      <c r="C2482" s="98" t="s">
        <v>1256</v>
      </c>
      <c r="D2482" s="98" t="s">
        <v>1377</v>
      </c>
      <c r="E2482" s="98" t="s">
        <v>3016</v>
      </c>
      <c r="F2482" s="98" t="s">
        <v>1270</v>
      </c>
      <c r="G2482" s="98" t="s">
        <v>3048</v>
      </c>
      <c r="H2482" s="98" t="s">
        <v>99</v>
      </c>
      <c r="I2482" s="98" t="s">
        <v>1261</v>
      </c>
      <c r="J2482" s="101" t="s">
        <v>3049</v>
      </c>
    </row>
    <row r="2483" ht="27" spans="1:10">
      <c r="A2483" s="102"/>
      <c r="B2483" s="103"/>
      <c r="C2483" s="98" t="s">
        <v>1277</v>
      </c>
      <c r="D2483" s="98" t="s">
        <v>1278</v>
      </c>
      <c r="E2483" s="98" t="s">
        <v>1627</v>
      </c>
      <c r="F2483" s="98" t="s">
        <v>1259</v>
      </c>
      <c r="G2483" s="98" t="s">
        <v>1353</v>
      </c>
      <c r="H2483" s="98" t="s">
        <v>99</v>
      </c>
      <c r="I2483" s="98" t="s">
        <v>1261</v>
      </c>
      <c r="J2483" s="101" t="s">
        <v>3019</v>
      </c>
    </row>
    <row r="2484" ht="27" spans="1:10">
      <c r="A2484" s="102"/>
      <c r="B2484" s="103"/>
      <c r="C2484" s="98" t="s">
        <v>1282</v>
      </c>
      <c r="D2484" s="98" t="s">
        <v>1283</v>
      </c>
      <c r="E2484" s="98" t="s">
        <v>1529</v>
      </c>
      <c r="F2484" s="98" t="s">
        <v>1259</v>
      </c>
      <c r="G2484" s="98" t="s">
        <v>1398</v>
      </c>
      <c r="H2484" s="98" t="s">
        <v>99</v>
      </c>
      <c r="I2484" s="98" t="s">
        <v>1261</v>
      </c>
      <c r="J2484" s="101" t="s">
        <v>3050</v>
      </c>
    </row>
    <row r="2485" ht="14.25" spans="1:10">
      <c r="A2485" s="98" t="s">
        <v>3051</v>
      </c>
      <c r="B2485" s="103"/>
      <c r="C2485" s="102"/>
      <c r="D2485" s="102"/>
      <c r="E2485" s="102"/>
      <c r="F2485" s="102"/>
      <c r="G2485" s="102"/>
      <c r="H2485" s="102"/>
      <c r="I2485" s="102"/>
      <c r="J2485" s="103"/>
    </row>
    <row r="2486" ht="14.25" spans="1:10">
      <c r="A2486" s="98" t="s">
        <v>3052</v>
      </c>
      <c r="B2486" s="103"/>
      <c r="C2486" s="102"/>
      <c r="D2486" s="102"/>
      <c r="E2486" s="102"/>
      <c r="F2486" s="102"/>
      <c r="G2486" s="102"/>
      <c r="H2486" s="102"/>
      <c r="I2486" s="102"/>
      <c r="J2486" s="103"/>
    </row>
    <row r="2487" ht="68.25" spans="1:10">
      <c r="A2487" s="98" t="s">
        <v>3053</v>
      </c>
      <c r="B2487" s="101" t="s">
        <v>3054</v>
      </c>
      <c r="C2487" s="102"/>
      <c r="D2487" s="102"/>
      <c r="E2487" s="102"/>
      <c r="F2487" s="102"/>
      <c r="G2487" s="102"/>
      <c r="H2487" s="102"/>
      <c r="I2487" s="102"/>
      <c r="J2487" s="103"/>
    </row>
    <row r="2488" ht="14.25" spans="1:10">
      <c r="A2488" s="102"/>
      <c r="B2488" s="103"/>
      <c r="C2488" s="98" t="s">
        <v>1256</v>
      </c>
      <c r="D2488" s="98" t="s">
        <v>1257</v>
      </c>
      <c r="E2488" s="98" t="s">
        <v>3011</v>
      </c>
      <c r="F2488" s="98" t="s">
        <v>1259</v>
      </c>
      <c r="G2488" s="98" t="s">
        <v>2714</v>
      </c>
      <c r="H2488" s="98" t="s">
        <v>99</v>
      </c>
      <c r="I2488" s="98" t="s">
        <v>1261</v>
      </c>
      <c r="J2488" s="101" t="s">
        <v>3011</v>
      </c>
    </row>
    <row r="2489" ht="14.25" spans="1:10">
      <c r="A2489" s="102"/>
      <c r="B2489" s="103"/>
      <c r="C2489" s="98" t="s">
        <v>1256</v>
      </c>
      <c r="D2489" s="98" t="s">
        <v>1257</v>
      </c>
      <c r="E2489" s="98" t="s">
        <v>3013</v>
      </c>
      <c r="F2489" s="98" t="s">
        <v>1259</v>
      </c>
      <c r="G2489" s="98" t="s">
        <v>3014</v>
      </c>
      <c r="H2489" s="98" t="s">
        <v>99</v>
      </c>
      <c r="I2489" s="98" t="s">
        <v>1261</v>
      </c>
      <c r="J2489" s="101" t="s">
        <v>3013</v>
      </c>
    </row>
    <row r="2490" ht="27.75" spans="1:10">
      <c r="A2490" s="102"/>
      <c r="B2490" s="103"/>
      <c r="C2490" s="98" t="s">
        <v>1256</v>
      </c>
      <c r="D2490" s="98" t="s">
        <v>1377</v>
      </c>
      <c r="E2490" s="98" t="s">
        <v>3016</v>
      </c>
      <c r="F2490" s="98" t="s">
        <v>1280</v>
      </c>
      <c r="G2490" s="98" t="s">
        <v>3017</v>
      </c>
      <c r="H2490" s="98" t="s">
        <v>99</v>
      </c>
      <c r="I2490" s="98" t="s">
        <v>1261</v>
      </c>
      <c r="J2490" s="101" t="s">
        <v>3016</v>
      </c>
    </row>
    <row r="2491" ht="27" spans="1:10">
      <c r="A2491" s="102"/>
      <c r="B2491" s="103"/>
      <c r="C2491" s="98" t="s">
        <v>1277</v>
      </c>
      <c r="D2491" s="98" t="s">
        <v>1278</v>
      </c>
      <c r="E2491" s="98" t="s">
        <v>1627</v>
      </c>
      <c r="F2491" s="98" t="s">
        <v>1280</v>
      </c>
      <c r="G2491" s="98" t="s">
        <v>1407</v>
      </c>
      <c r="H2491" s="98" t="s">
        <v>99</v>
      </c>
      <c r="I2491" s="98" t="s">
        <v>1261</v>
      </c>
      <c r="J2491" s="101" t="s">
        <v>1627</v>
      </c>
    </row>
    <row r="2492" ht="27" spans="1:10">
      <c r="A2492" s="102"/>
      <c r="B2492" s="103"/>
      <c r="C2492" s="98" t="s">
        <v>1282</v>
      </c>
      <c r="D2492" s="98" t="s">
        <v>1283</v>
      </c>
      <c r="E2492" s="98" t="s">
        <v>3020</v>
      </c>
      <c r="F2492" s="98" t="s">
        <v>1259</v>
      </c>
      <c r="G2492" s="98" t="s">
        <v>1353</v>
      </c>
      <c r="H2492" s="98" t="s">
        <v>99</v>
      </c>
      <c r="I2492" s="98" t="s">
        <v>1261</v>
      </c>
      <c r="J2492" s="101" t="s">
        <v>3020</v>
      </c>
    </row>
    <row r="2493" ht="27.75" spans="1:10">
      <c r="A2493" s="98" t="s">
        <v>3055</v>
      </c>
      <c r="B2493" s="101" t="s">
        <v>3056</v>
      </c>
      <c r="C2493" s="102"/>
      <c r="D2493" s="102"/>
      <c r="E2493" s="102"/>
      <c r="F2493" s="102"/>
      <c r="G2493" s="102"/>
      <c r="H2493" s="102"/>
      <c r="I2493" s="102"/>
      <c r="J2493" s="103"/>
    </row>
    <row r="2494" ht="14.25" spans="1:10">
      <c r="A2494" s="102"/>
      <c r="B2494" s="103"/>
      <c r="C2494" s="98" t="s">
        <v>1256</v>
      </c>
      <c r="D2494" s="98" t="s">
        <v>1257</v>
      </c>
      <c r="E2494" s="98" t="s">
        <v>3057</v>
      </c>
      <c r="F2494" s="98" t="s">
        <v>1280</v>
      </c>
      <c r="G2494" s="98" t="s">
        <v>1651</v>
      </c>
      <c r="H2494" s="98" t="s">
        <v>99</v>
      </c>
      <c r="I2494" s="98" t="s">
        <v>1261</v>
      </c>
      <c r="J2494" s="101" t="s">
        <v>3057</v>
      </c>
    </row>
    <row r="2495" ht="27" spans="1:10">
      <c r="A2495" s="102"/>
      <c r="B2495" s="103"/>
      <c r="C2495" s="98" t="s">
        <v>1277</v>
      </c>
      <c r="D2495" s="98" t="s">
        <v>1299</v>
      </c>
      <c r="E2495" s="98" t="s">
        <v>3058</v>
      </c>
      <c r="F2495" s="98" t="s">
        <v>1259</v>
      </c>
      <c r="G2495" s="98" t="s">
        <v>1850</v>
      </c>
      <c r="H2495" s="98" t="s">
        <v>99</v>
      </c>
      <c r="I2495" s="98" t="s">
        <v>1261</v>
      </c>
      <c r="J2495" s="101" t="s">
        <v>3058</v>
      </c>
    </row>
    <row r="2496" ht="27" spans="1:10">
      <c r="A2496" s="102"/>
      <c r="B2496" s="103"/>
      <c r="C2496" s="98" t="s">
        <v>1282</v>
      </c>
      <c r="D2496" s="98" t="s">
        <v>1283</v>
      </c>
      <c r="E2496" s="98" t="s">
        <v>3059</v>
      </c>
      <c r="F2496" s="98" t="s">
        <v>1259</v>
      </c>
      <c r="G2496" s="98" t="s">
        <v>1398</v>
      </c>
      <c r="H2496" s="98" t="s">
        <v>99</v>
      </c>
      <c r="I2496" s="98" t="s">
        <v>1261</v>
      </c>
      <c r="J2496" s="101" t="s">
        <v>3059</v>
      </c>
    </row>
    <row r="2497" ht="27.75" spans="1:10">
      <c r="A2497" s="98" t="s">
        <v>3060</v>
      </c>
      <c r="B2497" s="101" t="s">
        <v>3061</v>
      </c>
      <c r="C2497" s="102"/>
      <c r="D2497" s="102"/>
      <c r="E2497" s="102"/>
      <c r="F2497" s="102"/>
      <c r="G2497" s="102"/>
      <c r="H2497" s="102"/>
      <c r="I2497" s="102"/>
      <c r="J2497" s="103"/>
    </row>
    <row r="2498" ht="14.25" spans="1:10">
      <c r="A2498" s="102"/>
      <c r="B2498" s="103"/>
      <c r="C2498" s="98" t="s">
        <v>1256</v>
      </c>
      <c r="D2498" s="98" t="s">
        <v>1257</v>
      </c>
      <c r="E2498" s="98" t="s">
        <v>3062</v>
      </c>
      <c r="F2498" s="98" t="s">
        <v>1280</v>
      </c>
      <c r="G2498" s="98" t="s">
        <v>1869</v>
      </c>
      <c r="H2498" s="98" t="s">
        <v>99</v>
      </c>
      <c r="I2498" s="98" t="s">
        <v>1261</v>
      </c>
      <c r="J2498" s="101" t="s">
        <v>3062</v>
      </c>
    </row>
    <row r="2499" ht="27" spans="1:10">
      <c r="A2499" s="102"/>
      <c r="B2499" s="103"/>
      <c r="C2499" s="98" t="s">
        <v>1256</v>
      </c>
      <c r="D2499" s="98" t="s">
        <v>1377</v>
      </c>
      <c r="E2499" s="98" t="s">
        <v>3063</v>
      </c>
      <c r="F2499" s="98" t="s">
        <v>1280</v>
      </c>
      <c r="G2499" s="98" t="s">
        <v>3064</v>
      </c>
      <c r="H2499" s="98" t="s">
        <v>99</v>
      </c>
      <c r="I2499" s="98" t="s">
        <v>1261</v>
      </c>
      <c r="J2499" s="101" t="s">
        <v>3063</v>
      </c>
    </row>
    <row r="2500" ht="27" spans="1:10">
      <c r="A2500" s="102"/>
      <c r="B2500" s="103"/>
      <c r="C2500" s="98" t="s">
        <v>1277</v>
      </c>
      <c r="D2500" s="98" t="s">
        <v>1299</v>
      </c>
      <c r="E2500" s="98" t="s">
        <v>3065</v>
      </c>
      <c r="F2500" s="98" t="s">
        <v>1420</v>
      </c>
      <c r="G2500" s="98" t="s">
        <v>1850</v>
      </c>
      <c r="H2500" s="98" t="s">
        <v>99</v>
      </c>
      <c r="I2500" s="98" t="s">
        <v>1261</v>
      </c>
      <c r="J2500" s="101" t="s">
        <v>3065</v>
      </c>
    </row>
    <row r="2501" ht="27" spans="1:10">
      <c r="A2501" s="102"/>
      <c r="B2501" s="103"/>
      <c r="C2501" s="98" t="s">
        <v>1282</v>
      </c>
      <c r="D2501" s="98" t="s">
        <v>1283</v>
      </c>
      <c r="E2501" s="98" t="s">
        <v>3066</v>
      </c>
      <c r="F2501" s="98" t="s">
        <v>1420</v>
      </c>
      <c r="G2501" s="98" t="s">
        <v>1606</v>
      </c>
      <c r="H2501" s="98" t="s">
        <v>99</v>
      </c>
      <c r="I2501" s="98" t="s">
        <v>1261</v>
      </c>
      <c r="J2501" s="101" t="s">
        <v>3066</v>
      </c>
    </row>
    <row r="2502" ht="27.75" spans="1:10">
      <c r="A2502" s="98" t="s">
        <v>3067</v>
      </c>
      <c r="B2502" s="101" t="s">
        <v>3068</v>
      </c>
      <c r="C2502" s="102"/>
      <c r="D2502" s="102"/>
      <c r="E2502" s="102"/>
      <c r="F2502" s="102"/>
      <c r="G2502" s="102"/>
      <c r="H2502" s="102"/>
      <c r="I2502" s="102"/>
      <c r="J2502" s="103"/>
    </row>
    <row r="2503" ht="40.5" spans="1:10">
      <c r="A2503" s="102"/>
      <c r="B2503" s="103"/>
      <c r="C2503" s="98" t="s">
        <v>1256</v>
      </c>
      <c r="D2503" s="98" t="s">
        <v>1257</v>
      </c>
      <c r="E2503" s="98" t="s">
        <v>3069</v>
      </c>
      <c r="F2503" s="98" t="s">
        <v>1280</v>
      </c>
      <c r="G2503" s="98" t="s">
        <v>1768</v>
      </c>
      <c r="H2503" s="98" t="s">
        <v>99</v>
      </c>
      <c r="I2503" s="98" t="s">
        <v>1261</v>
      </c>
      <c r="J2503" s="101" t="s">
        <v>3069</v>
      </c>
    </row>
    <row r="2504" ht="27" spans="1:10">
      <c r="A2504" s="102"/>
      <c r="B2504" s="103"/>
      <c r="C2504" s="98" t="s">
        <v>1256</v>
      </c>
      <c r="D2504" s="98" t="s">
        <v>1257</v>
      </c>
      <c r="E2504" s="98" t="s">
        <v>3070</v>
      </c>
      <c r="F2504" s="98" t="s">
        <v>1280</v>
      </c>
      <c r="G2504" s="98" t="s">
        <v>1768</v>
      </c>
      <c r="H2504" s="98" t="s">
        <v>99</v>
      </c>
      <c r="I2504" s="98" t="s">
        <v>1261</v>
      </c>
      <c r="J2504" s="101" t="s">
        <v>3070</v>
      </c>
    </row>
    <row r="2505" ht="40.5" spans="1:10">
      <c r="A2505" s="102"/>
      <c r="B2505" s="103"/>
      <c r="C2505" s="98" t="s">
        <v>1256</v>
      </c>
      <c r="D2505" s="98" t="s">
        <v>1268</v>
      </c>
      <c r="E2505" s="98" t="s">
        <v>3071</v>
      </c>
      <c r="F2505" s="98" t="s">
        <v>1259</v>
      </c>
      <c r="G2505" s="98" t="s">
        <v>1407</v>
      </c>
      <c r="H2505" s="98" t="s">
        <v>99</v>
      </c>
      <c r="I2505" s="98" t="s">
        <v>1261</v>
      </c>
      <c r="J2505" s="101" t="s">
        <v>3071</v>
      </c>
    </row>
    <row r="2506" ht="27" spans="1:10">
      <c r="A2506" s="102"/>
      <c r="B2506" s="103"/>
      <c r="C2506" s="98" t="s">
        <v>1256</v>
      </c>
      <c r="D2506" s="98" t="s">
        <v>1268</v>
      </c>
      <c r="E2506" s="98" t="s">
        <v>3072</v>
      </c>
      <c r="F2506" s="98" t="s">
        <v>1259</v>
      </c>
      <c r="G2506" s="98" t="s">
        <v>1285</v>
      </c>
      <c r="H2506" s="98" t="s">
        <v>99</v>
      </c>
      <c r="I2506" s="98" t="s">
        <v>1261</v>
      </c>
      <c r="J2506" s="101" t="s">
        <v>3072</v>
      </c>
    </row>
    <row r="2507" ht="27" spans="1:10">
      <c r="A2507" s="102"/>
      <c r="B2507" s="103"/>
      <c r="C2507" s="98" t="s">
        <v>1256</v>
      </c>
      <c r="D2507" s="98" t="s">
        <v>1268</v>
      </c>
      <c r="E2507" s="98" t="s">
        <v>3073</v>
      </c>
      <c r="F2507" s="98" t="s">
        <v>1259</v>
      </c>
      <c r="G2507" s="98" t="s">
        <v>1407</v>
      </c>
      <c r="H2507" s="98" t="s">
        <v>99</v>
      </c>
      <c r="I2507" s="98" t="s">
        <v>1261</v>
      </c>
      <c r="J2507" s="101" t="s">
        <v>3073</v>
      </c>
    </row>
    <row r="2508" ht="40.5" spans="1:10">
      <c r="A2508" s="102"/>
      <c r="B2508" s="103"/>
      <c r="C2508" s="98" t="s">
        <v>1277</v>
      </c>
      <c r="D2508" s="98" t="s">
        <v>1313</v>
      </c>
      <c r="E2508" s="98" t="s">
        <v>3074</v>
      </c>
      <c r="F2508" s="98" t="s">
        <v>1259</v>
      </c>
      <c r="G2508" s="98" t="s">
        <v>1553</v>
      </c>
      <c r="H2508" s="98" t="s">
        <v>99</v>
      </c>
      <c r="I2508" s="98" t="s">
        <v>1261</v>
      </c>
      <c r="J2508" s="101" t="s">
        <v>3074</v>
      </c>
    </row>
    <row r="2509" ht="27" spans="1:10">
      <c r="A2509" s="102"/>
      <c r="B2509" s="103"/>
      <c r="C2509" s="98" t="s">
        <v>1277</v>
      </c>
      <c r="D2509" s="98" t="s">
        <v>1278</v>
      </c>
      <c r="E2509" s="98" t="s">
        <v>3073</v>
      </c>
      <c r="F2509" s="98" t="s">
        <v>1259</v>
      </c>
      <c r="G2509" s="98" t="s">
        <v>1553</v>
      </c>
      <c r="H2509" s="98" t="s">
        <v>99</v>
      </c>
      <c r="I2509" s="98" t="s">
        <v>1261</v>
      </c>
      <c r="J2509" s="101" t="s">
        <v>3073</v>
      </c>
    </row>
    <row r="2510" ht="27" spans="1:10">
      <c r="A2510" s="102"/>
      <c r="B2510" s="103"/>
      <c r="C2510" s="98" t="s">
        <v>1277</v>
      </c>
      <c r="D2510" s="98" t="s">
        <v>1278</v>
      </c>
      <c r="E2510" s="98" t="s">
        <v>3075</v>
      </c>
      <c r="F2510" s="98" t="s">
        <v>1259</v>
      </c>
      <c r="G2510" s="98" t="s">
        <v>1553</v>
      </c>
      <c r="H2510" s="98" t="s">
        <v>99</v>
      </c>
      <c r="I2510" s="98" t="s">
        <v>1261</v>
      </c>
      <c r="J2510" s="101" t="s">
        <v>3075</v>
      </c>
    </row>
    <row r="2511" ht="27" spans="1:10">
      <c r="A2511" s="102"/>
      <c r="B2511" s="103"/>
      <c r="C2511" s="98" t="s">
        <v>1277</v>
      </c>
      <c r="D2511" s="98" t="s">
        <v>1278</v>
      </c>
      <c r="E2511" s="98" t="s">
        <v>3076</v>
      </c>
      <c r="F2511" s="98" t="s">
        <v>1420</v>
      </c>
      <c r="G2511" s="98" t="s">
        <v>3077</v>
      </c>
      <c r="H2511" s="98" t="s">
        <v>99</v>
      </c>
      <c r="I2511" s="98" t="s">
        <v>1261</v>
      </c>
      <c r="J2511" s="101" t="s">
        <v>3076</v>
      </c>
    </row>
    <row r="2512" ht="27" spans="1:10">
      <c r="A2512" s="102"/>
      <c r="B2512" s="103"/>
      <c r="C2512" s="98" t="s">
        <v>1282</v>
      </c>
      <c r="D2512" s="98" t="s">
        <v>1283</v>
      </c>
      <c r="E2512" s="98" t="s">
        <v>3078</v>
      </c>
      <c r="F2512" s="98" t="s">
        <v>1259</v>
      </c>
      <c r="G2512" s="98" t="s">
        <v>1407</v>
      </c>
      <c r="H2512" s="98" t="s">
        <v>99</v>
      </c>
      <c r="I2512" s="98" t="s">
        <v>1261</v>
      </c>
      <c r="J2512" s="101" t="s">
        <v>3078</v>
      </c>
    </row>
    <row r="2513" ht="27" spans="1:10">
      <c r="A2513" s="102"/>
      <c r="B2513" s="103"/>
      <c r="C2513" s="98" t="s">
        <v>1282</v>
      </c>
      <c r="D2513" s="98" t="s">
        <v>1283</v>
      </c>
      <c r="E2513" s="98" t="s">
        <v>3079</v>
      </c>
      <c r="F2513" s="98" t="s">
        <v>1259</v>
      </c>
      <c r="G2513" s="98" t="s">
        <v>1407</v>
      </c>
      <c r="H2513" s="98" t="s">
        <v>99</v>
      </c>
      <c r="I2513" s="98" t="s">
        <v>1261</v>
      </c>
      <c r="J2513" s="101" t="s">
        <v>3079</v>
      </c>
    </row>
    <row r="2514" ht="81" spans="1:10">
      <c r="A2514" s="98" t="s">
        <v>3080</v>
      </c>
      <c r="B2514" s="101" t="s">
        <v>3081</v>
      </c>
      <c r="C2514" s="102"/>
      <c r="D2514" s="102"/>
      <c r="E2514" s="102"/>
      <c r="F2514" s="102"/>
      <c r="G2514" s="102"/>
      <c r="H2514" s="102"/>
      <c r="I2514" s="102"/>
      <c r="J2514" s="103"/>
    </row>
    <row r="2515" ht="40.5" spans="1:10">
      <c r="A2515" s="102"/>
      <c r="B2515" s="103"/>
      <c r="C2515" s="98" t="s">
        <v>1256</v>
      </c>
      <c r="D2515" s="98" t="s">
        <v>1257</v>
      </c>
      <c r="E2515" s="98" t="s">
        <v>3082</v>
      </c>
      <c r="F2515" s="98" t="s">
        <v>1259</v>
      </c>
      <c r="G2515" s="98" t="s">
        <v>2005</v>
      </c>
      <c r="H2515" s="98" t="s">
        <v>99</v>
      </c>
      <c r="I2515" s="98" t="s">
        <v>1261</v>
      </c>
      <c r="J2515" s="101" t="s">
        <v>3082</v>
      </c>
    </row>
    <row r="2516" ht="27" spans="1:10">
      <c r="A2516" s="102"/>
      <c r="B2516" s="103"/>
      <c r="C2516" s="98" t="s">
        <v>1256</v>
      </c>
      <c r="D2516" s="98" t="s">
        <v>1268</v>
      </c>
      <c r="E2516" s="98" t="s">
        <v>3083</v>
      </c>
      <c r="F2516" s="98" t="s">
        <v>1259</v>
      </c>
      <c r="G2516" s="98" t="s">
        <v>1285</v>
      </c>
      <c r="H2516" s="98" t="s">
        <v>99</v>
      </c>
      <c r="I2516" s="98" t="s">
        <v>1261</v>
      </c>
      <c r="J2516" s="101" t="s">
        <v>3083</v>
      </c>
    </row>
    <row r="2517" ht="27" spans="1:10">
      <c r="A2517" s="102"/>
      <c r="B2517" s="103"/>
      <c r="C2517" s="98" t="s">
        <v>1277</v>
      </c>
      <c r="D2517" s="98" t="s">
        <v>1278</v>
      </c>
      <c r="E2517" s="98" t="s">
        <v>1640</v>
      </c>
      <c r="F2517" s="98" t="s">
        <v>1259</v>
      </c>
      <c r="G2517" s="98" t="s">
        <v>1641</v>
      </c>
      <c r="H2517" s="98" t="s">
        <v>99</v>
      </c>
      <c r="I2517" s="98" t="s">
        <v>1261</v>
      </c>
      <c r="J2517" s="101" t="s">
        <v>1640</v>
      </c>
    </row>
    <row r="2518" ht="27" spans="1:10">
      <c r="A2518" s="102"/>
      <c r="B2518" s="103"/>
      <c r="C2518" s="98" t="s">
        <v>1282</v>
      </c>
      <c r="D2518" s="98" t="s">
        <v>1283</v>
      </c>
      <c r="E2518" s="98" t="s">
        <v>1744</v>
      </c>
      <c r="F2518" s="98" t="s">
        <v>1259</v>
      </c>
      <c r="G2518" s="98" t="s">
        <v>1407</v>
      </c>
      <c r="H2518" s="98" t="s">
        <v>99</v>
      </c>
      <c r="I2518" s="98" t="s">
        <v>1261</v>
      </c>
      <c r="J2518" s="101" t="s">
        <v>1744</v>
      </c>
    </row>
    <row r="2519" ht="27.75" spans="1:10">
      <c r="A2519" s="98" t="s">
        <v>3084</v>
      </c>
      <c r="B2519" s="101" t="s">
        <v>3085</v>
      </c>
      <c r="C2519" s="102"/>
      <c r="D2519" s="102"/>
      <c r="E2519" s="102"/>
      <c r="F2519" s="102"/>
      <c r="G2519" s="102"/>
      <c r="H2519" s="102"/>
      <c r="I2519" s="102"/>
      <c r="J2519" s="103"/>
    </row>
    <row r="2520" ht="40.5" spans="1:10">
      <c r="A2520" s="102"/>
      <c r="B2520" s="103"/>
      <c r="C2520" s="98" t="s">
        <v>1256</v>
      </c>
      <c r="D2520" s="98" t="s">
        <v>1257</v>
      </c>
      <c r="E2520" s="98" t="s">
        <v>3086</v>
      </c>
      <c r="F2520" s="98" t="s">
        <v>1259</v>
      </c>
      <c r="G2520" s="98" t="s">
        <v>3087</v>
      </c>
      <c r="H2520" s="98" t="s">
        <v>99</v>
      </c>
      <c r="I2520" s="98" t="s">
        <v>1261</v>
      </c>
      <c r="J2520" s="101" t="s">
        <v>3088</v>
      </c>
    </row>
    <row r="2521" ht="27" spans="1:10">
      <c r="A2521" s="102"/>
      <c r="B2521" s="103"/>
      <c r="C2521" s="98" t="s">
        <v>1256</v>
      </c>
      <c r="D2521" s="98" t="s">
        <v>1268</v>
      </c>
      <c r="E2521" s="98" t="s">
        <v>3089</v>
      </c>
      <c r="F2521" s="98" t="s">
        <v>1420</v>
      </c>
      <c r="G2521" s="98" t="s">
        <v>3090</v>
      </c>
      <c r="H2521" s="98" t="s">
        <v>99</v>
      </c>
      <c r="I2521" s="98" t="s">
        <v>1261</v>
      </c>
      <c r="J2521" s="101" t="s">
        <v>3088</v>
      </c>
    </row>
    <row r="2522" ht="27" spans="1:10">
      <c r="A2522" s="102"/>
      <c r="B2522" s="103"/>
      <c r="C2522" s="98" t="s">
        <v>1256</v>
      </c>
      <c r="D2522" s="98" t="s">
        <v>1268</v>
      </c>
      <c r="E2522" s="98" t="s">
        <v>3041</v>
      </c>
      <c r="F2522" s="98" t="s">
        <v>1259</v>
      </c>
      <c r="G2522" s="98" t="s">
        <v>1285</v>
      </c>
      <c r="H2522" s="98" t="s">
        <v>99</v>
      </c>
      <c r="I2522" s="98" t="s">
        <v>1261</v>
      </c>
      <c r="J2522" s="101" t="s">
        <v>3088</v>
      </c>
    </row>
    <row r="2523" ht="27" spans="1:10">
      <c r="A2523" s="102"/>
      <c r="B2523" s="103"/>
      <c r="C2523" s="98" t="s">
        <v>1277</v>
      </c>
      <c r="D2523" s="98" t="s">
        <v>1278</v>
      </c>
      <c r="E2523" s="98" t="s">
        <v>1640</v>
      </c>
      <c r="F2523" s="98" t="s">
        <v>1420</v>
      </c>
      <c r="G2523" s="98" t="s">
        <v>1641</v>
      </c>
      <c r="H2523" s="98" t="s">
        <v>99</v>
      </c>
      <c r="I2523" s="98" t="s">
        <v>1261</v>
      </c>
      <c r="J2523" s="101" t="s">
        <v>3088</v>
      </c>
    </row>
    <row r="2524" ht="27" spans="1:10">
      <c r="A2524" s="102"/>
      <c r="B2524" s="103"/>
      <c r="C2524" s="98" t="s">
        <v>1282</v>
      </c>
      <c r="D2524" s="98" t="s">
        <v>1283</v>
      </c>
      <c r="E2524" s="98" t="s">
        <v>1744</v>
      </c>
      <c r="F2524" s="98" t="s">
        <v>1259</v>
      </c>
      <c r="G2524" s="98" t="s">
        <v>1407</v>
      </c>
      <c r="H2524" s="98" t="s">
        <v>99</v>
      </c>
      <c r="I2524" s="98" t="s">
        <v>1261</v>
      </c>
      <c r="J2524" s="101" t="s">
        <v>3088</v>
      </c>
    </row>
    <row r="2525" ht="27" spans="1:10">
      <c r="A2525" s="98" t="s">
        <v>3091</v>
      </c>
      <c r="B2525" s="101" t="s">
        <v>3092</v>
      </c>
      <c r="C2525" s="102"/>
      <c r="D2525" s="102"/>
      <c r="E2525" s="102"/>
      <c r="F2525" s="102"/>
      <c r="G2525" s="102"/>
      <c r="H2525" s="102"/>
      <c r="I2525" s="102"/>
      <c r="J2525" s="103"/>
    </row>
    <row r="2526" ht="40.5" spans="1:10">
      <c r="A2526" s="102"/>
      <c r="B2526" s="103"/>
      <c r="C2526" s="98" t="s">
        <v>1256</v>
      </c>
      <c r="D2526" s="98" t="s">
        <v>1257</v>
      </c>
      <c r="E2526" s="98" t="s">
        <v>3039</v>
      </c>
      <c r="F2526" s="98" t="s">
        <v>1280</v>
      </c>
      <c r="G2526" s="98" t="s">
        <v>1274</v>
      </c>
      <c r="H2526" s="98" t="s">
        <v>99</v>
      </c>
      <c r="I2526" s="98" t="s">
        <v>1261</v>
      </c>
      <c r="J2526" s="101" t="s">
        <v>3093</v>
      </c>
    </row>
    <row r="2527" ht="27" spans="1:10">
      <c r="A2527" s="102"/>
      <c r="B2527" s="103"/>
      <c r="C2527" s="98" t="s">
        <v>1256</v>
      </c>
      <c r="D2527" s="98" t="s">
        <v>1268</v>
      </c>
      <c r="E2527" s="98" t="s">
        <v>3041</v>
      </c>
      <c r="F2527" s="98" t="s">
        <v>1259</v>
      </c>
      <c r="G2527" s="98" t="s">
        <v>1573</v>
      </c>
      <c r="H2527" s="98" t="s">
        <v>99</v>
      </c>
      <c r="I2527" s="98" t="s">
        <v>1261</v>
      </c>
      <c r="J2527" s="101" t="s">
        <v>3093</v>
      </c>
    </row>
    <row r="2528" ht="14.25" spans="1:10">
      <c r="A2528" s="102"/>
      <c r="B2528" s="103"/>
      <c r="C2528" s="98" t="s">
        <v>1256</v>
      </c>
      <c r="D2528" s="98" t="s">
        <v>1268</v>
      </c>
      <c r="E2528" s="98" t="s">
        <v>3094</v>
      </c>
      <c r="F2528" s="98" t="s">
        <v>1259</v>
      </c>
      <c r="G2528" s="98" t="s">
        <v>3095</v>
      </c>
      <c r="H2528" s="98" t="s">
        <v>99</v>
      </c>
      <c r="I2528" s="98" t="s">
        <v>1261</v>
      </c>
      <c r="J2528" s="101" t="s">
        <v>3093</v>
      </c>
    </row>
    <row r="2529" ht="27" spans="1:10">
      <c r="A2529" s="102"/>
      <c r="B2529" s="103"/>
      <c r="C2529" s="98" t="s">
        <v>1277</v>
      </c>
      <c r="D2529" s="98" t="s">
        <v>1278</v>
      </c>
      <c r="E2529" s="98" t="s">
        <v>1640</v>
      </c>
      <c r="F2529" s="98" t="s">
        <v>1420</v>
      </c>
      <c r="G2529" s="98" t="s">
        <v>1641</v>
      </c>
      <c r="H2529" s="98" t="s">
        <v>99</v>
      </c>
      <c r="I2529" s="98" t="s">
        <v>1261</v>
      </c>
      <c r="J2529" s="101" t="s">
        <v>3093</v>
      </c>
    </row>
    <row r="2530" ht="27" spans="1:10">
      <c r="A2530" s="102"/>
      <c r="B2530" s="103"/>
      <c r="C2530" s="98" t="s">
        <v>1282</v>
      </c>
      <c r="D2530" s="98" t="s">
        <v>1283</v>
      </c>
      <c r="E2530" s="98" t="s">
        <v>3096</v>
      </c>
      <c r="F2530" s="98" t="s">
        <v>1259</v>
      </c>
      <c r="G2530" s="98" t="s">
        <v>1504</v>
      </c>
      <c r="H2530" s="98" t="s">
        <v>99</v>
      </c>
      <c r="I2530" s="98" t="s">
        <v>1261</v>
      </c>
      <c r="J2530" s="101" t="s">
        <v>3093</v>
      </c>
    </row>
    <row r="2531" ht="27.75" spans="1:10">
      <c r="A2531" s="98" t="s">
        <v>3097</v>
      </c>
      <c r="B2531" s="101" t="s">
        <v>3098</v>
      </c>
      <c r="C2531" s="102"/>
      <c r="D2531" s="102"/>
      <c r="E2531" s="102"/>
      <c r="F2531" s="102"/>
      <c r="G2531" s="102"/>
      <c r="H2531" s="102"/>
      <c r="I2531" s="102"/>
      <c r="J2531" s="103"/>
    </row>
    <row r="2532" ht="14.25" spans="1:10">
      <c r="A2532" s="102"/>
      <c r="B2532" s="103"/>
      <c r="C2532" s="98" t="s">
        <v>1256</v>
      </c>
      <c r="D2532" s="98" t="s">
        <v>1257</v>
      </c>
      <c r="E2532" s="98" t="s">
        <v>3062</v>
      </c>
      <c r="F2532" s="98" t="s">
        <v>1280</v>
      </c>
      <c r="G2532" s="98" t="s">
        <v>1553</v>
      </c>
      <c r="H2532" s="98" t="s">
        <v>99</v>
      </c>
      <c r="I2532" s="98" t="s">
        <v>1261</v>
      </c>
      <c r="J2532" s="101" t="s">
        <v>3062</v>
      </c>
    </row>
    <row r="2533" ht="27.75" spans="1:10">
      <c r="A2533" s="102"/>
      <c r="B2533" s="103"/>
      <c r="C2533" s="98" t="s">
        <v>1256</v>
      </c>
      <c r="D2533" s="98" t="s">
        <v>1377</v>
      </c>
      <c r="E2533" s="98" t="s">
        <v>3063</v>
      </c>
      <c r="F2533" s="98" t="s">
        <v>1259</v>
      </c>
      <c r="G2533" s="98" t="s">
        <v>3099</v>
      </c>
      <c r="H2533" s="98" t="s">
        <v>99</v>
      </c>
      <c r="I2533" s="98" t="s">
        <v>1261</v>
      </c>
      <c r="J2533" s="101" t="s">
        <v>3063</v>
      </c>
    </row>
    <row r="2534" ht="14.25" spans="1:10">
      <c r="A2534" s="102"/>
      <c r="B2534" s="103"/>
      <c r="C2534" s="98" t="s">
        <v>1256</v>
      </c>
      <c r="D2534" s="98" t="s">
        <v>1291</v>
      </c>
      <c r="E2534" s="98" t="s">
        <v>2747</v>
      </c>
      <c r="F2534" s="98" t="s">
        <v>1280</v>
      </c>
      <c r="G2534" s="98" t="s">
        <v>3100</v>
      </c>
      <c r="H2534" s="98" t="s">
        <v>99</v>
      </c>
      <c r="I2534" s="98" t="s">
        <v>1261</v>
      </c>
      <c r="J2534" s="101" t="s">
        <v>2747</v>
      </c>
    </row>
    <row r="2535" ht="27" spans="1:10">
      <c r="A2535" s="102"/>
      <c r="B2535" s="103"/>
      <c r="C2535" s="98" t="s">
        <v>1277</v>
      </c>
      <c r="D2535" s="98" t="s">
        <v>1299</v>
      </c>
      <c r="E2535" s="98" t="s">
        <v>3101</v>
      </c>
      <c r="F2535" s="98" t="s">
        <v>1259</v>
      </c>
      <c r="G2535" s="98" t="s">
        <v>1850</v>
      </c>
      <c r="H2535" s="98" t="s">
        <v>99</v>
      </c>
      <c r="I2535" s="98" t="s">
        <v>1261</v>
      </c>
      <c r="J2535" s="101" t="s">
        <v>3101</v>
      </c>
    </row>
    <row r="2536" ht="27" spans="1:10">
      <c r="A2536" s="102"/>
      <c r="B2536" s="103"/>
      <c r="C2536" s="98" t="s">
        <v>1282</v>
      </c>
      <c r="D2536" s="98" t="s">
        <v>1283</v>
      </c>
      <c r="E2536" s="98" t="s">
        <v>3066</v>
      </c>
      <c r="F2536" s="98" t="s">
        <v>1259</v>
      </c>
      <c r="G2536" s="98" t="s">
        <v>1398</v>
      </c>
      <c r="H2536" s="98" t="s">
        <v>99</v>
      </c>
      <c r="I2536" s="98" t="s">
        <v>1261</v>
      </c>
      <c r="J2536" s="101" t="s">
        <v>3066</v>
      </c>
    </row>
    <row r="2537" ht="13.5" spans="1:10">
      <c r="A2537" s="98" t="s">
        <v>3102</v>
      </c>
      <c r="B2537" s="103"/>
      <c r="C2537" s="102"/>
      <c r="D2537" s="102"/>
      <c r="E2537" s="102"/>
      <c r="F2537" s="102"/>
      <c r="G2537" s="102"/>
      <c r="H2537" s="102"/>
      <c r="I2537" s="102"/>
      <c r="J2537" s="103"/>
    </row>
    <row r="2538" ht="14.25" spans="1:10">
      <c r="A2538" s="98" t="s">
        <v>3103</v>
      </c>
      <c r="B2538" s="103"/>
      <c r="C2538" s="102"/>
      <c r="D2538" s="102"/>
      <c r="E2538" s="102"/>
      <c r="F2538" s="102"/>
      <c r="G2538" s="102"/>
      <c r="H2538" s="102"/>
      <c r="I2538" s="102"/>
      <c r="J2538" s="103"/>
    </row>
    <row r="2539" ht="14.25" spans="1:10">
      <c r="A2539" s="98" t="s">
        <v>3104</v>
      </c>
      <c r="B2539" s="103"/>
      <c r="C2539" s="102"/>
      <c r="D2539" s="102"/>
      <c r="E2539" s="102"/>
      <c r="F2539" s="102"/>
      <c r="G2539" s="102"/>
      <c r="H2539" s="102"/>
      <c r="I2539" s="102"/>
      <c r="J2539" s="103"/>
    </row>
    <row r="2540" ht="27" spans="1:10">
      <c r="A2540" s="98" t="s">
        <v>3105</v>
      </c>
      <c r="B2540" s="101" t="s">
        <v>3106</v>
      </c>
      <c r="C2540" s="102"/>
      <c r="D2540" s="102"/>
      <c r="E2540" s="102"/>
      <c r="F2540" s="102"/>
      <c r="G2540" s="102"/>
      <c r="H2540" s="102"/>
      <c r="I2540" s="102"/>
      <c r="J2540" s="103"/>
    </row>
    <row r="2541" ht="27.75" spans="1:10">
      <c r="A2541" s="102"/>
      <c r="B2541" s="103"/>
      <c r="C2541" s="98" t="s">
        <v>1256</v>
      </c>
      <c r="D2541" s="98" t="s">
        <v>1257</v>
      </c>
      <c r="E2541" s="98" t="s">
        <v>3107</v>
      </c>
      <c r="F2541" s="98" t="s">
        <v>1420</v>
      </c>
      <c r="G2541" s="98" t="s">
        <v>3108</v>
      </c>
      <c r="H2541" s="98" t="s">
        <v>1594</v>
      </c>
      <c r="I2541" s="98" t="s">
        <v>1261</v>
      </c>
      <c r="J2541" s="101" t="s">
        <v>3109</v>
      </c>
    </row>
    <row r="2542" ht="27.75" spans="1:10">
      <c r="A2542" s="102"/>
      <c r="B2542" s="103"/>
      <c r="C2542" s="98" t="s">
        <v>1256</v>
      </c>
      <c r="D2542" s="98" t="s">
        <v>1257</v>
      </c>
      <c r="E2542" s="98" t="s">
        <v>3110</v>
      </c>
      <c r="F2542" s="98" t="s">
        <v>1420</v>
      </c>
      <c r="G2542" s="98" t="s">
        <v>1606</v>
      </c>
      <c r="H2542" s="98" t="s">
        <v>1294</v>
      </c>
      <c r="I2542" s="98" t="s">
        <v>1261</v>
      </c>
      <c r="J2542" s="101" t="s">
        <v>3111</v>
      </c>
    </row>
    <row r="2543" ht="14.25" spans="1:10">
      <c r="A2543" s="102"/>
      <c r="B2543" s="103"/>
      <c r="C2543" s="98" t="s">
        <v>1256</v>
      </c>
      <c r="D2543" s="98" t="s">
        <v>1257</v>
      </c>
      <c r="E2543" s="98" t="s">
        <v>3112</v>
      </c>
      <c r="F2543" s="98" t="s">
        <v>1420</v>
      </c>
      <c r="G2543" s="98" t="s">
        <v>1276</v>
      </c>
      <c r="H2543" s="98" t="s">
        <v>1294</v>
      </c>
      <c r="I2543" s="98" t="s">
        <v>1261</v>
      </c>
      <c r="J2543" s="101" t="s">
        <v>3113</v>
      </c>
    </row>
    <row r="2544" ht="14.25" spans="1:10">
      <c r="A2544" s="102"/>
      <c r="B2544" s="103"/>
      <c r="C2544" s="98" t="s">
        <v>1256</v>
      </c>
      <c r="D2544" s="98" t="s">
        <v>1268</v>
      </c>
      <c r="E2544" s="98" t="s">
        <v>3114</v>
      </c>
      <c r="F2544" s="98" t="s">
        <v>1280</v>
      </c>
      <c r="G2544" s="98" t="s">
        <v>1281</v>
      </c>
      <c r="H2544" s="98" t="s">
        <v>99</v>
      </c>
      <c r="I2544" s="98" t="s">
        <v>1261</v>
      </c>
      <c r="J2544" s="101" t="s">
        <v>3115</v>
      </c>
    </row>
    <row r="2545" ht="14.25" spans="1:10">
      <c r="A2545" s="102"/>
      <c r="B2545" s="103"/>
      <c r="C2545" s="98" t="s">
        <v>1256</v>
      </c>
      <c r="D2545" s="98" t="s">
        <v>1268</v>
      </c>
      <c r="E2545" s="98" t="s">
        <v>3116</v>
      </c>
      <c r="F2545" s="98" t="s">
        <v>1280</v>
      </c>
      <c r="G2545" s="98" t="s">
        <v>3117</v>
      </c>
      <c r="H2545" s="98" t="s">
        <v>99</v>
      </c>
      <c r="I2545" s="98" t="s">
        <v>1384</v>
      </c>
      <c r="J2545" s="101" t="s">
        <v>3115</v>
      </c>
    </row>
    <row r="2546" ht="27" spans="1:10">
      <c r="A2546" s="102"/>
      <c r="B2546" s="103"/>
      <c r="C2546" s="98" t="s">
        <v>1277</v>
      </c>
      <c r="D2546" s="98" t="s">
        <v>1278</v>
      </c>
      <c r="E2546" s="98" t="s">
        <v>3118</v>
      </c>
      <c r="F2546" s="98" t="s">
        <v>1280</v>
      </c>
      <c r="G2546" s="98" t="s">
        <v>1281</v>
      </c>
      <c r="H2546" s="98" t="s">
        <v>3119</v>
      </c>
      <c r="I2546" s="98" t="s">
        <v>1261</v>
      </c>
      <c r="J2546" s="101" t="s">
        <v>3120</v>
      </c>
    </row>
    <row r="2547" ht="27" spans="1:10">
      <c r="A2547" s="102"/>
      <c r="B2547" s="103"/>
      <c r="C2547" s="98" t="s">
        <v>1282</v>
      </c>
      <c r="D2547" s="98" t="s">
        <v>1283</v>
      </c>
      <c r="E2547" s="98" t="s">
        <v>3121</v>
      </c>
      <c r="F2547" s="98" t="s">
        <v>1420</v>
      </c>
      <c r="G2547" s="98" t="s">
        <v>1407</v>
      </c>
      <c r="H2547" s="98" t="s">
        <v>1294</v>
      </c>
      <c r="I2547" s="98" t="s">
        <v>1261</v>
      </c>
      <c r="J2547" s="101" t="s">
        <v>3122</v>
      </c>
    </row>
    <row r="2548" ht="70.5" spans="1:10">
      <c r="A2548" s="98" t="s">
        <v>3123</v>
      </c>
      <c r="B2548" s="101" t="s">
        <v>3124</v>
      </c>
      <c r="C2548" s="102"/>
      <c r="D2548" s="102"/>
      <c r="E2548" s="102"/>
      <c r="F2548" s="102"/>
      <c r="G2548" s="102"/>
      <c r="H2548" s="102"/>
      <c r="I2548" s="102"/>
      <c r="J2548" s="103"/>
    </row>
    <row r="2549" ht="14.25" spans="1:10">
      <c r="A2549" s="102"/>
      <c r="B2549" s="103"/>
      <c r="C2549" s="98" t="s">
        <v>1256</v>
      </c>
      <c r="D2549" s="98" t="s">
        <v>1257</v>
      </c>
      <c r="E2549" s="98" t="s">
        <v>3125</v>
      </c>
      <c r="F2549" s="98" t="s">
        <v>1280</v>
      </c>
      <c r="G2549" s="98" t="s">
        <v>3126</v>
      </c>
      <c r="H2549" s="98" t="s">
        <v>99</v>
      </c>
      <c r="I2549" s="98" t="s">
        <v>1261</v>
      </c>
      <c r="J2549" s="101" t="s">
        <v>3127</v>
      </c>
    </row>
    <row r="2550" ht="14.25" spans="1:10">
      <c r="A2550" s="102"/>
      <c r="B2550" s="103"/>
      <c r="C2550" s="98" t="s">
        <v>1256</v>
      </c>
      <c r="D2550" s="98" t="s">
        <v>1377</v>
      </c>
      <c r="E2550" s="98" t="s">
        <v>3128</v>
      </c>
      <c r="F2550" s="98" t="s">
        <v>1280</v>
      </c>
      <c r="G2550" s="98" t="s">
        <v>1301</v>
      </c>
      <c r="H2550" s="98" t="s">
        <v>99</v>
      </c>
      <c r="I2550" s="98" t="s">
        <v>1261</v>
      </c>
      <c r="J2550" s="101" t="s">
        <v>3129</v>
      </c>
    </row>
    <row r="2551" ht="14.25" spans="1:10">
      <c r="A2551" s="102"/>
      <c r="B2551" s="103"/>
      <c r="C2551" s="98" t="s">
        <v>1277</v>
      </c>
      <c r="D2551" s="98" t="s">
        <v>1422</v>
      </c>
      <c r="E2551" s="98" t="s">
        <v>1301</v>
      </c>
      <c r="F2551" s="98" t="s">
        <v>1280</v>
      </c>
      <c r="G2551" s="98" t="s">
        <v>1301</v>
      </c>
      <c r="H2551" s="98" t="s">
        <v>99</v>
      </c>
      <c r="I2551" s="98" t="s">
        <v>1384</v>
      </c>
      <c r="J2551" s="101" t="s">
        <v>3129</v>
      </c>
    </row>
    <row r="2552" ht="41.25" spans="1:10">
      <c r="A2552" s="102"/>
      <c r="B2552" s="103"/>
      <c r="C2552" s="98" t="s">
        <v>1277</v>
      </c>
      <c r="D2552" s="98" t="s">
        <v>1299</v>
      </c>
      <c r="E2552" s="98" t="s">
        <v>3130</v>
      </c>
      <c r="F2552" s="98" t="s">
        <v>1270</v>
      </c>
      <c r="G2552" s="98" t="s">
        <v>1274</v>
      </c>
      <c r="H2552" s="98" t="s">
        <v>99</v>
      </c>
      <c r="I2552" s="98" t="s">
        <v>1261</v>
      </c>
      <c r="J2552" s="101" t="s">
        <v>3129</v>
      </c>
    </row>
    <row r="2553" ht="27" spans="1:10">
      <c r="A2553" s="102"/>
      <c r="B2553" s="103"/>
      <c r="C2553" s="98" t="s">
        <v>1282</v>
      </c>
      <c r="D2553" s="98" t="s">
        <v>1283</v>
      </c>
      <c r="E2553" s="98" t="s">
        <v>3131</v>
      </c>
      <c r="F2553" s="98" t="s">
        <v>1420</v>
      </c>
      <c r="G2553" s="98" t="s">
        <v>1407</v>
      </c>
      <c r="H2553" s="98" t="s">
        <v>99</v>
      </c>
      <c r="I2553" s="98" t="s">
        <v>1261</v>
      </c>
      <c r="J2553" s="101" t="s">
        <v>3129</v>
      </c>
    </row>
    <row r="2554" ht="27" spans="1:10">
      <c r="A2554" s="98" t="s">
        <v>3132</v>
      </c>
      <c r="B2554" s="101" t="s">
        <v>3106</v>
      </c>
      <c r="C2554" s="102"/>
      <c r="D2554" s="102"/>
      <c r="E2554" s="102"/>
      <c r="F2554" s="102"/>
      <c r="G2554" s="102"/>
      <c r="H2554" s="102"/>
      <c r="I2554" s="102"/>
      <c r="J2554" s="103"/>
    </row>
    <row r="2555" ht="27.75" spans="1:10">
      <c r="A2555" s="102"/>
      <c r="B2555" s="103"/>
      <c r="C2555" s="98" t="s">
        <v>1256</v>
      </c>
      <c r="D2555" s="98" t="s">
        <v>1257</v>
      </c>
      <c r="E2555" s="98" t="s">
        <v>3107</v>
      </c>
      <c r="F2555" s="98" t="s">
        <v>1420</v>
      </c>
      <c r="G2555" s="98" t="s">
        <v>3108</v>
      </c>
      <c r="H2555" s="98" t="s">
        <v>1594</v>
      </c>
      <c r="I2555" s="98" t="s">
        <v>1261</v>
      </c>
      <c r="J2555" s="101" t="s">
        <v>3133</v>
      </c>
    </row>
    <row r="2556" ht="27.75" spans="1:10">
      <c r="A2556" s="102"/>
      <c r="B2556" s="103"/>
      <c r="C2556" s="98" t="s">
        <v>1256</v>
      </c>
      <c r="D2556" s="98" t="s">
        <v>1257</v>
      </c>
      <c r="E2556" s="98" t="s">
        <v>3110</v>
      </c>
      <c r="F2556" s="98" t="s">
        <v>1420</v>
      </c>
      <c r="G2556" s="98" t="s">
        <v>1606</v>
      </c>
      <c r="H2556" s="98" t="s">
        <v>1294</v>
      </c>
      <c r="I2556" s="98" t="s">
        <v>1261</v>
      </c>
      <c r="J2556" s="101" t="s">
        <v>3133</v>
      </c>
    </row>
    <row r="2557" ht="14.25" spans="1:10">
      <c r="A2557" s="102"/>
      <c r="B2557" s="103"/>
      <c r="C2557" s="98" t="s">
        <v>1256</v>
      </c>
      <c r="D2557" s="98" t="s">
        <v>1257</v>
      </c>
      <c r="E2557" s="98" t="s">
        <v>3112</v>
      </c>
      <c r="F2557" s="98" t="s">
        <v>1420</v>
      </c>
      <c r="G2557" s="98" t="s">
        <v>1276</v>
      </c>
      <c r="H2557" s="98" t="s">
        <v>1294</v>
      </c>
      <c r="I2557" s="98" t="s">
        <v>1261</v>
      </c>
      <c r="J2557" s="101" t="s">
        <v>3133</v>
      </c>
    </row>
    <row r="2558" ht="14.25" spans="1:10">
      <c r="A2558" s="102"/>
      <c r="B2558" s="103"/>
      <c r="C2558" s="98" t="s">
        <v>1256</v>
      </c>
      <c r="D2558" s="98" t="s">
        <v>1268</v>
      </c>
      <c r="E2558" s="98" t="s">
        <v>3114</v>
      </c>
      <c r="F2558" s="98" t="s">
        <v>1280</v>
      </c>
      <c r="G2558" s="98" t="s">
        <v>1281</v>
      </c>
      <c r="H2558" s="98" t="s">
        <v>99</v>
      </c>
      <c r="I2558" s="98" t="s">
        <v>1261</v>
      </c>
      <c r="J2558" s="101" t="s">
        <v>3133</v>
      </c>
    </row>
    <row r="2559" ht="14.25" spans="1:10">
      <c r="A2559" s="102"/>
      <c r="B2559" s="103"/>
      <c r="C2559" s="98" t="s">
        <v>1256</v>
      </c>
      <c r="D2559" s="98" t="s">
        <v>1268</v>
      </c>
      <c r="E2559" s="98" t="s">
        <v>3116</v>
      </c>
      <c r="F2559" s="98" t="s">
        <v>1280</v>
      </c>
      <c r="G2559" s="98" t="s">
        <v>3117</v>
      </c>
      <c r="H2559" s="98" t="s">
        <v>99</v>
      </c>
      <c r="I2559" s="98" t="s">
        <v>1384</v>
      </c>
      <c r="J2559" s="101" t="s">
        <v>3133</v>
      </c>
    </row>
    <row r="2560" ht="27" spans="1:10">
      <c r="A2560" s="102"/>
      <c r="B2560" s="103"/>
      <c r="C2560" s="98" t="s">
        <v>1277</v>
      </c>
      <c r="D2560" s="98" t="s">
        <v>1278</v>
      </c>
      <c r="E2560" s="98" t="s">
        <v>3118</v>
      </c>
      <c r="F2560" s="98" t="s">
        <v>1280</v>
      </c>
      <c r="G2560" s="98" t="s">
        <v>1281</v>
      </c>
      <c r="H2560" s="98" t="s">
        <v>3119</v>
      </c>
      <c r="I2560" s="98" t="s">
        <v>1261</v>
      </c>
      <c r="J2560" s="101" t="s">
        <v>3134</v>
      </c>
    </row>
    <row r="2561" ht="27" spans="1:10">
      <c r="A2561" s="102"/>
      <c r="B2561" s="103"/>
      <c r="C2561" s="98" t="s">
        <v>1282</v>
      </c>
      <c r="D2561" s="98" t="s">
        <v>1283</v>
      </c>
      <c r="E2561" s="98" t="s">
        <v>3121</v>
      </c>
      <c r="F2561" s="98" t="s">
        <v>1420</v>
      </c>
      <c r="G2561" s="98" t="s">
        <v>1407</v>
      </c>
      <c r="H2561" s="98" t="s">
        <v>1294</v>
      </c>
      <c r="I2561" s="98" t="s">
        <v>1261</v>
      </c>
      <c r="J2561" s="101" t="s">
        <v>3134</v>
      </c>
    </row>
    <row r="2562" ht="27.75" spans="1:10">
      <c r="A2562" s="98" t="s">
        <v>3135</v>
      </c>
      <c r="B2562" s="101" t="s">
        <v>3136</v>
      </c>
      <c r="C2562" s="102"/>
      <c r="D2562" s="102"/>
      <c r="E2562" s="102"/>
      <c r="F2562" s="102"/>
      <c r="G2562" s="102"/>
      <c r="H2562" s="102"/>
      <c r="I2562" s="102"/>
      <c r="J2562" s="103"/>
    </row>
    <row r="2563" ht="14.25" spans="1:10">
      <c r="A2563" s="102"/>
      <c r="B2563" s="103"/>
      <c r="C2563" s="98" t="s">
        <v>1256</v>
      </c>
      <c r="D2563" s="98" t="s">
        <v>1257</v>
      </c>
      <c r="E2563" s="98" t="s">
        <v>3137</v>
      </c>
      <c r="F2563" s="98" t="s">
        <v>1259</v>
      </c>
      <c r="G2563" s="98" t="s">
        <v>3138</v>
      </c>
      <c r="H2563" s="98" t="s">
        <v>99</v>
      </c>
      <c r="I2563" s="98" t="s">
        <v>1261</v>
      </c>
      <c r="J2563" s="101" t="s">
        <v>3139</v>
      </c>
    </row>
    <row r="2564" ht="14.25" spans="1:10">
      <c r="A2564" s="102"/>
      <c r="B2564" s="103"/>
      <c r="C2564" s="98" t="s">
        <v>1256</v>
      </c>
      <c r="D2564" s="98" t="s">
        <v>1257</v>
      </c>
      <c r="E2564" s="98" t="s">
        <v>3140</v>
      </c>
      <c r="F2564" s="98" t="s">
        <v>1259</v>
      </c>
      <c r="G2564" s="98" t="s">
        <v>3141</v>
      </c>
      <c r="H2564" s="98" t="s">
        <v>99</v>
      </c>
      <c r="I2564" s="98" t="s">
        <v>1261</v>
      </c>
      <c r="J2564" s="101" t="s">
        <v>3139</v>
      </c>
    </row>
    <row r="2565" ht="27" spans="1:10">
      <c r="A2565" s="102"/>
      <c r="B2565" s="103"/>
      <c r="C2565" s="98" t="s">
        <v>1256</v>
      </c>
      <c r="D2565" s="98" t="s">
        <v>1257</v>
      </c>
      <c r="E2565" s="98" t="s">
        <v>3142</v>
      </c>
      <c r="F2565" s="98" t="s">
        <v>1280</v>
      </c>
      <c r="G2565" s="98" t="s">
        <v>1274</v>
      </c>
      <c r="H2565" s="98" t="s">
        <v>99</v>
      </c>
      <c r="I2565" s="98" t="s">
        <v>1261</v>
      </c>
      <c r="J2565" s="101" t="s">
        <v>3139</v>
      </c>
    </row>
    <row r="2566" ht="27" spans="1:10">
      <c r="A2566" s="102"/>
      <c r="B2566" s="103"/>
      <c r="C2566" s="98" t="s">
        <v>1256</v>
      </c>
      <c r="D2566" s="98" t="s">
        <v>1257</v>
      </c>
      <c r="E2566" s="98" t="s">
        <v>3143</v>
      </c>
      <c r="F2566" s="98" t="s">
        <v>1280</v>
      </c>
      <c r="G2566" s="98" t="s">
        <v>1768</v>
      </c>
      <c r="H2566" s="98" t="s">
        <v>99</v>
      </c>
      <c r="I2566" s="98" t="s">
        <v>1261</v>
      </c>
      <c r="J2566" s="101" t="s">
        <v>3139</v>
      </c>
    </row>
    <row r="2567" ht="27" spans="1:10">
      <c r="A2567" s="102"/>
      <c r="B2567" s="103"/>
      <c r="C2567" s="98" t="s">
        <v>1256</v>
      </c>
      <c r="D2567" s="98" t="s">
        <v>1268</v>
      </c>
      <c r="E2567" s="98" t="s">
        <v>3144</v>
      </c>
      <c r="F2567" s="98" t="s">
        <v>1280</v>
      </c>
      <c r="G2567" s="98" t="s">
        <v>1301</v>
      </c>
      <c r="H2567" s="98" t="s">
        <v>99</v>
      </c>
      <c r="I2567" s="98" t="s">
        <v>1384</v>
      </c>
      <c r="J2567" s="101" t="s">
        <v>3145</v>
      </c>
    </row>
    <row r="2568" ht="27" spans="1:10">
      <c r="A2568" s="102"/>
      <c r="B2568" s="103"/>
      <c r="C2568" s="98" t="s">
        <v>1277</v>
      </c>
      <c r="D2568" s="98" t="s">
        <v>1313</v>
      </c>
      <c r="E2568" s="98" t="s">
        <v>3146</v>
      </c>
      <c r="F2568" s="98" t="s">
        <v>1280</v>
      </c>
      <c r="G2568" s="98" t="s">
        <v>1651</v>
      </c>
      <c r="H2568" s="98" t="s">
        <v>99</v>
      </c>
      <c r="I2568" s="98" t="s">
        <v>1384</v>
      </c>
      <c r="J2568" s="101" t="s">
        <v>3139</v>
      </c>
    </row>
    <row r="2569" ht="27" spans="1:10">
      <c r="A2569" s="102"/>
      <c r="B2569" s="103"/>
      <c r="C2569" s="98" t="s">
        <v>1277</v>
      </c>
      <c r="D2569" s="98" t="s">
        <v>1313</v>
      </c>
      <c r="E2569" s="98" t="s">
        <v>3147</v>
      </c>
      <c r="F2569" s="98" t="s">
        <v>1280</v>
      </c>
      <c r="G2569" s="98" t="s">
        <v>1768</v>
      </c>
      <c r="H2569" s="98" t="s">
        <v>99</v>
      </c>
      <c r="I2569" s="98" t="s">
        <v>1384</v>
      </c>
      <c r="J2569" s="101" t="s">
        <v>3139</v>
      </c>
    </row>
    <row r="2570" ht="27" spans="1:10">
      <c r="A2570" s="102"/>
      <c r="B2570" s="103"/>
      <c r="C2570" s="98" t="s">
        <v>1277</v>
      </c>
      <c r="D2570" s="98" t="s">
        <v>1313</v>
      </c>
      <c r="E2570" s="98" t="s">
        <v>3148</v>
      </c>
      <c r="F2570" s="98" t="s">
        <v>1280</v>
      </c>
      <c r="G2570" s="98" t="s">
        <v>1553</v>
      </c>
      <c r="H2570" s="98" t="s">
        <v>99</v>
      </c>
      <c r="I2570" s="98" t="s">
        <v>1384</v>
      </c>
      <c r="J2570" s="101" t="s">
        <v>3139</v>
      </c>
    </row>
    <row r="2571" ht="27" spans="1:10">
      <c r="A2571" s="102"/>
      <c r="B2571" s="103"/>
      <c r="C2571" s="98" t="s">
        <v>1277</v>
      </c>
      <c r="D2571" s="98" t="s">
        <v>1313</v>
      </c>
      <c r="E2571" s="98" t="s">
        <v>3149</v>
      </c>
      <c r="F2571" s="98" t="s">
        <v>1280</v>
      </c>
      <c r="G2571" s="98" t="s">
        <v>1553</v>
      </c>
      <c r="H2571" s="98" t="s">
        <v>99</v>
      </c>
      <c r="I2571" s="98" t="s">
        <v>1384</v>
      </c>
      <c r="J2571" s="101" t="s">
        <v>3139</v>
      </c>
    </row>
    <row r="2572" ht="27" spans="1:10">
      <c r="A2572" s="102"/>
      <c r="B2572" s="103"/>
      <c r="C2572" s="98" t="s">
        <v>1277</v>
      </c>
      <c r="D2572" s="98" t="s">
        <v>1278</v>
      </c>
      <c r="E2572" s="98" t="s">
        <v>3150</v>
      </c>
      <c r="F2572" s="98" t="s">
        <v>1280</v>
      </c>
      <c r="G2572" s="98" t="s">
        <v>1281</v>
      </c>
      <c r="H2572" s="98" t="s">
        <v>99</v>
      </c>
      <c r="I2572" s="98" t="s">
        <v>1261</v>
      </c>
      <c r="J2572" s="101" t="s">
        <v>3139</v>
      </c>
    </row>
    <row r="2573" ht="27" spans="1:10">
      <c r="A2573" s="102"/>
      <c r="B2573" s="103"/>
      <c r="C2573" s="98" t="s">
        <v>1282</v>
      </c>
      <c r="D2573" s="98" t="s">
        <v>1283</v>
      </c>
      <c r="E2573" s="98" t="s">
        <v>3151</v>
      </c>
      <c r="F2573" s="98" t="s">
        <v>1280</v>
      </c>
      <c r="G2573" s="98" t="s">
        <v>1398</v>
      </c>
      <c r="H2573" s="98" t="s">
        <v>99</v>
      </c>
      <c r="I2573" s="98" t="s">
        <v>1384</v>
      </c>
      <c r="J2573" s="101" t="s">
        <v>3139</v>
      </c>
    </row>
    <row r="2574" ht="170.25" spans="1:10">
      <c r="A2574" s="98" t="s">
        <v>3152</v>
      </c>
      <c r="B2574" s="101" t="s">
        <v>3153</v>
      </c>
      <c r="C2574" s="102"/>
      <c r="D2574" s="102"/>
      <c r="E2574" s="102"/>
      <c r="F2574" s="102"/>
      <c r="G2574" s="102"/>
      <c r="H2574" s="102"/>
      <c r="I2574" s="102"/>
      <c r="J2574" s="103"/>
    </row>
    <row r="2575" ht="27" spans="1:10">
      <c r="A2575" s="102"/>
      <c r="B2575" s="103"/>
      <c r="C2575" s="98" t="s">
        <v>1256</v>
      </c>
      <c r="D2575" s="98" t="s">
        <v>1257</v>
      </c>
      <c r="E2575" s="98" t="s">
        <v>3154</v>
      </c>
      <c r="F2575" s="98" t="s">
        <v>1280</v>
      </c>
      <c r="G2575" s="98" t="s">
        <v>3155</v>
      </c>
      <c r="H2575" s="98" t="s">
        <v>1594</v>
      </c>
      <c r="I2575" s="98" t="s">
        <v>1261</v>
      </c>
      <c r="J2575" s="101" t="s">
        <v>3156</v>
      </c>
    </row>
    <row r="2576" ht="40.5" spans="1:10">
      <c r="A2576" s="102"/>
      <c r="B2576" s="103"/>
      <c r="C2576" s="98" t="s">
        <v>1256</v>
      </c>
      <c r="D2576" s="98" t="s">
        <v>1257</v>
      </c>
      <c r="E2576" s="98" t="s">
        <v>3157</v>
      </c>
      <c r="F2576" s="98" t="s">
        <v>1280</v>
      </c>
      <c r="G2576" s="98" t="s">
        <v>3158</v>
      </c>
      <c r="H2576" s="98" t="s">
        <v>1294</v>
      </c>
      <c r="I2576" s="98" t="s">
        <v>1261</v>
      </c>
      <c r="J2576" s="101" t="s">
        <v>3156</v>
      </c>
    </row>
    <row r="2577" ht="14.25" spans="1:10">
      <c r="A2577" s="102"/>
      <c r="B2577" s="103"/>
      <c r="C2577" s="98" t="s">
        <v>1256</v>
      </c>
      <c r="D2577" s="98" t="s">
        <v>1268</v>
      </c>
      <c r="E2577" s="98" t="s">
        <v>3159</v>
      </c>
      <c r="F2577" s="98" t="s">
        <v>1420</v>
      </c>
      <c r="G2577" s="98" t="s">
        <v>1301</v>
      </c>
      <c r="H2577" s="98" t="s">
        <v>99</v>
      </c>
      <c r="I2577" s="98" t="s">
        <v>1261</v>
      </c>
      <c r="J2577" s="101" t="s">
        <v>3156</v>
      </c>
    </row>
    <row r="2578" ht="14.25" spans="1:10">
      <c r="A2578" s="102"/>
      <c r="B2578" s="103"/>
      <c r="C2578" s="98" t="s">
        <v>1256</v>
      </c>
      <c r="D2578" s="98" t="s">
        <v>1377</v>
      </c>
      <c r="E2578" s="98" t="s">
        <v>3160</v>
      </c>
      <c r="F2578" s="98" t="s">
        <v>1420</v>
      </c>
      <c r="G2578" s="98" t="s">
        <v>3161</v>
      </c>
      <c r="H2578" s="98" t="s">
        <v>99</v>
      </c>
      <c r="I2578" s="98" t="s">
        <v>1261</v>
      </c>
      <c r="J2578" s="101" t="s">
        <v>3156</v>
      </c>
    </row>
    <row r="2579" ht="27" spans="1:10">
      <c r="A2579" s="102"/>
      <c r="B2579" s="103"/>
      <c r="C2579" s="98" t="s">
        <v>1256</v>
      </c>
      <c r="D2579" s="98" t="s">
        <v>1291</v>
      </c>
      <c r="E2579" s="98" t="s">
        <v>3162</v>
      </c>
      <c r="F2579" s="98" t="s">
        <v>1420</v>
      </c>
      <c r="G2579" s="98" t="s">
        <v>3163</v>
      </c>
      <c r="H2579" s="98" t="s">
        <v>99</v>
      </c>
      <c r="I2579" s="98" t="s">
        <v>1261</v>
      </c>
      <c r="J2579" s="101" t="s">
        <v>3156</v>
      </c>
    </row>
    <row r="2580" ht="14.25" spans="1:10">
      <c r="A2580" s="102"/>
      <c r="B2580" s="103"/>
      <c r="C2580" s="98" t="s">
        <v>1277</v>
      </c>
      <c r="D2580" s="98" t="s">
        <v>1278</v>
      </c>
      <c r="E2580" s="98" t="s">
        <v>3164</v>
      </c>
      <c r="F2580" s="98" t="s">
        <v>1280</v>
      </c>
      <c r="G2580" s="98" t="s">
        <v>3165</v>
      </c>
      <c r="H2580" s="98" t="s">
        <v>3119</v>
      </c>
      <c r="I2580" s="98" t="s">
        <v>1261</v>
      </c>
      <c r="J2580" s="101" t="s">
        <v>3156</v>
      </c>
    </row>
    <row r="2581" ht="14.25" spans="1:10">
      <c r="A2581" s="102"/>
      <c r="B2581" s="103"/>
      <c r="C2581" s="98" t="s">
        <v>1277</v>
      </c>
      <c r="D2581" s="98" t="s">
        <v>1422</v>
      </c>
      <c r="E2581" s="98" t="s">
        <v>3166</v>
      </c>
      <c r="F2581" s="98" t="s">
        <v>1280</v>
      </c>
      <c r="G2581" s="98" t="s">
        <v>3167</v>
      </c>
      <c r="H2581" s="98" t="s">
        <v>99</v>
      </c>
      <c r="I2581" s="98" t="s">
        <v>1384</v>
      </c>
      <c r="J2581" s="101" t="s">
        <v>3156</v>
      </c>
    </row>
    <row r="2582" ht="27.75" spans="1:10">
      <c r="A2582" s="102"/>
      <c r="B2582" s="103"/>
      <c r="C2582" s="98" t="s">
        <v>1282</v>
      </c>
      <c r="D2582" s="98" t="s">
        <v>1283</v>
      </c>
      <c r="E2582" s="98" t="s">
        <v>3168</v>
      </c>
      <c r="F2582" s="98" t="s">
        <v>1420</v>
      </c>
      <c r="G2582" s="98" t="s">
        <v>1407</v>
      </c>
      <c r="H2582" s="98" t="s">
        <v>1294</v>
      </c>
      <c r="I2582" s="98" t="s">
        <v>1261</v>
      </c>
      <c r="J2582" s="101" t="s">
        <v>3156</v>
      </c>
    </row>
    <row r="2583" ht="27.75" spans="1:10">
      <c r="A2583" s="98" t="s">
        <v>3169</v>
      </c>
      <c r="B2583" s="101" t="s">
        <v>3170</v>
      </c>
      <c r="C2583" s="102"/>
      <c r="D2583" s="102"/>
      <c r="E2583" s="102"/>
      <c r="F2583" s="102"/>
      <c r="G2583" s="102"/>
      <c r="H2583" s="102"/>
      <c r="I2583" s="102"/>
      <c r="J2583" s="103"/>
    </row>
    <row r="2584" ht="14.25" spans="1:10">
      <c r="A2584" s="102"/>
      <c r="B2584" s="103"/>
      <c r="C2584" s="98" t="s">
        <v>1256</v>
      </c>
      <c r="D2584" s="98" t="s">
        <v>1257</v>
      </c>
      <c r="E2584" s="98" t="s">
        <v>3171</v>
      </c>
      <c r="F2584" s="98" t="s">
        <v>1420</v>
      </c>
      <c r="G2584" s="98" t="s">
        <v>1913</v>
      </c>
      <c r="H2584" s="98" t="s">
        <v>1594</v>
      </c>
      <c r="I2584" s="98" t="s">
        <v>1261</v>
      </c>
      <c r="J2584" s="101" t="s">
        <v>3172</v>
      </c>
    </row>
    <row r="2585" ht="27" spans="1:10">
      <c r="A2585" s="102"/>
      <c r="B2585" s="103"/>
      <c r="C2585" s="98" t="s">
        <v>1256</v>
      </c>
      <c r="D2585" s="98" t="s">
        <v>1257</v>
      </c>
      <c r="E2585" s="98" t="s">
        <v>3173</v>
      </c>
      <c r="F2585" s="98" t="s">
        <v>1420</v>
      </c>
      <c r="G2585" s="98" t="s">
        <v>3174</v>
      </c>
      <c r="H2585" s="98" t="s">
        <v>1294</v>
      </c>
      <c r="I2585" s="98" t="s">
        <v>1261</v>
      </c>
      <c r="J2585" s="101" t="s">
        <v>3172</v>
      </c>
    </row>
    <row r="2586" ht="27" spans="1:10">
      <c r="A2586" s="102"/>
      <c r="B2586" s="103"/>
      <c r="C2586" s="98" t="s">
        <v>1256</v>
      </c>
      <c r="D2586" s="98" t="s">
        <v>1257</v>
      </c>
      <c r="E2586" s="98" t="s">
        <v>3175</v>
      </c>
      <c r="F2586" s="98" t="s">
        <v>1420</v>
      </c>
      <c r="G2586" s="98" t="s">
        <v>1285</v>
      </c>
      <c r="H2586" s="98" t="s">
        <v>1294</v>
      </c>
      <c r="I2586" s="98" t="s">
        <v>1261</v>
      </c>
      <c r="J2586" s="101" t="s">
        <v>3172</v>
      </c>
    </row>
    <row r="2587" ht="27" spans="1:10">
      <c r="A2587" s="102"/>
      <c r="B2587" s="103"/>
      <c r="C2587" s="98" t="s">
        <v>1277</v>
      </c>
      <c r="D2587" s="98" t="s">
        <v>1278</v>
      </c>
      <c r="E2587" s="98" t="s">
        <v>3118</v>
      </c>
      <c r="F2587" s="98" t="s">
        <v>1280</v>
      </c>
      <c r="G2587" s="98" t="s">
        <v>1281</v>
      </c>
      <c r="H2587" s="98" t="s">
        <v>3119</v>
      </c>
      <c r="I2587" s="98" t="s">
        <v>1261</v>
      </c>
      <c r="J2587" s="101" t="s">
        <v>3172</v>
      </c>
    </row>
    <row r="2588" ht="27" spans="1:10">
      <c r="A2588" s="102"/>
      <c r="B2588" s="103"/>
      <c r="C2588" s="98" t="s">
        <v>1282</v>
      </c>
      <c r="D2588" s="98" t="s">
        <v>1283</v>
      </c>
      <c r="E2588" s="98" t="s">
        <v>3176</v>
      </c>
      <c r="F2588" s="98" t="s">
        <v>1420</v>
      </c>
      <c r="G2588" s="98" t="s">
        <v>1407</v>
      </c>
      <c r="H2588" s="98" t="s">
        <v>1294</v>
      </c>
      <c r="I2588" s="98" t="s">
        <v>1261</v>
      </c>
      <c r="J2588" s="101" t="s">
        <v>3172</v>
      </c>
    </row>
    <row r="2589" ht="110.25" spans="1:10">
      <c r="A2589" s="98" t="s">
        <v>3177</v>
      </c>
      <c r="B2589" s="101" t="s">
        <v>3178</v>
      </c>
      <c r="C2589" s="102"/>
      <c r="D2589" s="102"/>
      <c r="E2589" s="102"/>
      <c r="F2589" s="102"/>
      <c r="G2589" s="102"/>
      <c r="H2589" s="102"/>
      <c r="I2589" s="102"/>
      <c r="J2589" s="103"/>
    </row>
    <row r="2590" ht="14.25" spans="1:10">
      <c r="A2590" s="102"/>
      <c r="B2590" s="103"/>
      <c r="C2590" s="98" t="s">
        <v>1256</v>
      </c>
      <c r="D2590" s="98" t="s">
        <v>1257</v>
      </c>
      <c r="E2590" s="98" t="s">
        <v>3179</v>
      </c>
      <c r="F2590" s="98" t="s">
        <v>1270</v>
      </c>
      <c r="G2590" s="98" t="s">
        <v>1850</v>
      </c>
      <c r="H2590" s="98" t="s">
        <v>99</v>
      </c>
      <c r="I2590" s="98" t="s">
        <v>1261</v>
      </c>
      <c r="J2590" s="101" t="s">
        <v>3180</v>
      </c>
    </row>
    <row r="2591" ht="27" spans="1:10">
      <c r="A2591" s="102"/>
      <c r="B2591" s="103"/>
      <c r="C2591" s="98" t="s">
        <v>1256</v>
      </c>
      <c r="D2591" s="98" t="s">
        <v>1257</v>
      </c>
      <c r="E2591" s="98" t="s">
        <v>3181</v>
      </c>
      <c r="F2591" s="98" t="s">
        <v>1420</v>
      </c>
      <c r="G2591" s="98" t="s">
        <v>1407</v>
      </c>
      <c r="H2591" s="98" t="s">
        <v>1594</v>
      </c>
      <c r="I2591" s="98" t="s">
        <v>1261</v>
      </c>
      <c r="J2591" s="101" t="s">
        <v>3182</v>
      </c>
    </row>
    <row r="2592" ht="14.25" spans="1:10">
      <c r="A2592" s="102"/>
      <c r="B2592" s="103"/>
      <c r="C2592" s="98" t="s">
        <v>1256</v>
      </c>
      <c r="D2592" s="98" t="s">
        <v>1257</v>
      </c>
      <c r="E2592" s="98" t="s">
        <v>3183</v>
      </c>
      <c r="F2592" s="98" t="s">
        <v>1420</v>
      </c>
      <c r="G2592" s="98" t="s">
        <v>1260</v>
      </c>
      <c r="H2592" s="98" t="s">
        <v>1294</v>
      </c>
      <c r="I2592" s="98" t="s">
        <v>1261</v>
      </c>
      <c r="J2592" s="101" t="s">
        <v>3184</v>
      </c>
    </row>
    <row r="2593" ht="14.25" spans="1:10">
      <c r="A2593" s="102"/>
      <c r="B2593" s="103"/>
      <c r="C2593" s="98" t="s">
        <v>1256</v>
      </c>
      <c r="D2593" s="98" t="s">
        <v>1268</v>
      </c>
      <c r="E2593" s="98" t="s">
        <v>3185</v>
      </c>
      <c r="F2593" s="98" t="s">
        <v>1420</v>
      </c>
      <c r="G2593" s="98" t="s">
        <v>1285</v>
      </c>
      <c r="H2593" s="98" t="s">
        <v>99</v>
      </c>
      <c r="I2593" s="98" t="s">
        <v>1261</v>
      </c>
      <c r="J2593" s="101" t="s">
        <v>3186</v>
      </c>
    </row>
    <row r="2594" ht="14.25" spans="1:10">
      <c r="A2594" s="102"/>
      <c r="B2594" s="103"/>
      <c r="C2594" s="98" t="s">
        <v>1256</v>
      </c>
      <c r="D2594" s="98" t="s">
        <v>1377</v>
      </c>
      <c r="E2594" s="98" t="s">
        <v>3187</v>
      </c>
      <c r="F2594" s="98" t="s">
        <v>1280</v>
      </c>
      <c r="G2594" s="98" t="s">
        <v>1301</v>
      </c>
      <c r="H2594" s="98" t="s">
        <v>99</v>
      </c>
      <c r="I2594" s="98" t="s">
        <v>1261</v>
      </c>
      <c r="J2594" s="101" t="s">
        <v>3186</v>
      </c>
    </row>
    <row r="2595" ht="14.25" spans="1:10">
      <c r="A2595" s="102"/>
      <c r="B2595" s="103"/>
      <c r="C2595" s="98" t="s">
        <v>1277</v>
      </c>
      <c r="D2595" s="98" t="s">
        <v>1313</v>
      </c>
      <c r="E2595" s="98" t="s">
        <v>3188</v>
      </c>
      <c r="F2595" s="98" t="s">
        <v>1420</v>
      </c>
      <c r="G2595" s="98" t="s">
        <v>1850</v>
      </c>
      <c r="H2595" s="98" t="s">
        <v>99</v>
      </c>
      <c r="I2595" s="98" t="s">
        <v>1261</v>
      </c>
      <c r="J2595" s="101" t="s">
        <v>3189</v>
      </c>
    </row>
    <row r="2596" ht="27" spans="1:10">
      <c r="A2596" s="102"/>
      <c r="B2596" s="103"/>
      <c r="C2596" s="98" t="s">
        <v>1277</v>
      </c>
      <c r="D2596" s="98" t="s">
        <v>1422</v>
      </c>
      <c r="E2596" s="98" t="s">
        <v>3190</v>
      </c>
      <c r="F2596" s="98" t="s">
        <v>1280</v>
      </c>
      <c r="G2596" s="98" t="s">
        <v>1281</v>
      </c>
      <c r="H2596" s="98" t="s">
        <v>99</v>
      </c>
      <c r="I2596" s="98" t="s">
        <v>1261</v>
      </c>
      <c r="J2596" s="101" t="s">
        <v>3191</v>
      </c>
    </row>
    <row r="2597" ht="27" spans="1:10">
      <c r="A2597" s="102"/>
      <c r="B2597" s="103"/>
      <c r="C2597" s="98" t="s">
        <v>1282</v>
      </c>
      <c r="D2597" s="98" t="s">
        <v>1283</v>
      </c>
      <c r="E2597" s="98" t="s">
        <v>3192</v>
      </c>
      <c r="F2597" s="98" t="s">
        <v>1420</v>
      </c>
      <c r="G2597" s="98" t="s">
        <v>1407</v>
      </c>
      <c r="H2597" s="98" t="s">
        <v>1294</v>
      </c>
      <c r="I2597" s="98" t="s">
        <v>1261</v>
      </c>
      <c r="J2597" s="101" t="s">
        <v>3193</v>
      </c>
    </row>
    <row r="2598" ht="42" spans="1:10">
      <c r="A2598" s="98" t="s">
        <v>3194</v>
      </c>
      <c r="B2598" s="101" t="s">
        <v>3195</v>
      </c>
      <c r="C2598" s="102"/>
      <c r="D2598" s="102"/>
      <c r="E2598" s="102"/>
      <c r="F2598" s="102"/>
      <c r="G2598" s="102"/>
      <c r="H2598" s="102"/>
      <c r="I2598" s="102"/>
      <c r="J2598" s="103"/>
    </row>
    <row r="2599" ht="27" spans="1:10">
      <c r="A2599" s="102"/>
      <c r="B2599" s="103"/>
      <c r="C2599" s="98" t="s">
        <v>1256</v>
      </c>
      <c r="D2599" s="98" t="s">
        <v>1257</v>
      </c>
      <c r="E2599" s="98" t="s">
        <v>3196</v>
      </c>
      <c r="F2599" s="98" t="s">
        <v>1270</v>
      </c>
      <c r="G2599" s="98" t="s">
        <v>1850</v>
      </c>
      <c r="H2599" s="98" t="s">
        <v>99</v>
      </c>
      <c r="I2599" s="98" t="s">
        <v>1261</v>
      </c>
      <c r="J2599" s="101" t="s">
        <v>3186</v>
      </c>
    </row>
    <row r="2600" ht="14.25" spans="1:10">
      <c r="A2600" s="102"/>
      <c r="B2600" s="103"/>
      <c r="C2600" s="98" t="s">
        <v>1256</v>
      </c>
      <c r="D2600" s="98" t="s">
        <v>1268</v>
      </c>
      <c r="E2600" s="98" t="s">
        <v>3185</v>
      </c>
      <c r="F2600" s="98" t="s">
        <v>1420</v>
      </c>
      <c r="G2600" s="98" t="s">
        <v>1285</v>
      </c>
      <c r="H2600" s="98" t="s">
        <v>99</v>
      </c>
      <c r="I2600" s="98" t="s">
        <v>1261</v>
      </c>
      <c r="J2600" s="101" t="s">
        <v>3186</v>
      </c>
    </row>
    <row r="2601" ht="14.25" spans="1:10">
      <c r="A2601" s="102"/>
      <c r="B2601" s="103"/>
      <c r="C2601" s="98" t="s">
        <v>1256</v>
      </c>
      <c r="D2601" s="98" t="s">
        <v>1377</v>
      </c>
      <c r="E2601" s="98" t="s">
        <v>3187</v>
      </c>
      <c r="F2601" s="98" t="s">
        <v>1280</v>
      </c>
      <c r="G2601" s="98" t="s">
        <v>1301</v>
      </c>
      <c r="H2601" s="98" t="s">
        <v>99</v>
      </c>
      <c r="I2601" s="98" t="s">
        <v>1261</v>
      </c>
      <c r="J2601" s="101" t="s">
        <v>3186</v>
      </c>
    </row>
    <row r="2602" ht="14.25" spans="1:10">
      <c r="A2602" s="102"/>
      <c r="B2602" s="103"/>
      <c r="C2602" s="98" t="s">
        <v>1277</v>
      </c>
      <c r="D2602" s="98" t="s">
        <v>1313</v>
      </c>
      <c r="E2602" s="98" t="s">
        <v>3188</v>
      </c>
      <c r="F2602" s="98" t="s">
        <v>1420</v>
      </c>
      <c r="G2602" s="98" t="s">
        <v>1850</v>
      </c>
      <c r="H2602" s="98" t="s">
        <v>99</v>
      </c>
      <c r="I2602" s="98" t="s">
        <v>1261</v>
      </c>
      <c r="J2602" s="101" t="s">
        <v>3186</v>
      </c>
    </row>
    <row r="2603" ht="27" spans="1:10">
      <c r="A2603" s="102"/>
      <c r="B2603" s="103"/>
      <c r="C2603" s="98" t="s">
        <v>1282</v>
      </c>
      <c r="D2603" s="98" t="s">
        <v>1283</v>
      </c>
      <c r="E2603" s="98" t="s">
        <v>3192</v>
      </c>
      <c r="F2603" s="98" t="s">
        <v>1420</v>
      </c>
      <c r="G2603" s="98" t="s">
        <v>1285</v>
      </c>
      <c r="H2603" s="98" t="s">
        <v>1294</v>
      </c>
      <c r="I2603" s="98" t="s">
        <v>1261</v>
      </c>
      <c r="J2603" s="101" t="s">
        <v>3186</v>
      </c>
    </row>
    <row r="2604" ht="111" spans="1:10">
      <c r="A2604" s="98" t="s">
        <v>3197</v>
      </c>
      <c r="B2604" s="101" t="s">
        <v>3198</v>
      </c>
      <c r="C2604" s="102"/>
      <c r="D2604" s="102"/>
      <c r="E2604" s="102"/>
      <c r="F2604" s="102"/>
      <c r="G2604" s="102"/>
      <c r="H2604" s="102"/>
      <c r="I2604" s="102"/>
      <c r="J2604" s="103"/>
    </row>
    <row r="2605" ht="14.25" spans="1:10">
      <c r="A2605" s="102"/>
      <c r="B2605" s="103"/>
      <c r="C2605" s="98" t="s">
        <v>1256</v>
      </c>
      <c r="D2605" s="98" t="s">
        <v>1257</v>
      </c>
      <c r="E2605" s="98" t="s">
        <v>3199</v>
      </c>
      <c r="F2605" s="98" t="s">
        <v>1420</v>
      </c>
      <c r="G2605" s="98" t="s">
        <v>3200</v>
      </c>
      <c r="H2605" s="98" t="s">
        <v>1594</v>
      </c>
      <c r="I2605" s="98" t="s">
        <v>1261</v>
      </c>
      <c r="J2605" s="101" t="s">
        <v>3201</v>
      </c>
    </row>
    <row r="2606" ht="14.25" spans="1:10">
      <c r="A2606" s="102"/>
      <c r="B2606" s="103"/>
      <c r="C2606" s="98" t="s">
        <v>1256</v>
      </c>
      <c r="D2606" s="98" t="s">
        <v>1257</v>
      </c>
      <c r="E2606" s="98" t="s">
        <v>3202</v>
      </c>
      <c r="F2606" s="98" t="s">
        <v>1420</v>
      </c>
      <c r="G2606" s="98" t="s">
        <v>1297</v>
      </c>
      <c r="H2606" s="98" t="s">
        <v>1294</v>
      </c>
      <c r="I2606" s="98" t="s">
        <v>1261</v>
      </c>
      <c r="J2606" s="101" t="s">
        <v>3201</v>
      </c>
    </row>
    <row r="2607" ht="14.25" spans="1:10">
      <c r="A2607" s="102"/>
      <c r="B2607" s="103"/>
      <c r="C2607" s="98" t="s">
        <v>1256</v>
      </c>
      <c r="D2607" s="98" t="s">
        <v>1268</v>
      </c>
      <c r="E2607" s="98" t="s">
        <v>3203</v>
      </c>
      <c r="F2607" s="98" t="s">
        <v>1420</v>
      </c>
      <c r="G2607" s="98" t="s">
        <v>3204</v>
      </c>
      <c r="H2607" s="98" t="s">
        <v>99</v>
      </c>
      <c r="I2607" s="98" t="s">
        <v>1261</v>
      </c>
      <c r="J2607" s="101" t="s">
        <v>3201</v>
      </c>
    </row>
    <row r="2608" ht="14.25" spans="1:10">
      <c r="A2608" s="102"/>
      <c r="B2608" s="103"/>
      <c r="C2608" s="98" t="s">
        <v>1256</v>
      </c>
      <c r="D2608" s="98" t="s">
        <v>1377</v>
      </c>
      <c r="E2608" s="98" t="s">
        <v>3187</v>
      </c>
      <c r="F2608" s="98" t="s">
        <v>1280</v>
      </c>
      <c r="G2608" s="98" t="s">
        <v>1301</v>
      </c>
      <c r="H2608" s="98" t="s">
        <v>99</v>
      </c>
      <c r="I2608" s="98" t="s">
        <v>1261</v>
      </c>
      <c r="J2608" s="101" t="s">
        <v>3205</v>
      </c>
    </row>
    <row r="2609" ht="27" spans="1:10">
      <c r="A2609" s="102"/>
      <c r="B2609" s="103"/>
      <c r="C2609" s="98" t="s">
        <v>1277</v>
      </c>
      <c r="D2609" s="98" t="s">
        <v>1299</v>
      </c>
      <c r="E2609" s="98" t="s">
        <v>3206</v>
      </c>
      <c r="F2609" s="98" t="s">
        <v>1420</v>
      </c>
      <c r="G2609" s="98" t="s">
        <v>1850</v>
      </c>
      <c r="H2609" s="98" t="s">
        <v>99</v>
      </c>
      <c r="I2609" s="98" t="s">
        <v>1261</v>
      </c>
      <c r="J2609" s="101" t="s">
        <v>3201</v>
      </c>
    </row>
    <row r="2610" ht="28.5" spans="1:10">
      <c r="A2610" s="102"/>
      <c r="B2610" s="103"/>
      <c r="C2610" s="98" t="s">
        <v>1282</v>
      </c>
      <c r="D2610" s="98" t="s">
        <v>1283</v>
      </c>
      <c r="E2610" s="98" t="s">
        <v>3207</v>
      </c>
      <c r="F2610" s="98" t="s">
        <v>1420</v>
      </c>
      <c r="G2610" s="98" t="s">
        <v>1407</v>
      </c>
      <c r="H2610" s="98" t="s">
        <v>1294</v>
      </c>
      <c r="I2610" s="98" t="s">
        <v>1261</v>
      </c>
      <c r="J2610" s="101" t="s">
        <v>3208</v>
      </c>
    </row>
    <row r="2611" ht="138.75" spans="1:10">
      <c r="A2611" s="98" t="s">
        <v>3209</v>
      </c>
      <c r="B2611" s="101" t="s">
        <v>3210</v>
      </c>
      <c r="C2611" s="102"/>
      <c r="D2611" s="102"/>
      <c r="E2611" s="102"/>
      <c r="F2611" s="102"/>
      <c r="G2611" s="102"/>
      <c r="H2611" s="102"/>
      <c r="I2611" s="102"/>
      <c r="J2611" s="103"/>
    </row>
    <row r="2612" ht="27" spans="1:10">
      <c r="A2612" s="102"/>
      <c r="B2612" s="103"/>
      <c r="C2612" s="98" t="s">
        <v>1256</v>
      </c>
      <c r="D2612" s="98" t="s">
        <v>1257</v>
      </c>
      <c r="E2612" s="98" t="s">
        <v>3211</v>
      </c>
      <c r="F2612" s="98" t="s">
        <v>1280</v>
      </c>
      <c r="G2612" s="98" t="s">
        <v>1301</v>
      </c>
      <c r="H2612" s="98" t="s">
        <v>99</v>
      </c>
      <c r="I2612" s="98" t="s">
        <v>1261</v>
      </c>
      <c r="J2612" s="101" t="s">
        <v>3212</v>
      </c>
    </row>
    <row r="2613" ht="27" spans="1:10">
      <c r="A2613" s="102"/>
      <c r="B2613" s="103"/>
      <c r="C2613" s="98" t="s">
        <v>1256</v>
      </c>
      <c r="D2613" s="98" t="s">
        <v>1257</v>
      </c>
      <c r="E2613" s="98" t="s">
        <v>3213</v>
      </c>
      <c r="F2613" s="98" t="s">
        <v>1420</v>
      </c>
      <c r="G2613" s="98" t="s">
        <v>1285</v>
      </c>
      <c r="H2613" s="98" t="s">
        <v>1594</v>
      </c>
      <c r="I2613" s="98" t="s">
        <v>1261</v>
      </c>
      <c r="J2613" s="101" t="s">
        <v>3214</v>
      </c>
    </row>
    <row r="2614" ht="14.25" spans="1:10">
      <c r="A2614" s="102"/>
      <c r="B2614" s="103"/>
      <c r="C2614" s="98" t="s">
        <v>1256</v>
      </c>
      <c r="D2614" s="98" t="s">
        <v>1257</v>
      </c>
      <c r="E2614" s="98" t="s">
        <v>3215</v>
      </c>
      <c r="F2614" s="98" t="s">
        <v>1420</v>
      </c>
      <c r="G2614" s="98" t="s">
        <v>3216</v>
      </c>
      <c r="H2614" s="98" t="s">
        <v>1294</v>
      </c>
      <c r="I2614" s="98" t="s">
        <v>1261</v>
      </c>
      <c r="J2614" s="101" t="s">
        <v>3217</v>
      </c>
    </row>
    <row r="2615" ht="14.25" spans="1:10">
      <c r="A2615" s="102"/>
      <c r="B2615" s="103"/>
      <c r="C2615" s="98" t="s">
        <v>1256</v>
      </c>
      <c r="D2615" s="98" t="s">
        <v>1268</v>
      </c>
      <c r="E2615" s="98" t="s">
        <v>3218</v>
      </c>
      <c r="F2615" s="98" t="s">
        <v>1420</v>
      </c>
      <c r="G2615" s="98" t="s">
        <v>1407</v>
      </c>
      <c r="H2615" s="98" t="s">
        <v>99</v>
      </c>
      <c r="I2615" s="98" t="s">
        <v>1261</v>
      </c>
      <c r="J2615" s="101" t="s">
        <v>3219</v>
      </c>
    </row>
    <row r="2616" ht="14.25" spans="1:10">
      <c r="A2616" s="102"/>
      <c r="B2616" s="103"/>
      <c r="C2616" s="98" t="s">
        <v>1256</v>
      </c>
      <c r="D2616" s="98" t="s">
        <v>1377</v>
      </c>
      <c r="E2616" s="98" t="s">
        <v>3187</v>
      </c>
      <c r="F2616" s="98" t="s">
        <v>1280</v>
      </c>
      <c r="G2616" s="98" t="s">
        <v>1301</v>
      </c>
      <c r="H2616" s="98" t="s">
        <v>99</v>
      </c>
      <c r="I2616" s="98" t="s">
        <v>1261</v>
      </c>
      <c r="J2616" s="101" t="s">
        <v>3186</v>
      </c>
    </row>
    <row r="2617" ht="14.25" spans="1:10">
      <c r="A2617" s="102"/>
      <c r="B2617" s="103"/>
      <c r="C2617" s="98" t="s">
        <v>1277</v>
      </c>
      <c r="D2617" s="98" t="s">
        <v>1313</v>
      </c>
      <c r="E2617" s="98" t="s">
        <v>3220</v>
      </c>
      <c r="F2617" s="98" t="s">
        <v>1420</v>
      </c>
      <c r="G2617" s="98" t="s">
        <v>1850</v>
      </c>
      <c r="H2617" s="98" t="s">
        <v>99</v>
      </c>
      <c r="I2617" s="98" t="s">
        <v>1261</v>
      </c>
      <c r="J2617" s="101" t="s">
        <v>3186</v>
      </c>
    </row>
    <row r="2618" ht="40.5" spans="1:10">
      <c r="A2618" s="102"/>
      <c r="B2618" s="103"/>
      <c r="C2618" s="98" t="s">
        <v>1277</v>
      </c>
      <c r="D2618" s="98" t="s">
        <v>1422</v>
      </c>
      <c r="E2618" s="98" t="s">
        <v>3221</v>
      </c>
      <c r="F2618" s="98" t="s">
        <v>1280</v>
      </c>
      <c r="G2618" s="98" t="s">
        <v>3221</v>
      </c>
      <c r="H2618" s="98" t="s">
        <v>99</v>
      </c>
      <c r="I2618" s="98" t="s">
        <v>1384</v>
      </c>
      <c r="J2618" s="101" t="s">
        <v>3186</v>
      </c>
    </row>
    <row r="2619" ht="27" spans="1:10">
      <c r="A2619" s="102"/>
      <c r="B2619" s="103"/>
      <c r="C2619" s="98" t="s">
        <v>1282</v>
      </c>
      <c r="D2619" s="98" t="s">
        <v>1283</v>
      </c>
      <c r="E2619" s="98" t="s">
        <v>3192</v>
      </c>
      <c r="F2619" s="98" t="s">
        <v>1420</v>
      </c>
      <c r="G2619" s="98" t="s">
        <v>1407</v>
      </c>
      <c r="H2619" s="98" t="s">
        <v>1294</v>
      </c>
      <c r="I2619" s="98" t="s">
        <v>1261</v>
      </c>
      <c r="J2619" s="101" t="s">
        <v>3186</v>
      </c>
    </row>
    <row r="2620" ht="56.25" spans="1:10">
      <c r="A2620" s="98" t="s">
        <v>3222</v>
      </c>
      <c r="B2620" s="101" t="s">
        <v>3223</v>
      </c>
      <c r="C2620" s="102"/>
      <c r="D2620" s="102"/>
      <c r="E2620" s="102"/>
      <c r="F2620" s="102"/>
      <c r="G2620" s="102"/>
      <c r="H2620" s="102"/>
      <c r="I2620" s="102"/>
      <c r="J2620" s="103"/>
    </row>
    <row r="2621" ht="27" spans="1:10">
      <c r="A2621" s="102"/>
      <c r="B2621" s="103"/>
      <c r="C2621" s="98" t="s">
        <v>1256</v>
      </c>
      <c r="D2621" s="98" t="s">
        <v>1257</v>
      </c>
      <c r="E2621" s="98" t="s">
        <v>3181</v>
      </c>
      <c r="F2621" s="98" t="s">
        <v>1420</v>
      </c>
      <c r="G2621" s="98" t="s">
        <v>1407</v>
      </c>
      <c r="H2621" s="98" t="s">
        <v>1594</v>
      </c>
      <c r="I2621" s="98" t="s">
        <v>1261</v>
      </c>
      <c r="J2621" s="101" t="s">
        <v>3186</v>
      </c>
    </row>
    <row r="2622" ht="14.25" spans="1:10">
      <c r="A2622" s="102"/>
      <c r="B2622" s="103"/>
      <c r="C2622" s="98" t="s">
        <v>1256</v>
      </c>
      <c r="D2622" s="98" t="s">
        <v>1257</v>
      </c>
      <c r="E2622" s="98" t="s">
        <v>3224</v>
      </c>
      <c r="F2622" s="98" t="s">
        <v>1420</v>
      </c>
      <c r="G2622" s="98" t="s">
        <v>3225</v>
      </c>
      <c r="H2622" s="98" t="s">
        <v>1294</v>
      </c>
      <c r="I2622" s="98" t="s">
        <v>1261</v>
      </c>
      <c r="J2622" s="101" t="s">
        <v>3186</v>
      </c>
    </row>
    <row r="2623" ht="14.25" spans="1:10">
      <c r="A2623" s="102"/>
      <c r="B2623" s="103"/>
      <c r="C2623" s="98" t="s">
        <v>1256</v>
      </c>
      <c r="D2623" s="98" t="s">
        <v>1268</v>
      </c>
      <c r="E2623" s="98" t="s">
        <v>3185</v>
      </c>
      <c r="F2623" s="98" t="s">
        <v>1420</v>
      </c>
      <c r="G2623" s="98" t="s">
        <v>1795</v>
      </c>
      <c r="H2623" s="98" t="s">
        <v>99</v>
      </c>
      <c r="I2623" s="98" t="s">
        <v>1261</v>
      </c>
      <c r="J2623" s="101" t="s">
        <v>3186</v>
      </c>
    </row>
    <row r="2624" ht="14.25" spans="1:10">
      <c r="A2624" s="102"/>
      <c r="B2624" s="103"/>
      <c r="C2624" s="98" t="s">
        <v>1256</v>
      </c>
      <c r="D2624" s="98" t="s">
        <v>1377</v>
      </c>
      <c r="E2624" s="98" t="s">
        <v>3187</v>
      </c>
      <c r="F2624" s="98" t="s">
        <v>1280</v>
      </c>
      <c r="G2624" s="98" t="s">
        <v>1301</v>
      </c>
      <c r="H2624" s="98" t="s">
        <v>99</v>
      </c>
      <c r="I2624" s="98" t="s">
        <v>1261</v>
      </c>
      <c r="J2624" s="101" t="s">
        <v>3186</v>
      </c>
    </row>
    <row r="2625" ht="14.25" spans="1:10">
      <c r="A2625" s="102"/>
      <c r="B2625" s="103"/>
      <c r="C2625" s="98" t="s">
        <v>1277</v>
      </c>
      <c r="D2625" s="98" t="s">
        <v>1313</v>
      </c>
      <c r="E2625" s="98" t="s">
        <v>3188</v>
      </c>
      <c r="F2625" s="98" t="s">
        <v>1420</v>
      </c>
      <c r="G2625" s="98" t="s">
        <v>1850</v>
      </c>
      <c r="H2625" s="98" t="s">
        <v>99</v>
      </c>
      <c r="I2625" s="98" t="s">
        <v>1261</v>
      </c>
      <c r="J2625" s="101" t="s">
        <v>3186</v>
      </c>
    </row>
    <row r="2626" ht="14.25" spans="1:10">
      <c r="A2626" s="102"/>
      <c r="B2626" s="103"/>
      <c r="C2626" s="98" t="s">
        <v>1277</v>
      </c>
      <c r="D2626" s="98" t="s">
        <v>1278</v>
      </c>
      <c r="E2626" s="98" t="s">
        <v>3226</v>
      </c>
      <c r="F2626" s="98" t="s">
        <v>1420</v>
      </c>
      <c r="G2626" s="98" t="s">
        <v>3227</v>
      </c>
      <c r="H2626" s="98" t="s">
        <v>99</v>
      </c>
      <c r="I2626" s="98" t="s">
        <v>1261</v>
      </c>
      <c r="J2626" s="101" t="s">
        <v>3186</v>
      </c>
    </row>
    <row r="2627" ht="40.5" spans="1:10">
      <c r="A2627" s="102"/>
      <c r="B2627" s="103"/>
      <c r="C2627" s="98" t="s">
        <v>1277</v>
      </c>
      <c r="D2627" s="98" t="s">
        <v>1422</v>
      </c>
      <c r="E2627" s="98" t="s">
        <v>3221</v>
      </c>
      <c r="F2627" s="98" t="s">
        <v>1280</v>
      </c>
      <c r="G2627" s="98" t="s">
        <v>3221</v>
      </c>
      <c r="H2627" s="98" t="s">
        <v>99</v>
      </c>
      <c r="I2627" s="98" t="s">
        <v>1384</v>
      </c>
      <c r="J2627" s="101" t="s">
        <v>3186</v>
      </c>
    </row>
    <row r="2628" ht="27" spans="1:10">
      <c r="A2628" s="102"/>
      <c r="B2628" s="103"/>
      <c r="C2628" s="98" t="s">
        <v>1282</v>
      </c>
      <c r="D2628" s="98" t="s">
        <v>1283</v>
      </c>
      <c r="E2628" s="98" t="s">
        <v>3192</v>
      </c>
      <c r="F2628" s="98" t="s">
        <v>1420</v>
      </c>
      <c r="G2628" s="98" t="s">
        <v>1407</v>
      </c>
      <c r="H2628" s="98" t="s">
        <v>1294</v>
      </c>
      <c r="I2628" s="98" t="s">
        <v>1261</v>
      </c>
      <c r="J2628" s="101" t="s">
        <v>3186</v>
      </c>
    </row>
    <row r="2629" ht="14.25" spans="1:10">
      <c r="A2629" s="98" t="s">
        <v>3228</v>
      </c>
      <c r="B2629" s="103"/>
      <c r="C2629" s="102"/>
      <c r="D2629" s="102"/>
      <c r="E2629" s="102"/>
      <c r="F2629" s="102"/>
      <c r="G2629" s="102"/>
      <c r="H2629" s="102"/>
      <c r="I2629" s="102"/>
      <c r="J2629" s="103"/>
    </row>
    <row r="2630" ht="14.25" spans="1:10">
      <c r="A2630" s="98" t="s">
        <v>3229</v>
      </c>
      <c r="B2630" s="103"/>
      <c r="C2630" s="102"/>
      <c r="D2630" s="102"/>
      <c r="E2630" s="102"/>
      <c r="F2630" s="102"/>
      <c r="G2630" s="102"/>
      <c r="H2630" s="102"/>
      <c r="I2630" s="102"/>
      <c r="J2630" s="103"/>
    </row>
    <row r="2631" ht="27.75" spans="1:10">
      <c r="A2631" s="98" t="s">
        <v>3230</v>
      </c>
      <c r="B2631" s="101" t="s">
        <v>3231</v>
      </c>
      <c r="C2631" s="102"/>
      <c r="D2631" s="102"/>
      <c r="E2631" s="102"/>
      <c r="F2631" s="102"/>
      <c r="G2631" s="102"/>
      <c r="H2631" s="102"/>
      <c r="I2631" s="102"/>
      <c r="J2631" s="103"/>
    </row>
    <row r="2632" ht="14.25" spans="1:10">
      <c r="A2632" s="102"/>
      <c r="B2632" s="103"/>
      <c r="C2632" s="98" t="s">
        <v>1256</v>
      </c>
      <c r="D2632" s="98" t="s">
        <v>1268</v>
      </c>
      <c r="E2632" s="98" t="s">
        <v>3232</v>
      </c>
      <c r="F2632" s="98" t="s">
        <v>1270</v>
      </c>
      <c r="G2632" s="98" t="s">
        <v>1301</v>
      </c>
      <c r="H2632" s="98" t="s">
        <v>1294</v>
      </c>
      <c r="I2632" s="98" t="s">
        <v>1261</v>
      </c>
      <c r="J2632" s="101" t="s">
        <v>3233</v>
      </c>
    </row>
    <row r="2633" ht="28.5" spans="1:10">
      <c r="A2633" s="102"/>
      <c r="B2633" s="103"/>
      <c r="C2633" s="98" t="s">
        <v>1256</v>
      </c>
      <c r="D2633" s="98" t="s">
        <v>1268</v>
      </c>
      <c r="E2633" s="98" t="s">
        <v>1590</v>
      </c>
      <c r="F2633" s="98" t="s">
        <v>1259</v>
      </c>
      <c r="G2633" s="98" t="s">
        <v>1301</v>
      </c>
      <c r="H2633" s="98" t="s">
        <v>1294</v>
      </c>
      <c r="I2633" s="98" t="s">
        <v>1261</v>
      </c>
      <c r="J2633" s="101" t="s">
        <v>1591</v>
      </c>
    </row>
    <row r="2634" ht="28.5" spans="1:10">
      <c r="A2634" s="102"/>
      <c r="B2634" s="103"/>
      <c r="C2634" s="98" t="s">
        <v>1256</v>
      </c>
      <c r="D2634" s="98" t="s">
        <v>1268</v>
      </c>
      <c r="E2634" s="98" t="s">
        <v>1603</v>
      </c>
      <c r="F2634" s="98" t="s">
        <v>1270</v>
      </c>
      <c r="G2634" s="98" t="s">
        <v>1301</v>
      </c>
      <c r="H2634" s="98" t="s">
        <v>1294</v>
      </c>
      <c r="I2634" s="98" t="s">
        <v>1261</v>
      </c>
      <c r="J2634" s="101" t="s">
        <v>1604</v>
      </c>
    </row>
    <row r="2635" ht="28.5" spans="1:10">
      <c r="A2635" s="102"/>
      <c r="B2635" s="103"/>
      <c r="C2635" s="98" t="s">
        <v>1277</v>
      </c>
      <c r="D2635" s="98" t="s">
        <v>1278</v>
      </c>
      <c r="E2635" s="98" t="s">
        <v>3234</v>
      </c>
      <c r="F2635" s="98" t="s">
        <v>1259</v>
      </c>
      <c r="G2635" s="98" t="s">
        <v>1301</v>
      </c>
      <c r="H2635" s="98" t="s">
        <v>1294</v>
      </c>
      <c r="I2635" s="98" t="s">
        <v>1261</v>
      </c>
      <c r="J2635" s="101" t="s">
        <v>3235</v>
      </c>
    </row>
    <row r="2636" ht="28.5" spans="1:10">
      <c r="A2636" s="102"/>
      <c r="B2636" s="103"/>
      <c r="C2636" s="98" t="s">
        <v>1277</v>
      </c>
      <c r="D2636" s="98" t="s">
        <v>1278</v>
      </c>
      <c r="E2636" s="98" t="s">
        <v>3236</v>
      </c>
      <c r="F2636" s="98" t="s">
        <v>1259</v>
      </c>
      <c r="G2636" s="98" t="s">
        <v>1301</v>
      </c>
      <c r="H2636" s="98" t="s">
        <v>1294</v>
      </c>
      <c r="I2636" s="98" t="s">
        <v>1261</v>
      </c>
      <c r="J2636" s="101" t="s">
        <v>3237</v>
      </c>
    </row>
    <row r="2637" ht="28.5" spans="1:10">
      <c r="A2637" s="102"/>
      <c r="B2637" s="103"/>
      <c r="C2637" s="98" t="s">
        <v>1277</v>
      </c>
      <c r="D2637" s="98" t="s">
        <v>1278</v>
      </c>
      <c r="E2637" s="98" t="s">
        <v>1380</v>
      </c>
      <c r="F2637" s="98" t="s">
        <v>1259</v>
      </c>
      <c r="G2637" s="98" t="s">
        <v>1301</v>
      </c>
      <c r="H2637" s="98" t="s">
        <v>1294</v>
      </c>
      <c r="I2637" s="98" t="s">
        <v>1261</v>
      </c>
      <c r="J2637" s="101" t="s">
        <v>1381</v>
      </c>
    </row>
    <row r="2638" ht="42.75" spans="1:10">
      <c r="A2638" s="102"/>
      <c r="B2638" s="103"/>
      <c r="C2638" s="98" t="s">
        <v>1282</v>
      </c>
      <c r="D2638" s="98" t="s">
        <v>1283</v>
      </c>
      <c r="E2638" s="98" t="s">
        <v>1382</v>
      </c>
      <c r="F2638" s="98" t="s">
        <v>1259</v>
      </c>
      <c r="G2638" s="98" t="s">
        <v>1301</v>
      </c>
      <c r="H2638" s="98" t="s">
        <v>1294</v>
      </c>
      <c r="I2638" s="98" t="s">
        <v>1261</v>
      </c>
      <c r="J2638" s="101" t="s">
        <v>1385</v>
      </c>
    </row>
    <row r="2639" ht="28.5" spans="1:10">
      <c r="A2639" s="98" t="s">
        <v>3238</v>
      </c>
      <c r="B2639" s="101" t="s">
        <v>3239</v>
      </c>
      <c r="C2639" s="102"/>
      <c r="D2639" s="102"/>
      <c r="E2639" s="102"/>
      <c r="F2639" s="102"/>
      <c r="G2639" s="102"/>
      <c r="H2639" s="102"/>
      <c r="I2639" s="102"/>
      <c r="J2639" s="103"/>
    </row>
    <row r="2640" ht="14.25" spans="1:10">
      <c r="A2640" s="102"/>
      <c r="B2640" s="103"/>
      <c r="C2640" s="98" t="s">
        <v>1256</v>
      </c>
      <c r="D2640" s="98" t="s">
        <v>1268</v>
      </c>
      <c r="E2640" s="98" t="s">
        <v>3232</v>
      </c>
      <c r="F2640" s="98" t="s">
        <v>1270</v>
      </c>
      <c r="G2640" s="98" t="s">
        <v>1301</v>
      </c>
      <c r="H2640" s="98" t="s">
        <v>1294</v>
      </c>
      <c r="I2640" s="98" t="s">
        <v>1261</v>
      </c>
      <c r="J2640" s="101" t="s">
        <v>3233</v>
      </c>
    </row>
    <row r="2641" ht="28.5" spans="1:10">
      <c r="A2641" s="102"/>
      <c r="B2641" s="103"/>
      <c r="C2641" s="98" t="s">
        <v>1256</v>
      </c>
      <c r="D2641" s="98" t="s">
        <v>1268</v>
      </c>
      <c r="E2641" s="98" t="s">
        <v>1590</v>
      </c>
      <c r="F2641" s="98" t="s">
        <v>1259</v>
      </c>
      <c r="G2641" s="98" t="s">
        <v>1301</v>
      </c>
      <c r="H2641" s="98" t="s">
        <v>1294</v>
      </c>
      <c r="I2641" s="98" t="s">
        <v>1261</v>
      </c>
      <c r="J2641" s="101" t="s">
        <v>1591</v>
      </c>
    </row>
    <row r="2642" ht="28.5" spans="1:10">
      <c r="A2642" s="102"/>
      <c r="B2642" s="103"/>
      <c r="C2642" s="98" t="s">
        <v>1256</v>
      </c>
      <c r="D2642" s="98" t="s">
        <v>1268</v>
      </c>
      <c r="E2642" s="98" t="s">
        <v>1603</v>
      </c>
      <c r="F2642" s="98" t="s">
        <v>1270</v>
      </c>
      <c r="G2642" s="98" t="s">
        <v>1301</v>
      </c>
      <c r="H2642" s="98" t="s">
        <v>1294</v>
      </c>
      <c r="I2642" s="98" t="s">
        <v>1261</v>
      </c>
      <c r="J2642" s="101" t="s">
        <v>1604</v>
      </c>
    </row>
    <row r="2643" ht="28.5" spans="1:10">
      <c r="A2643" s="102"/>
      <c r="B2643" s="103"/>
      <c r="C2643" s="98" t="s">
        <v>1277</v>
      </c>
      <c r="D2643" s="98" t="s">
        <v>1278</v>
      </c>
      <c r="E2643" s="98" t="s">
        <v>3234</v>
      </c>
      <c r="F2643" s="98" t="s">
        <v>1259</v>
      </c>
      <c r="G2643" s="98" t="s">
        <v>1318</v>
      </c>
      <c r="H2643" s="98" t="s">
        <v>1294</v>
      </c>
      <c r="I2643" s="98" t="s">
        <v>1261</v>
      </c>
      <c r="J2643" s="101" t="s">
        <v>3235</v>
      </c>
    </row>
    <row r="2644" ht="28.5" spans="1:10">
      <c r="A2644" s="102"/>
      <c r="B2644" s="103"/>
      <c r="C2644" s="98" t="s">
        <v>1277</v>
      </c>
      <c r="D2644" s="98" t="s">
        <v>1278</v>
      </c>
      <c r="E2644" s="98" t="s">
        <v>3236</v>
      </c>
      <c r="F2644" s="98" t="s">
        <v>1259</v>
      </c>
      <c r="G2644" s="98" t="s">
        <v>1332</v>
      </c>
      <c r="H2644" s="98" t="s">
        <v>1294</v>
      </c>
      <c r="I2644" s="98" t="s">
        <v>1261</v>
      </c>
      <c r="J2644" s="101" t="s">
        <v>3237</v>
      </c>
    </row>
    <row r="2645" ht="28.5" spans="1:10">
      <c r="A2645" s="102"/>
      <c r="B2645" s="103"/>
      <c r="C2645" s="98" t="s">
        <v>1277</v>
      </c>
      <c r="D2645" s="98" t="s">
        <v>1278</v>
      </c>
      <c r="E2645" s="98" t="s">
        <v>1380</v>
      </c>
      <c r="F2645" s="98" t="s">
        <v>1259</v>
      </c>
      <c r="G2645" s="98" t="s">
        <v>1301</v>
      </c>
      <c r="H2645" s="98" t="s">
        <v>1294</v>
      </c>
      <c r="I2645" s="98" t="s">
        <v>1261</v>
      </c>
      <c r="J2645" s="101" t="s">
        <v>1381</v>
      </c>
    </row>
    <row r="2646" ht="42.75" spans="1:10">
      <c r="A2646" s="102"/>
      <c r="B2646" s="103"/>
      <c r="C2646" s="98" t="s">
        <v>1282</v>
      </c>
      <c r="D2646" s="98" t="s">
        <v>1283</v>
      </c>
      <c r="E2646" s="98" t="s">
        <v>1382</v>
      </c>
      <c r="F2646" s="98" t="s">
        <v>1259</v>
      </c>
      <c r="G2646" s="98" t="s">
        <v>1301</v>
      </c>
      <c r="H2646" s="98" t="s">
        <v>1294</v>
      </c>
      <c r="I2646" s="98" t="s">
        <v>1261</v>
      </c>
      <c r="J2646" s="101" t="s">
        <v>1385</v>
      </c>
    </row>
    <row r="2647" ht="28.5" spans="1:10">
      <c r="A2647" s="98" t="s">
        <v>3240</v>
      </c>
      <c r="B2647" s="101" t="s">
        <v>3241</v>
      </c>
      <c r="C2647" s="102"/>
      <c r="D2647" s="102"/>
      <c r="E2647" s="102"/>
      <c r="F2647" s="102"/>
      <c r="G2647" s="102"/>
      <c r="H2647" s="102"/>
      <c r="I2647" s="102"/>
      <c r="J2647" s="103"/>
    </row>
    <row r="2648" ht="14.25" spans="1:10">
      <c r="A2648" s="102"/>
      <c r="B2648" s="103"/>
      <c r="C2648" s="98" t="s">
        <v>1256</v>
      </c>
      <c r="D2648" s="98" t="s">
        <v>1268</v>
      </c>
      <c r="E2648" s="98" t="s">
        <v>3232</v>
      </c>
      <c r="F2648" s="98" t="s">
        <v>1270</v>
      </c>
      <c r="G2648" s="98" t="s">
        <v>1301</v>
      </c>
      <c r="H2648" s="98" t="s">
        <v>1294</v>
      </c>
      <c r="I2648" s="98" t="s">
        <v>1261</v>
      </c>
      <c r="J2648" s="101" t="s">
        <v>3233</v>
      </c>
    </row>
    <row r="2649" ht="28.5" spans="1:10">
      <c r="A2649" s="102"/>
      <c r="B2649" s="103"/>
      <c r="C2649" s="98" t="s">
        <v>1256</v>
      </c>
      <c r="D2649" s="98" t="s">
        <v>1268</v>
      </c>
      <c r="E2649" s="98" t="s">
        <v>1590</v>
      </c>
      <c r="F2649" s="98" t="s">
        <v>1259</v>
      </c>
      <c r="G2649" s="98" t="s">
        <v>1301</v>
      </c>
      <c r="H2649" s="98" t="s">
        <v>1294</v>
      </c>
      <c r="I2649" s="98" t="s">
        <v>1261</v>
      </c>
      <c r="J2649" s="101" t="s">
        <v>1591</v>
      </c>
    </row>
    <row r="2650" ht="28.5" spans="1:10">
      <c r="A2650" s="102"/>
      <c r="B2650" s="103"/>
      <c r="C2650" s="98" t="s">
        <v>1256</v>
      </c>
      <c r="D2650" s="98" t="s">
        <v>1268</v>
      </c>
      <c r="E2650" s="98" t="s">
        <v>1603</v>
      </c>
      <c r="F2650" s="98" t="s">
        <v>1270</v>
      </c>
      <c r="G2650" s="98" t="s">
        <v>1301</v>
      </c>
      <c r="H2650" s="98" t="s">
        <v>1294</v>
      </c>
      <c r="I2650" s="98" t="s">
        <v>1261</v>
      </c>
      <c r="J2650" s="101" t="s">
        <v>1604</v>
      </c>
    </row>
    <row r="2651" ht="28.5" spans="1:10">
      <c r="A2651" s="102"/>
      <c r="B2651" s="103"/>
      <c r="C2651" s="98" t="s">
        <v>1277</v>
      </c>
      <c r="D2651" s="98" t="s">
        <v>1278</v>
      </c>
      <c r="E2651" s="98" t="s">
        <v>3234</v>
      </c>
      <c r="F2651" s="98" t="s">
        <v>1259</v>
      </c>
      <c r="G2651" s="98" t="s">
        <v>1301</v>
      </c>
      <c r="H2651" s="98" t="s">
        <v>1294</v>
      </c>
      <c r="I2651" s="98" t="s">
        <v>1261</v>
      </c>
      <c r="J2651" s="101" t="s">
        <v>3235</v>
      </c>
    </row>
    <row r="2652" ht="28.5" spans="1:10">
      <c r="A2652" s="102"/>
      <c r="B2652" s="103"/>
      <c r="C2652" s="98" t="s">
        <v>1277</v>
      </c>
      <c r="D2652" s="98" t="s">
        <v>1278</v>
      </c>
      <c r="E2652" s="98" t="s">
        <v>3236</v>
      </c>
      <c r="F2652" s="98" t="s">
        <v>1259</v>
      </c>
      <c r="G2652" s="98" t="s">
        <v>1301</v>
      </c>
      <c r="H2652" s="98" t="s">
        <v>1294</v>
      </c>
      <c r="I2652" s="98" t="s">
        <v>1261</v>
      </c>
      <c r="J2652" s="101" t="s">
        <v>3237</v>
      </c>
    </row>
    <row r="2653" ht="28.5" spans="1:10">
      <c r="A2653" s="102"/>
      <c r="B2653" s="103"/>
      <c r="C2653" s="98" t="s">
        <v>1277</v>
      </c>
      <c r="D2653" s="98" t="s">
        <v>1278</v>
      </c>
      <c r="E2653" s="98" t="s">
        <v>1380</v>
      </c>
      <c r="F2653" s="98" t="s">
        <v>1259</v>
      </c>
      <c r="G2653" s="98" t="s">
        <v>1301</v>
      </c>
      <c r="H2653" s="98" t="s">
        <v>1294</v>
      </c>
      <c r="I2653" s="98" t="s">
        <v>1261</v>
      </c>
      <c r="J2653" s="101" t="s">
        <v>1381</v>
      </c>
    </row>
    <row r="2654" ht="42.75" spans="1:10">
      <c r="A2654" s="102"/>
      <c r="B2654" s="103"/>
      <c r="C2654" s="98" t="s">
        <v>1282</v>
      </c>
      <c r="D2654" s="98" t="s">
        <v>1283</v>
      </c>
      <c r="E2654" s="98" t="s">
        <v>1382</v>
      </c>
      <c r="F2654" s="98" t="s">
        <v>1259</v>
      </c>
      <c r="G2654" s="98" t="s">
        <v>1301</v>
      </c>
      <c r="H2654" s="98" t="s">
        <v>1294</v>
      </c>
      <c r="I2654" s="98" t="s">
        <v>1261</v>
      </c>
      <c r="J2654" s="101" t="s">
        <v>1385</v>
      </c>
    </row>
    <row r="2655" ht="28.5" spans="1:10">
      <c r="A2655" s="98" t="s">
        <v>3242</v>
      </c>
      <c r="B2655" s="101" t="s">
        <v>3243</v>
      </c>
      <c r="C2655" s="102"/>
      <c r="D2655" s="102"/>
      <c r="E2655" s="102"/>
      <c r="F2655" s="102"/>
      <c r="G2655" s="102"/>
      <c r="H2655" s="102"/>
      <c r="I2655" s="102"/>
      <c r="J2655" s="103"/>
    </row>
    <row r="2656" ht="14.25" spans="1:10">
      <c r="A2656" s="102"/>
      <c r="B2656" s="103"/>
      <c r="C2656" s="98" t="s">
        <v>1256</v>
      </c>
      <c r="D2656" s="98" t="s">
        <v>1268</v>
      </c>
      <c r="E2656" s="98" t="s">
        <v>3232</v>
      </c>
      <c r="F2656" s="98" t="s">
        <v>1270</v>
      </c>
      <c r="G2656" s="98" t="s">
        <v>1301</v>
      </c>
      <c r="H2656" s="98" t="s">
        <v>1294</v>
      </c>
      <c r="I2656" s="98" t="s">
        <v>1261</v>
      </c>
      <c r="J2656" s="101" t="s">
        <v>3233</v>
      </c>
    </row>
    <row r="2657" ht="28.5" spans="1:10">
      <c r="A2657" s="102"/>
      <c r="B2657" s="103"/>
      <c r="C2657" s="98" t="s">
        <v>1256</v>
      </c>
      <c r="D2657" s="98" t="s">
        <v>1268</v>
      </c>
      <c r="E2657" s="98" t="s">
        <v>1590</v>
      </c>
      <c r="F2657" s="98" t="s">
        <v>1259</v>
      </c>
      <c r="G2657" s="98" t="s">
        <v>1301</v>
      </c>
      <c r="H2657" s="98" t="s">
        <v>1294</v>
      </c>
      <c r="I2657" s="98" t="s">
        <v>1261</v>
      </c>
      <c r="J2657" s="101" t="s">
        <v>1591</v>
      </c>
    </row>
    <row r="2658" ht="28.5" spans="1:10">
      <c r="A2658" s="102"/>
      <c r="B2658" s="103"/>
      <c r="C2658" s="98" t="s">
        <v>1256</v>
      </c>
      <c r="D2658" s="98" t="s">
        <v>1268</v>
      </c>
      <c r="E2658" s="98" t="s">
        <v>1603</v>
      </c>
      <c r="F2658" s="98" t="s">
        <v>1270</v>
      </c>
      <c r="G2658" s="98" t="s">
        <v>1301</v>
      </c>
      <c r="H2658" s="98" t="s">
        <v>1294</v>
      </c>
      <c r="I2658" s="98" t="s">
        <v>1261</v>
      </c>
      <c r="J2658" s="101" t="s">
        <v>1604</v>
      </c>
    </row>
    <row r="2659" ht="28.5" spans="1:10">
      <c r="A2659" s="102"/>
      <c r="B2659" s="103"/>
      <c r="C2659" s="98" t="s">
        <v>1277</v>
      </c>
      <c r="D2659" s="98" t="s">
        <v>1278</v>
      </c>
      <c r="E2659" s="98" t="s">
        <v>3234</v>
      </c>
      <c r="F2659" s="98" t="s">
        <v>1259</v>
      </c>
      <c r="G2659" s="98" t="s">
        <v>1301</v>
      </c>
      <c r="H2659" s="98" t="s">
        <v>1294</v>
      </c>
      <c r="I2659" s="98" t="s">
        <v>1261</v>
      </c>
      <c r="J2659" s="101" t="s">
        <v>3235</v>
      </c>
    </row>
    <row r="2660" ht="28.5" spans="1:10">
      <c r="A2660" s="102"/>
      <c r="B2660" s="103"/>
      <c r="C2660" s="98" t="s">
        <v>1277</v>
      </c>
      <c r="D2660" s="98" t="s">
        <v>1278</v>
      </c>
      <c r="E2660" s="98" t="s">
        <v>3236</v>
      </c>
      <c r="F2660" s="98" t="s">
        <v>1259</v>
      </c>
      <c r="G2660" s="98" t="s">
        <v>1301</v>
      </c>
      <c r="H2660" s="98" t="s">
        <v>1294</v>
      </c>
      <c r="I2660" s="98" t="s">
        <v>1261</v>
      </c>
      <c r="J2660" s="101" t="s">
        <v>3237</v>
      </c>
    </row>
    <row r="2661" ht="28.5" spans="1:10">
      <c r="A2661" s="102"/>
      <c r="B2661" s="103"/>
      <c r="C2661" s="98" t="s">
        <v>1277</v>
      </c>
      <c r="D2661" s="98" t="s">
        <v>1278</v>
      </c>
      <c r="E2661" s="98" t="s">
        <v>1380</v>
      </c>
      <c r="F2661" s="98" t="s">
        <v>1259</v>
      </c>
      <c r="G2661" s="98" t="s">
        <v>1301</v>
      </c>
      <c r="H2661" s="98" t="s">
        <v>1294</v>
      </c>
      <c r="I2661" s="98" t="s">
        <v>1261</v>
      </c>
      <c r="J2661" s="101" t="s">
        <v>1381</v>
      </c>
    </row>
    <row r="2662" ht="42.75" spans="1:10">
      <c r="A2662" s="102"/>
      <c r="B2662" s="103"/>
      <c r="C2662" s="98" t="s">
        <v>1282</v>
      </c>
      <c r="D2662" s="98" t="s">
        <v>1283</v>
      </c>
      <c r="E2662" s="98" t="s">
        <v>1382</v>
      </c>
      <c r="F2662" s="98" t="s">
        <v>1259</v>
      </c>
      <c r="G2662" s="98" t="s">
        <v>1301</v>
      </c>
      <c r="H2662" s="98" t="s">
        <v>1294</v>
      </c>
      <c r="I2662" s="98" t="s">
        <v>1261</v>
      </c>
      <c r="J2662" s="101" t="s">
        <v>1385</v>
      </c>
    </row>
    <row r="2663" ht="41.25" spans="1:10">
      <c r="A2663" s="98" t="s">
        <v>3244</v>
      </c>
      <c r="B2663" s="101" t="s">
        <v>3245</v>
      </c>
      <c r="C2663" s="102"/>
      <c r="D2663" s="102"/>
      <c r="E2663" s="102"/>
      <c r="F2663" s="102"/>
      <c r="G2663" s="102"/>
      <c r="H2663" s="102"/>
      <c r="I2663" s="102"/>
      <c r="J2663" s="103"/>
    </row>
    <row r="2664" ht="14.25" spans="1:10">
      <c r="A2664" s="102"/>
      <c r="B2664" s="103"/>
      <c r="C2664" s="98" t="s">
        <v>1256</v>
      </c>
      <c r="D2664" s="98" t="s">
        <v>1268</v>
      </c>
      <c r="E2664" s="98" t="s">
        <v>3232</v>
      </c>
      <c r="F2664" s="98" t="s">
        <v>1270</v>
      </c>
      <c r="G2664" s="98" t="s">
        <v>1301</v>
      </c>
      <c r="H2664" s="98" t="s">
        <v>1294</v>
      </c>
      <c r="I2664" s="98" t="s">
        <v>1261</v>
      </c>
      <c r="J2664" s="101" t="s">
        <v>3233</v>
      </c>
    </row>
    <row r="2665" ht="28.5" spans="1:10">
      <c r="A2665" s="102"/>
      <c r="B2665" s="103"/>
      <c r="C2665" s="98" t="s">
        <v>1256</v>
      </c>
      <c r="D2665" s="98" t="s">
        <v>1268</v>
      </c>
      <c r="E2665" s="98" t="s">
        <v>1590</v>
      </c>
      <c r="F2665" s="98" t="s">
        <v>1259</v>
      </c>
      <c r="G2665" s="98" t="s">
        <v>1301</v>
      </c>
      <c r="H2665" s="98" t="s">
        <v>1294</v>
      </c>
      <c r="I2665" s="98" t="s">
        <v>1261</v>
      </c>
      <c r="J2665" s="101" t="s">
        <v>1591</v>
      </c>
    </row>
    <row r="2666" ht="28.5" spans="1:10">
      <c r="A2666" s="102"/>
      <c r="B2666" s="103"/>
      <c r="C2666" s="98" t="s">
        <v>1256</v>
      </c>
      <c r="D2666" s="98" t="s">
        <v>1268</v>
      </c>
      <c r="E2666" s="98" t="s">
        <v>1603</v>
      </c>
      <c r="F2666" s="98" t="s">
        <v>1270</v>
      </c>
      <c r="G2666" s="98" t="s">
        <v>1301</v>
      </c>
      <c r="H2666" s="98" t="s">
        <v>1294</v>
      </c>
      <c r="I2666" s="98" t="s">
        <v>1261</v>
      </c>
      <c r="J2666" s="101" t="s">
        <v>1604</v>
      </c>
    </row>
    <row r="2667" ht="28.5" spans="1:10">
      <c r="A2667" s="102"/>
      <c r="B2667" s="103"/>
      <c r="C2667" s="98" t="s">
        <v>1277</v>
      </c>
      <c r="D2667" s="98" t="s">
        <v>1278</v>
      </c>
      <c r="E2667" s="98" t="s">
        <v>3234</v>
      </c>
      <c r="F2667" s="98" t="s">
        <v>1259</v>
      </c>
      <c r="G2667" s="98" t="s">
        <v>1301</v>
      </c>
      <c r="H2667" s="98" t="s">
        <v>1294</v>
      </c>
      <c r="I2667" s="98" t="s">
        <v>1261</v>
      </c>
      <c r="J2667" s="101" t="s">
        <v>3235</v>
      </c>
    </row>
    <row r="2668" ht="28.5" spans="1:10">
      <c r="A2668" s="102"/>
      <c r="B2668" s="103"/>
      <c r="C2668" s="98" t="s">
        <v>1277</v>
      </c>
      <c r="D2668" s="98" t="s">
        <v>1278</v>
      </c>
      <c r="E2668" s="98" t="s">
        <v>3236</v>
      </c>
      <c r="F2668" s="98" t="s">
        <v>1259</v>
      </c>
      <c r="G2668" s="98" t="s">
        <v>1301</v>
      </c>
      <c r="H2668" s="98" t="s">
        <v>1294</v>
      </c>
      <c r="I2668" s="98" t="s">
        <v>1261</v>
      </c>
      <c r="J2668" s="101" t="s">
        <v>3237</v>
      </c>
    </row>
    <row r="2669" ht="28.5" spans="1:10">
      <c r="A2669" s="102"/>
      <c r="B2669" s="103"/>
      <c r="C2669" s="98" t="s">
        <v>1277</v>
      </c>
      <c r="D2669" s="98" t="s">
        <v>1278</v>
      </c>
      <c r="E2669" s="98" t="s">
        <v>1380</v>
      </c>
      <c r="F2669" s="98" t="s">
        <v>1259</v>
      </c>
      <c r="G2669" s="98" t="s">
        <v>1301</v>
      </c>
      <c r="H2669" s="98" t="s">
        <v>1294</v>
      </c>
      <c r="I2669" s="98" t="s">
        <v>1261</v>
      </c>
      <c r="J2669" s="101" t="s">
        <v>1381</v>
      </c>
    </row>
    <row r="2670" ht="27" spans="1:10">
      <c r="A2670" s="102"/>
      <c r="B2670" s="103"/>
      <c r="C2670" s="98" t="s">
        <v>1277</v>
      </c>
      <c r="D2670" s="98" t="s">
        <v>1299</v>
      </c>
      <c r="E2670" s="98" t="s">
        <v>1610</v>
      </c>
      <c r="F2670" s="98" t="s">
        <v>1280</v>
      </c>
      <c r="G2670" s="98" t="s">
        <v>1398</v>
      </c>
      <c r="H2670" s="98" t="s">
        <v>1302</v>
      </c>
      <c r="I2670" s="98" t="s">
        <v>1261</v>
      </c>
      <c r="J2670" s="101" t="s">
        <v>1611</v>
      </c>
    </row>
    <row r="2671" ht="42.75" spans="1:10">
      <c r="A2671" s="102"/>
      <c r="B2671" s="103"/>
      <c r="C2671" s="98" t="s">
        <v>1282</v>
      </c>
      <c r="D2671" s="98" t="s">
        <v>1283</v>
      </c>
      <c r="E2671" s="98" t="s">
        <v>1382</v>
      </c>
      <c r="F2671" s="98" t="s">
        <v>1259</v>
      </c>
      <c r="G2671" s="98" t="s">
        <v>1301</v>
      </c>
      <c r="H2671" s="98" t="s">
        <v>1294</v>
      </c>
      <c r="I2671" s="98" t="s">
        <v>1261</v>
      </c>
      <c r="J2671" s="101" t="s">
        <v>1385</v>
      </c>
    </row>
    <row r="2672" ht="27.75" spans="1:10">
      <c r="A2672" s="98" t="s">
        <v>3246</v>
      </c>
      <c r="B2672" s="101" t="s">
        <v>3247</v>
      </c>
      <c r="C2672" s="102"/>
      <c r="D2672" s="102"/>
      <c r="E2672" s="102"/>
      <c r="F2672" s="102"/>
      <c r="G2672" s="102"/>
      <c r="H2672" s="102"/>
      <c r="I2672" s="102"/>
      <c r="J2672" s="103"/>
    </row>
    <row r="2673" ht="14.25" spans="1:10">
      <c r="A2673" s="102"/>
      <c r="B2673" s="103"/>
      <c r="C2673" s="98" t="s">
        <v>1256</v>
      </c>
      <c r="D2673" s="98" t="s">
        <v>1268</v>
      </c>
      <c r="E2673" s="98" t="s">
        <v>3232</v>
      </c>
      <c r="F2673" s="98" t="s">
        <v>1270</v>
      </c>
      <c r="G2673" s="98" t="s">
        <v>1301</v>
      </c>
      <c r="H2673" s="98" t="s">
        <v>1294</v>
      </c>
      <c r="I2673" s="98" t="s">
        <v>1261</v>
      </c>
      <c r="J2673" s="101" t="s">
        <v>3233</v>
      </c>
    </row>
    <row r="2674" ht="28.5" spans="1:10">
      <c r="A2674" s="102"/>
      <c r="B2674" s="103"/>
      <c r="C2674" s="98" t="s">
        <v>1256</v>
      </c>
      <c r="D2674" s="98" t="s">
        <v>1268</v>
      </c>
      <c r="E2674" s="98" t="s">
        <v>1590</v>
      </c>
      <c r="F2674" s="98" t="s">
        <v>1259</v>
      </c>
      <c r="G2674" s="98" t="s">
        <v>1301</v>
      </c>
      <c r="H2674" s="98" t="s">
        <v>1294</v>
      </c>
      <c r="I2674" s="98" t="s">
        <v>1261</v>
      </c>
      <c r="J2674" s="101" t="s">
        <v>1591</v>
      </c>
    </row>
    <row r="2675" ht="28.5" spans="1:10">
      <c r="A2675" s="102"/>
      <c r="B2675" s="103"/>
      <c r="C2675" s="98" t="s">
        <v>1256</v>
      </c>
      <c r="D2675" s="98" t="s">
        <v>1268</v>
      </c>
      <c r="E2675" s="98" t="s">
        <v>1603</v>
      </c>
      <c r="F2675" s="98" t="s">
        <v>1270</v>
      </c>
      <c r="G2675" s="98" t="s">
        <v>1301</v>
      </c>
      <c r="H2675" s="98" t="s">
        <v>1294</v>
      </c>
      <c r="I2675" s="98" t="s">
        <v>1261</v>
      </c>
      <c r="J2675" s="101" t="s">
        <v>1604</v>
      </c>
    </row>
    <row r="2676" ht="28.5" spans="1:10">
      <c r="A2676" s="102"/>
      <c r="B2676" s="103"/>
      <c r="C2676" s="98" t="s">
        <v>1277</v>
      </c>
      <c r="D2676" s="98" t="s">
        <v>1278</v>
      </c>
      <c r="E2676" s="98" t="s">
        <v>3234</v>
      </c>
      <c r="F2676" s="98" t="s">
        <v>1259</v>
      </c>
      <c r="G2676" s="98" t="s">
        <v>1301</v>
      </c>
      <c r="H2676" s="98" t="s">
        <v>1294</v>
      </c>
      <c r="I2676" s="98" t="s">
        <v>1261</v>
      </c>
      <c r="J2676" s="101" t="s">
        <v>3235</v>
      </c>
    </row>
    <row r="2677" ht="28.5" spans="1:10">
      <c r="A2677" s="102"/>
      <c r="B2677" s="103"/>
      <c r="C2677" s="98" t="s">
        <v>1277</v>
      </c>
      <c r="D2677" s="98" t="s">
        <v>1278</v>
      </c>
      <c r="E2677" s="98" t="s">
        <v>3236</v>
      </c>
      <c r="F2677" s="98" t="s">
        <v>1259</v>
      </c>
      <c r="G2677" s="98" t="s">
        <v>1301</v>
      </c>
      <c r="H2677" s="98" t="s">
        <v>1294</v>
      </c>
      <c r="I2677" s="98" t="s">
        <v>1261</v>
      </c>
      <c r="J2677" s="101" t="s">
        <v>3237</v>
      </c>
    </row>
    <row r="2678" ht="28.5" spans="1:10">
      <c r="A2678" s="102"/>
      <c r="B2678" s="103"/>
      <c r="C2678" s="98" t="s">
        <v>1277</v>
      </c>
      <c r="D2678" s="98" t="s">
        <v>1278</v>
      </c>
      <c r="E2678" s="98" t="s">
        <v>1380</v>
      </c>
      <c r="F2678" s="98" t="s">
        <v>1259</v>
      </c>
      <c r="G2678" s="98" t="s">
        <v>1301</v>
      </c>
      <c r="H2678" s="98" t="s">
        <v>1294</v>
      </c>
      <c r="I2678" s="98" t="s">
        <v>1261</v>
      </c>
      <c r="J2678" s="101" t="s">
        <v>1381</v>
      </c>
    </row>
    <row r="2679" ht="42.75" spans="1:10">
      <c r="A2679" s="102"/>
      <c r="B2679" s="103"/>
      <c r="C2679" s="98" t="s">
        <v>1282</v>
      </c>
      <c r="D2679" s="98" t="s">
        <v>1283</v>
      </c>
      <c r="E2679" s="98" t="s">
        <v>1382</v>
      </c>
      <c r="F2679" s="98" t="s">
        <v>1259</v>
      </c>
      <c r="G2679" s="98" t="s">
        <v>1301</v>
      </c>
      <c r="H2679" s="98" t="s">
        <v>1294</v>
      </c>
      <c r="I2679" s="98" t="s">
        <v>1261</v>
      </c>
      <c r="J2679" s="101" t="s">
        <v>1385</v>
      </c>
    </row>
    <row r="2680" ht="28.5" spans="1:10">
      <c r="A2680" s="98" t="s">
        <v>3248</v>
      </c>
      <c r="B2680" s="101" t="s">
        <v>3249</v>
      </c>
      <c r="C2680" s="102"/>
      <c r="D2680" s="102"/>
      <c r="E2680" s="102"/>
      <c r="F2680" s="102"/>
      <c r="G2680" s="102"/>
      <c r="H2680" s="102"/>
      <c r="I2680" s="102"/>
      <c r="J2680" s="103"/>
    </row>
    <row r="2681" ht="14.25" spans="1:10">
      <c r="A2681" s="102"/>
      <c r="B2681" s="103"/>
      <c r="C2681" s="98" t="s">
        <v>1256</v>
      </c>
      <c r="D2681" s="98" t="s">
        <v>1268</v>
      </c>
      <c r="E2681" s="98" t="s">
        <v>3232</v>
      </c>
      <c r="F2681" s="98" t="s">
        <v>1270</v>
      </c>
      <c r="G2681" s="98" t="s">
        <v>1301</v>
      </c>
      <c r="H2681" s="98" t="s">
        <v>1294</v>
      </c>
      <c r="I2681" s="98" t="s">
        <v>1261</v>
      </c>
      <c r="J2681" s="101" t="s">
        <v>3233</v>
      </c>
    </row>
    <row r="2682" ht="28.5" spans="1:10">
      <c r="A2682" s="102"/>
      <c r="B2682" s="103"/>
      <c r="C2682" s="98" t="s">
        <v>1256</v>
      </c>
      <c r="D2682" s="98" t="s">
        <v>1268</v>
      </c>
      <c r="E2682" s="98" t="s">
        <v>1590</v>
      </c>
      <c r="F2682" s="98" t="s">
        <v>1259</v>
      </c>
      <c r="G2682" s="98" t="s">
        <v>1301</v>
      </c>
      <c r="H2682" s="98" t="s">
        <v>1294</v>
      </c>
      <c r="I2682" s="98" t="s">
        <v>1261</v>
      </c>
      <c r="J2682" s="101" t="s">
        <v>1591</v>
      </c>
    </row>
    <row r="2683" ht="28.5" spans="1:10">
      <c r="A2683" s="102"/>
      <c r="B2683" s="103"/>
      <c r="C2683" s="98" t="s">
        <v>1256</v>
      </c>
      <c r="D2683" s="98" t="s">
        <v>1268</v>
      </c>
      <c r="E2683" s="98" t="s">
        <v>1603</v>
      </c>
      <c r="F2683" s="98" t="s">
        <v>1270</v>
      </c>
      <c r="G2683" s="98" t="s">
        <v>1301</v>
      </c>
      <c r="H2683" s="98" t="s">
        <v>1294</v>
      </c>
      <c r="I2683" s="98" t="s">
        <v>1261</v>
      </c>
      <c r="J2683" s="101" t="s">
        <v>1604</v>
      </c>
    </row>
    <row r="2684" ht="28.5" spans="1:10">
      <c r="A2684" s="102"/>
      <c r="B2684" s="103"/>
      <c r="C2684" s="98" t="s">
        <v>1277</v>
      </c>
      <c r="D2684" s="98" t="s">
        <v>1278</v>
      </c>
      <c r="E2684" s="98" t="s">
        <v>3234</v>
      </c>
      <c r="F2684" s="98" t="s">
        <v>1259</v>
      </c>
      <c r="G2684" s="98" t="s">
        <v>1301</v>
      </c>
      <c r="H2684" s="98" t="s">
        <v>1294</v>
      </c>
      <c r="I2684" s="98" t="s">
        <v>1261</v>
      </c>
      <c r="J2684" s="101" t="s">
        <v>3235</v>
      </c>
    </row>
    <row r="2685" ht="28.5" spans="1:10">
      <c r="A2685" s="102"/>
      <c r="B2685" s="103"/>
      <c r="C2685" s="98" t="s">
        <v>1277</v>
      </c>
      <c r="D2685" s="98" t="s">
        <v>1278</v>
      </c>
      <c r="E2685" s="98" t="s">
        <v>3236</v>
      </c>
      <c r="F2685" s="98" t="s">
        <v>1259</v>
      </c>
      <c r="G2685" s="98" t="s">
        <v>1301</v>
      </c>
      <c r="H2685" s="98" t="s">
        <v>1294</v>
      </c>
      <c r="I2685" s="98" t="s">
        <v>1261</v>
      </c>
      <c r="J2685" s="101" t="s">
        <v>3237</v>
      </c>
    </row>
    <row r="2686" ht="28.5" spans="1:10">
      <c r="A2686" s="102"/>
      <c r="B2686" s="103"/>
      <c r="C2686" s="98" t="s">
        <v>1277</v>
      </c>
      <c r="D2686" s="98" t="s">
        <v>1278</v>
      </c>
      <c r="E2686" s="98" t="s">
        <v>1380</v>
      </c>
      <c r="F2686" s="98" t="s">
        <v>1259</v>
      </c>
      <c r="G2686" s="98" t="s">
        <v>1301</v>
      </c>
      <c r="H2686" s="98" t="s">
        <v>1294</v>
      </c>
      <c r="I2686" s="98" t="s">
        <v>1261</v>
      </c>
      <c r="J2686" s="101" t="s">
        <v>1381</v>
      </c>
    </row>
    <row r="2687" ht="42.75" spans="1:10">
      <c r="A2687" s="102"/>
      <c r="B2687" s="103"/>
      <c r="C2687" s="98" t="s">
        <v>1282</v>
      </c>
      <c r="D2687" s="98" t="s">
        <v>1283</v>
      </c>
      <c r="E2687" s="98" t="s">
        <v>1382</v>
      </c>
      <c r="F2687" s="98" t="s">
        <v>1259</v>
      </c>
      <c r="G2687" s="98" t="s">
        <v>1301</v>
      </c>
      <c r="H2687" s="98" t="s">
        <v>1294</v>
      </c>
      <c r="I2687" s="98" t="s">
        <v>1261</v>
      </c>
      <c r="J2687" s="101" t="s">
        <v>1385</v>
      </c>
    </row>
    <row r="2688" ht="28.5" spans="1:10">
      <c r="A2688" s="98" t="s">
        <v>3250</v>
      </c>
      <c r="B2688" s="101" t="s">
        <v>3251</v>
      </c>
      <c r="C2688" s="102"/>
      <c r="D2688" s="102"/>
      <c r="E2688" s="102"/>
      <c r="F2688" s="102"/>
      <c r="G2688" s="102"/>
      <c r="H2688" s="102"/>
      <c r="I2688" s="102"/>
      <c r="J2688" s="103"/>
    </row>
    <row r="2689" ht="14.25" spans="1:10">
      <c r="A2689" s="102"/>
      <c r="B2689" s="103"/>
      <c r="C2689" s="98" t="s">
        <v>1256</v>
      </c>
      <c r="D2689" s="98" t="s">
        <v>1268</v>
      </c>
      <c r="E2689" s="98" t="s">
        <v>3232</v>
      </c>
      <c r="F2689" s="98" t="s">
        <v>1270</v>
      </c>
      <c r="G2689" s="98" t="s">
        <v>1301</v>
      </c>
      <c r="H2689" s="98" t="s">
        <v>1294</v>
      </c>
      <c r="I2689" s="98" t="s">
        <v>1261</v>
      </c>
      <c r="J2689" s="101" t="s">
        <v>3233</v>
      </c>
    </row>
    <row r="2690" ht="28.5" spans="1:10">
      <c r="A2690" s="102"/>
      <c r="B2690" s="103"/>
      <c r="C2690" s="98" t="s">
        <v>1256</v>
      </c>
      <c r="D2690" s="98" t="s">
        <v>1268</v>
      </c>
      <c r="E2690" s="98" t="s">
        <v>1590</v>
      </c>
      <c r="F2690" s="98" t="s">
        <v>1259</v>
      </c>
      <c r="G2690" s="98" t="s">
        <v>1301</v>
      </c>
      <c r="H2690" s="98" t="s">
        <v>1294</v>
      </c>
      <c r="I2690" s="98" t="s">
        <v>1261</v>
      </c>
      <c r="J2690" s="101" t="s">
        <v>1591</v>
      </c>
    </row>
    <row r="2691" ht="28.5" spans="1:10">
      <c r="A2691" s="102"/>
      <c r="B2691" s="103"/>
      <c r="C2691" s="98" t="s">
        <v>1256</v>
      </c>
      <c r="D2691" s="98" t="s">
        <v>1268</v>
      </c>
      <c r="E2691" s="98" t="s">
        <v>1603</v>
      </c>
      <c r="F2691" s="98" t="s">
        <v>1270</v>
      </c>
      <c r="G2691" s="98" t="s">
        <v>1301</v>
      </c>
      <c r="H2691" s="98" t="s">
        <v>1294</v>
      </c>
      <c r="I2691" s="98" t="s">
        <v>1261</v>
      </c>
      <c r="J2691" s="101" t="s">
        <v>1604</v>
      </c>
    </row>
    <row r="2692" ht="28.5" spans="1:10">
      <c r="A2692" s="102"/>
      <c r="B2692" s="103"/>
      <c r="C2692" s="98" t="s">
        <v>1277</v>
      </c>
      <c r="D2692" s="98" t="s">
        <v>1278</v>
      </c>
      <c r="E2692" s="98" t="s">
        <v>3234</v>
      </c>
      <c r="F2692" s="98" t="s">
        <v>1259</v>
      </c>
      <c r="G2692" s="98" t="s">
        <v>1301</v>
      </c>
      <c r="H2692" s="98" t="s">
        <v>1294</v>
      </c>
      <c r="I2692" s="98" t="s">
        <v>1261</v>
      </c>
      <c r="J2692" s="101" t="s">
        <v>3235</v>
      </c>
    </row>
    <row r="2693" ht="28.5" spans="1:10">
      <c r="A2693" s="102"/>
      <c r="B2693" s="103"/>
      <c r="C2693" s="98" t="s">
        <v>1277</v>
      </c>
      <c r="D2693" s="98" t="s">
        <v>1278</v>
      </c>
      <c r="E2693" s="98" t="s">
        <v>3236</v>
      </c>
      <c r="F2693" s="98" t="s">
        <v>1259</v>
      </c>
      <c r="G2693" s="98" t="s">
        <v>1301</v>
      </c>
      <c r="H2693" s="98" t="s">
        <v>1294</v>
      </c>
      <c r="I2693" s="98" t="s">
        <v>1261</v>
      </c>
      <c r="J2693" s="101" t="s">
        <v>3237</v>
      </c>
    </row>
    <row r="2694" ht="28.5" spans="1:10">
      <c r="A2694" s="102"/>
      <c r="B2694" s="103"/>
      <c r="C2694" s="98" t="s">
        <v>1277</v>
      </c>
      <c r="D2694" s="98" t="s">
        <v>1278</v>
      </c>
      <c r="E2694" s="98" t="s">
        <v>1380</v>
      </c>
      <c r="F2694" s="98" t="s">
        <v>1259</v>
      </c>
      <c r="G2694" s="98" t="s">
        <v>1301</v>
      </c>
      <c r="H2694" s="98" t="s">
        <v>1294</v>
      </c>
      <c r="I2694" s="98" t="s">
        <v>1261</v>
      </c>
      <c r="J2694" s="101" t="s">
        <v>1381</v>
      </c>
    </row>
    <row r="2695" ht="42.75" spans="1:10">
      <c r="A2695" s="102"/>
      <c r="B2695" s="103"/>
      <c r="C2695" s="98" t="s">
        <v>1282</v>
      </c>
      <c r="D2695" s="98" t="s">
        <v>1283</v>
      </c>
      <c r="E2695" s="98" t="s">
        <v>1382</v>
      </c>
      <c r="F2695" s="98" t="s">
        <v>1259</v>
      </c>
      <c r="G2695" s="98" t="s">
        <v>1301</v>
      </c>
      <c r="H2695" s="98" t="s">
        <v>1294</v>
      </c>
      <c r="I2695" s="98" t="s">
        <v>1261</v>
      </c>
      <c r="J2695" s="101" t="s">
        <v>1385</v>
      </c>
    </row>
    <row r="2696" ht="41.25" spans="1:10">
      <c r="A2696" s="98" t="s">
        <v>3252</v>
      </c>
      <c r="B2696" s="101" t="s">
        <v>3253</v>
      </c>
      <c r="C2696" s="102"/>
      <c r="D2696" s="102"/>
      <c r="E2696" s="102"/>
      <c r="F2696" s="102"/>
      <c r="G2696" s="102"/>
      <c r="H2696" s="102"/>
      <c r="I2696" s="102"/>
      <c r="J2696" s="103"/>
    </row>
    <row r="2697" ht="14.25" spans="1:10">
      <c r="A2697" s="102"/>
      <c r="B2697" s="103"/>
      <c r="C2697" s="98" t="s">
        <v>1256</v>
      </c>
      <c r="D2697" s="98" t="s">
        <v>1268</v>
      </c>
      <c r="E2697" s="98" t="s">
        <v>3232</v>
      </c>
      <c r="F2697" s="98" t="s">
        <v>1270</v>
      </c>
      <c r="G2697" s="98" t="s">
        <v>1301</v>
      </c>
      <c r="H2697" s="98" t="s">
        <v>1294</v>
      </c>
      <c r="I2697" s="98" t="s">
        <v>1261</v>
      </c>
      <c r="J2697" s="101" t="s">
        <v>3233</v>
      </c>
    </row>
    <row r="2698" ht="28.5" spans="1:10">
      <c r="A2698" s="102"/>
      <c r="B2698" s="103"/>
      <c r="C2698" s="98" t="s">
        <v>1256</v>
      </c>
      <c r="D2698" s="98" t="s">
        <v>1268</v>
      </c>
      <c r="E2698" s="98" t="s">
        <v>1590</v>
      </c>
      <c r="F2698" s="98" t="s">
        <v>1259</v>
      </c>
      <c r="G2698" s="98" t="s">
        <v>1301</v>
      </c>
      <c r="H2698" s="98" t="s">
        <v>1294</v>
      </c>
      <c r="I2698" s="98" t="s">
        <v>1261</v>
      </c>
      <c r="J2698" s="101" t="s">
        <v>1591</v>
      </c>
    </row>
    <row r="2699" ht="28.5" spans="1:10">
      <c r="A2699" s="102"/>
      <c r="B2699" s="103"/>
      <c r="C2699" s="98" t="s">
        <v>1256</v>
      </c>
      <c r="D2699" s="98" t="s">
        <v>1268</v>
      </c>
      <c r="E2699" s="98" t="s">
        <v>1603</v>
      </c>
      <c r="F2699" s="98" t="s">
        <v>1270</v>
      </c>
      <c r="G2699" s="98" t="s">
        <v>1301</v>
      </c>
      <c r="H2699" s="98" t="s">
        <v>1294</v>
      </c>
      <c r="I2699" s="98" t="s">
        <v>1261</v>
      </c>
      <c r="J2699" s="101" t="s">
        <v>1604</v>
      </c>
    </row>
    <row r="2700" ht="28.5" spans="1:10">
      <c r="A2700" s="102"/>
      <c r="B2700" s="103"/>
      <c r="C2700" s="98" t="s">
        <v>1277</v>
      </c>
      <c r="D2700" s="98" t="s">
        <v>1278</v>
      </c>
      <c r="E2700" s="98" t="s">
        <v>3234</v>
      </c>
      <c r="F2700" s="98" t="s">
        <v>1259</v>
      </c>
      <c r="G2700" s="98" t="s">
        <v>1301</v>
      </c>
      <c r="H2700" s="98" t="s">
        <v>1294</v>
      </c>
      <c r="I2700" s="98" t="s">
        <v>1261</v>
      </c>
      <c r="J2700" s="101" t="s">
        <v>3235</v>
      </c>
    </row>
    <row r="2701" ht="28.5" spans="1:10">
      <c r="A2701" s="102"/>
      <c r="B2701" s="103"/>
      <c r="C2701" s="98" t="s">
        <v>1277</v>
      </c>
      <c r="D2701" s="98" t="s">
        <v>1278</v>
      </c>
      <c r="E2701" s="98" t="s">
        <v>3236</v>
      </c>
      <c r="F2701" s="98" t="s">
        <v>1259</v>
      </c>
      <c r="G2701" s="98" t="s">
        <v>1301</v>
      </c>
      <c r="H2701" s="98" t="s">
        <v>1294</v>
      </c>
      <c r="I2701" s="98" t="s">
        <v>1261</v>
      </c>
      <c r="J2701" s="101" t="s">
        <v>3237</v>
      </c>
    </row>
    <row r="2702" ht="28.5" spans="1:10">
      <c r="A2702" s="102"/>
      <c r="B2702" s="103"/>
      <c r="C2702" s="98" t="s">
        <v>1277</v>
      </c>
      <c r="D2702" s="98" t="s">
        <v>1278</v>
      </c>
      <c r="E2702" s="98" t="s">
        <v>1380</v>
      </c>
      <c r="F2702" s="98" t="s">
        <v>1259</v>
      </c>
      <c r="G2702" s="98" t="s">
        <v>1301</v>
      </c>
      <c r="H2702" s="98" t="s">
        <v>1294</v>
      </c>
      <c r="I2702" s="98" t="s">
        <v>1261</v>
      </c>
      <c r="J2702" s="101" t="s">
        <v>1381</v>
      </c>
    </row>
    <row r="2703" ht="27" spans="1:10">
      <c r="A2703" s="102"/>
      <c r="B2703" s="103"/>
      <c r="C2703" s="98" t="s">
        <v>1277</v>
      </c>
      <c r="D2703" s="98" t="s">
        <v>1299</v>
      </c>
      <c r="E2703" s="98" t="s">
        <v>1610</v>
      </c>
      <c r="F2703" s="98" t="s">
        <v>1280</v>
      </c>
      <c r="G2703" s="98" t="s">
        <v>1398</v>
      </c>
      <c r="H2703" s="98" t="s">
        <v>1302</v>
      </c>
      <c r="I2703" s="98" t="s">
        <v>1261</v>
      </c>
      <c r="J2703" s="101" t="s">
        <v>1611</v>
      </c>
    </row>
    <row r="2704" ht="42.75" spans="1:10">
      <c r="A2704" s="102"/>
      <c r="B2704" s="103"/>
      <c r="C2704" s="98" t="s">
        <v>1282</v>
      </c>
      <c r="D2704" s="98" t="s">
        <v>1283</v>
      </c>
      <c r="E2704" s="98" t="s">
        <v>1382</v>
      </c>
      <c r="F2704" s="98" t="s">
        <v>1259</v>
      </c>
      <c r="G2704" s="98" t="s">
        <v>1301</v>
      </c>
      <c r="H2704" s="98" t="s">
        <v>1294</v>
      </c>
      <c r="I2704" s="98" t="s">
        <v>1261</v>
      </c>
      <c r="J2704" s="101" t="s">
        <v>1385</v>
      </c>
    </row>
    <row r="2705" ht="27.75" spans="1:10">
      <c r="A2705" s="98" t="s">
        <v>3254</v>
      </c>
      <c r="B2705" s="101" t="s">
        <v>3255</v>
      </c>
      <c r="C2705" s="102"/>
      <c r="D2705" s="102"/>
      <c r="E2705" s="102"/>
      <c r="F2705" s="102"/>
      <c r="G2705" s="102"/>
      <c r="H2705" s="102"/>
      <c r="I2705" s="102"/>
      <c r="J2705" s="103"/>
    </row>
    <row r="2706" ht="14.25" spans="1:10">
      <c r="A2706" s="102"/>
      <c r="B2706" s="103"/>
      <c r="C2706" s="98" t="s">
        <v>1256</v>
      </c>
      <c r="D2706" s="98" t="s">
        <v>1268</v>
      </c>
      <c r="E2706" s="98" t="s">
        <v>3232</v>
      </c>
      <c r="F2706" s="98" t="s">
        <v>1270</v>
      </c>
      <c r="G2706" s="98" t="s">
        <v>1301</v>
      </c>
      <c r="H2706" s="98" t="s">
        <v>1294</v>
      </c>
      <c r="I2706" s="98" t="s">
        <v>1261</v>
      </c>
      <c r="J2706" s="101" t="s">
        <v>3233</v>
      </c>
    </row>
    <row r="2707" ht="28.5" spans="1:10">
      <c r="A2707" s="102"/>
      <c r="B2707" s="103"/>
      <c r="C2707" s="98" t="s">
        <v>1256</v>
      </c>
      <c r="D2707" s="98" t="s">
        <v>1268</v>
      </c>
      <c r="E2707" s="98" t="s">
        <v>1590</v>
      </c>
      <c r="F2707" s="98" t="s">
        <v>1259</v>
      </c>
      <c r="G2707" s="98" t="s">
        <v>1301</v>
      </c>
      <c r="H2707" s="98" t="s">
        <v>1294</v>
      </c>
      <c r="I2707" s="98" t="s">
        <v>1261</v>
      </c>
      <c r="J2707" s="101" t="s">
        <v>1591</v>
      </c>
    </row>
    <row r="2708" ht="28.5" spans="1:10">
      <c r="A2708" s="102"/>
      <c r="B2708" s="103"/>
      <c r="C2708" s="98" t="s">
        <v>1256</v>
      </c>
      <c r="D2708" s="98" t="s">
        <v>1268</v>
      </c>
      <c r="E2708" s="98" t="s">
        <v>1603</v>
      </c>
      <c r="F2708" s="98" t="s">
        <v>1270</v>
      </c>
      <c r="G2708" s="98" t="s">
        <v>1301</v>
      </c>
      <c r="H2708" s="98" t="s">
        <v>1294</v>
      </c>
      <c r="I2708" s="98" t="s">
        <v>1261</v>
      </c>
      <c r="J2708" s="101" t="s">
        <v>1604</v>
      </c>
    </row>
    <row r="2709" ht="14.25" spans="1:10">
      <c r="A2709" s="102"/>
      <c r="B2709" s="103"/>
      <c r="C2709" s="98" t="s">
        <v>1256</v>
      </c>
      <c r="D2709" s="98" t="s">
        <v>1291</v>
      </c>
      <c r="E2709" s="98" t="s">
        <v>1592</v>
      </c>
      <c r="F2709" s="98" t="s">
        <v>1280</v>
      </c>
      <c r="G2709" s="98" t="s">
        <v>3256</v>
      </c>
      <c r="H2709" s="98" t="s">
        <v>1594</v>
      </c>
      <c r="I2709" s="98" t="s">
        <v>1261</v>
      </c>
      <c r="J2709" s="101" t="s">
        <v>1595</v>
      </c>
    </row>
    <row r="2710" ht="27" spans="1:10">
      <c r="A2710" s="102"/>
      <c r="B2710" s="103"/>
      <c r="C2710" s="98" t="s">
        <v>1256</v>
      </c>
      <c r="D2710" s="98" t="s">
        <v>1291</v>
      </c>
      <c r="E2710" s="98" t="s">
        <v>3257</v>
      </c>
      <c r="F2710" s="98" t="s">
        <v>1270</v>
      </c>
      <c r="G2710" s="98" t="s">
        <v>1285</v>
      </c>
      <c r="H2710" s="98" t="s">
        <v>1294</v>
      </c>
      <c r="I2710" s="98" t="s">
        <v>1261</v>
      </c>
      <c r="J2710" s="101" t="s">
        <v>3258</v>
      </c>
    </row>
    <row r="2711" ht="28.5" spans="1:10">
      <c r="A2711" s="102"/>
      <c r="B2711" s="103"/>
      <c r="C2711" s="98" t="s">
        <v>1277</v>
      </c>
      <c r="D2711" s="98" t="s">
        <v>1278</v>
      </c>
      <c r="E2711" s="98" t="s">
        <v>3234</v>
      </c>
      <c r="F2711" s="98" t="s">
        <v>1259</v>
      </c>
      <c r="G2711" s="98" t="s">
        <v>1301</v>
      </c>
      <c r="H2711" s="98" t="s">
        <v>1294</v>
      </c>
      <c r="I2711" s="98" t="s">
        <v>1261</v>
      </c>
      <c r="J2711" s="101" t="s">
        <v>3235</v>
      </c>
    </row>
    <row r="2712" ht="28.5" spans="1:10">
      <c r="A2712" s="102"/>
      <c r="B2712" s="103"/>
      <c r="C2712" s="98" t="s">
        <v>1277</v>
      </c>
      <c r="D2712" s="98" t="s">
        <v>1278</v>
      </c>
      <c r="E2712" s="98" t="s">
        <v>3236</v>
      </c>
      <c r="F2712" s="98" t="s">
        <v>1259</v>
      </c>
      <c r="G2712" s="98" t="s">
        <v>1332</v>
      </c>
      <c r="H2712" s="98" t="s">
        <v>1294</v>
      </c>
      <c r="I2712" s="98" t="s">
        <v>1261</v>
      </c>
      <c r="J2712" s="101" t="s">
        <v>3237</v>
      </c>
    </row>
    <row r="2713" ht="28.5" spans="1:10">
      <c r="A2713" s="102"/>
      <c r="B2713" s="103"/>
      <c r="C2713" s="98" t="s">
        <v>1277</v>
      </c>
      <c r="D2713" s="98" t="s">
        <v>1278</v>
      </c>
      <c r="E2713" s="98" t="s">
        <v>1380</v>
      </c>
      <c r="F2713" s="98" t="s">
        <v>1259</v>
      </c>
      <c r="G2713" s="98" t="s">
        <v>1301</v>
      </c>
      <c r="H2713" s="98" t="s">
        <v>1294</v>
      </c>
      <c r="I2713" s="98" t="s">
        <v>1261</v>
      </c>
      <c r="J2713" s="101" t="s">
        <v>1381</v>
      </c>
    </row>
    <row r="2714" ht="27" spans="1:10">
      <c r="A2714" s="102"/>
      <c r="B2714" s="103"/>
      <c r="C2714" s="98" t="s">
        <v>1277</v>
      </c>
      <c r="D2714" s="98" t="s">
        <v>1299</v>
      </c>
      <c r="E2714" s="98" t="s">
        <v>1610</v>
      </c>
      <c r="F2714" s="98" t="s">
        <v>1280</v>
      </c>
      <c r="G2714" s="98" t="s">
        <v>1301</v>
      </c>
      <c r="H2714" s="98" t="s">
        <v>1302</v>
      </c>
      <c r="I2714" s="98" t="s">
        <v>1261</v>
      </c>
      <c r="J2714" s="101" t="s">
        <v>1611</v>
      </c>
    </row>
    <row r="2715" ht="42.75" spans="1:10">
      <c r="A2715" s="102"/>
      <c r="B2715" s="103"/>
      <c r="C2715" s="98" t="s">
        <v>1282</v>
      </c>
      <c r="D2715" s="98" t="s">
        <v>1283</v>
      </c>
      <c r="E2715" s="98" t="s">
        <v>1382</v>
      </c>
      <c r="F2715" s="98" t="s">
        <v>1259</v>
      </c>
      <c r="G2715" s="98" t="s">
        <v>1301</v>
      </c>
      <c r="H2715" s="98" t="s">
        <v>1294</v>
      </c>
      <c r="I2715" s="98" t="s">
        <v>1261</v>
      </c>
      <c r="J2715" s="101" t="s">
        <v>1385</v>
      </c>
    </row>
    <row r="2716" ht="27.75" spans="1:10">
      <c r="A2716" s="98" t="s">
        <v>3259</v>
      </c>
      <c r="B2716" s="101" t="s">
        <v>3260</v>
      </c>
      <c r="C2716" s="102"/>
      <c r="D2716" s="102"/>
      <c r="E2716" s="102"/>
      <c r="F2716" s="102"/>
      <c r="G2716" s="102"/>
      <c r="H2716" s="102"/>
      <c r="I2716" s="102"/>
      <c r="J2716" s="103"/>
    </row>
    <row r="2717" ht="14.25" spans="1:10">
      <c r="A2717" s="102"/>
      <c r="B2717" s="103"/>
      <c r="C2717" s="98" t="s">
        <v>1256</v>
      </c>
      <c r="D2717" s="98" t="s">
        <v>1268</v>
      </c>
      <c r="E2717" s="98" t="s">
        <v>3232</v>
      </c>
      <c r="F2717" s="98" t="s">
        <v>1270</v>
      </c>
      <c r="G2717" s="98" t="s">
        <v>1301</v>
      </c>
      <c r="H2717" s="98" t="s">
        <v>1294</v>
      </c>
      <c r="I2717" s="98" t="s">
        <v>1261</v>
      </c>
      <c r="J2717" s="101" t="s">
        <v>3233</v>
      </c>
    </row>
    <row r="2718" ht="28.5" spans="1:10">
      <c r="A2718" s="102"/>
      <c r="B2718" s="103"/>
      <c r="C2718" s="98" t="s">
        <v>1256</v>
      </c>
      <c r="D2718" s="98" t="s">
        <v>1268</v>
      </c>
      <c r="E2718" s="98" t="s">
        <v>1590</v>
      </c>
      <c r="F2718" s="98" t="s">
        <v>1259</v>
      </c>
      <c r="G2718" s="98" t="s">
        <v>1301</v>
      </c>
      <c r="H2718" s="98" t="s">
        <v>1294</v>
      </c>
      <c r="I2718" s="98" t="s">
        <v>1261</v>
      </c>
      <c r="J2718" s="101" t="s">
        <v>1591</v>
      </c>
    </row>
    <row r="2719" ht="28.5" spans="1:10">
      <c r="A2719" s="102"/>
      <c r="B2719" s="103"/>
      <c r="C2719" s="98" t="s">
        <v>1256</v>
      </c>
      <c r="D2719" s="98" t="s">
        <v>1268</v>
      </c>
      <c r="E2719" s="98" t="s">
        <v>1603</v>
      </c>
      <c r="F2719" s="98" t="s">
        <v>1270</v>
      </c>
      <c r="G2719" s="98" t="s">
        <v>1301</v>
      </c>
      <c r="H2719" s="98" t="s">
        <v>1294</v>
      </c>
      <c r="I2719" s="98" t="s">
        <v>1261</v>
      </c>
      <c r="J2719" s="101" t="s">
        <v>1604</v>
      </c>
    </row>
    <row r="2720" ht="28.5" spans="1:10">
      <c r="A2720" s="102"/>
      <c r="B2720" s="103"/>
      <c r="C2720" s="98" t="s">
        <v>1277</v>
      </c>
      <c r="D2720" s="98" t="s">
        <v>1278</v>
      </c>
      <c r="E2720" s="98" t="s">
        <v>3234</v>
      </c>
      <c r="F2720" s="98" t="s">
        <v>1259</v>
      </c>
      <c r="G2720" s="98" t="s">
        <v>1301</v>
      </c>
      <c r="H2720" s="98" t="s">
        <v>1294</v>
      </c>
      <c r="I2720" s="98" t="s">
        <v>1261</v>
      </c>
      <c r="J2720" s="101" t="s">
        <v>3235</v>
      </c>
    </row>
    <row r="2721" ht="28.5" spans="1:10">
      <c r="A2721" s="102"/>
      <c r="B2721" s="103"/>
      <c r="C2721" s="98" t="s">
        <v>1277</v>
      </c>
      <c r="D2721" s="98" t="s">
        <v>1278</v>
      </c>
      <c r="E2721" s="98" t="s">
        <v>3236</v>
      </c>
      <c r="F2721" s="98" t="s">
        <v>1259</v>
      </c>
      <c r="G2721" s="98" t="s">
        <v>1301</v>
      </c>
      <c r="H2721" s="98" t="s">
        <v>1294</v>
      </c>
      <c r="I2721" s="98" t="s">
        <v>1261</v>
      </c>
      <c r="J2721" s="101" t="s">
        <v>3237</v>
      </c>
    </row>
    <row r="2722" ht="28.5" spans="1:10">
      <c r="A2722" s="102"/>
      <c r="B2722" s="103"/>
      <c r="C2722" s="98" t="s">
        <v>1277</v>
      </c>
      <c r="D2722" s="98" t="s">
        <v>1278</v>
      </c>
      <c r="E2722" s="98" t="s">
        <v>1380</v>
      </c>
      <c r="F2722" s="98" t="s">
        <v>1259</v>
      </c>
      <c r="G2722" s="98" t="s">
        <v>1301</v>
      </c>
      <c r="H2722" s="98" t="s">
        <v>1294</v>
      </c>
      <c r="I2722" s="98" t="s">
        <v>1261</v>
      </c>
      <c r="J2722" s="101" t="s">
        <v>1381</v>
      </c>
    </row>
    <row r="2723" ht="42.75" spans="1:10">
      <c r="A2723" s="102"/>
      <c r="B2723" s="103"/>
      <c r="C2723" s="98" t="s">
        <v>1282</v>
      </c>
      <c r="D2723" s="98" t="s">
        <v>1283</v>
      </c>
      <c r="E2723" s="98" t="s">
        <v>1382</v>
      </c>
      <c r="F2723" s="98" t="s">
        <v>1259</v>
      </c>
      <c r="G2723" s="98" t="s">
        <v>1301</v>
      </c>
      <c r="H2723" s="98" t="s">
        <v>1294</v>
      </c>
      <c r="I2723" s="98" t="s">
        <v>1261</v>
      </c>
      <c r="J2723" s="101" t="s">
        <v>1385</v>
      </c>
    </row>
    <row r="2724" ht="41.25" spans="1:10">
      <c r="A2724" s="98" t="s">
        <v>3261</v>
      </c>
      <c r="B2724" s="101" t="s">
        <v>3262</v>
      </c>
      <c r="C2724" s="102"/>
      <c r="D2724" s="102"/>
      <c r="E2724" s="102"/>
      <c r="F2724" s="102"/>
      <c r="G2724" s="102"/>
      <c r="H2724" s="102"/>
      <c r="I2724" s="102"/>
      <c r="J2724" s="103"/>
    </row>
    <row r="2725" ht="14.25" spans="1:10">
      <c r="A2725" s="102"/>
      <c r="B2725" s="103"/>
      <c r="C2725" s="98" t="s">
        <v>1256</v>
      </c>
      <c r="D2725" s="98" t="s">
        <v>1268</v>
      </c>
      <c r="E2725" s="98" t="s">
        <v>3232</v>
      </c>
      <c r="F2725" s="98" t="s">
        <v>1270</v>
      </c>
      <c r="G2725" s="98" t="s">
        <v>1301</v>
      </c>
      <c r="H2725" s="98" t="s">
        <v>1294</v>
      </c>
      <c r="I2725" s="98" t="s">
        <v>1261</v>
      </c>
      <c r="J2725" s="101" t="s">
        <v>3233</v>
      </c>
    </row>
    <row r="2726" ht="28.5" spans="1:10">
      <c r="A2726" s="102"/>
      <c r="B2726" s="103"/>
      <c r="C2726" s="98" t="s">
        <v>1256</v>
      </c>
      <c r="D2726" s="98" t="s">
        <v>1268</v>
      </c>
      <c r="E2726" s="98" t="s">
        <v>1590</v>
      </c>
      <c r="F2726" s="98" t="s">
        <v>1259</v>
      </c>
      <c r="G2726" s="98" t="s">
        <v>1301</v>
      </c>
      <c r="H2726" s="98" t="s">
        <v>1294</v>
      </c>
      <c r="I2726" s="98" t="s">
        <v>1261</v>
      </c>
      <c r="J2726" s="101" t="s">
        <v>1591</v>
      </c>
    </row>
    <row r="2727" ht="28.5" spans="1:10">
      <c r="A2727" s="102"/>
      <c r="B2727" s="103"/>
      <c r="C2727" s="98" t="s">
        <v>1256</v>
      </c>
      <c r="D2727" s="98" t="s">
        <v>1268</v>
      </c>
      <c r="E2727" s="98" t="s">
        <v>1603</v>
      </c>
      <c r="F2727" s="98" t="s">
        <v>1270</v>
      </c>
      <c r="G2727" s="98" t="s">
        <v>1301</v>
      </c>
      <c r="H2727" s="98" t="s">
        <v>1294</v>
      </c>
      <c r="I2727" s="98" t="s">
        <v>1261</v>
      </c>
      <c r="J2727" s="101" t="s">
        <v>1604</v>
      </c>
    </row>
    <row r="2728" ht="28.5" spans="1:10">
      <c r="A2728" s="102"/>
      <c r="B2728" s="103"/>
      <c r="C2728" s="98" t="s">
        <v>1277</v>
      </c>
      <c r="D2728" s="98" t="s">
        <v>1278</v>
      </c>
      <c r="E2728" s="98" t="s">
        <v>3234</v>
      </c>
      <c r="F2728" s="98" t="s">
        <v>1259</v>
      </c>
      <c r="G2728" s="98" t="s">
        <v>1301</v>
      </c>
      <c r="H2728" s="98" t="s">
        <v>1294</v>
      </c>
      <c r="I2728" s="98" t="s">
        <v>1261</v>
      </c>
      <c r="J2728" s="101" t="s">
        <v>3235</v>
      </c>
    </row>
    <row r="2729" ht="28.5" spans="1:10">
      <c r="A2729" s="102"/>
      <c r="B2729" s="103"/>
      <c r="C2729" s="98" t="s">
        <v>1277</v>
      </c>
      <c r="D2729" s="98" t="s">
        <v>1278</v>
      </c>
      <c r="E2729" s="98" t="s">
        <v>3236</v>
      </c>
      <c r="F2729" s="98" t="s">
        <v>1259</v>
      </c>
      <c r="G2729" s="98" t="s">
        <v>1301</v>
      </c>
      <c r="H2729" s="98" t="s">
        <v>1294</v>
      </c>
      <c r="I2729" s="98" t="s">
        <v>1261</v>
      </c>
      <c r="J2729" s="101" t="s">
        <v>3237</v>
      </c>
    </row>
    <row r="2730" ht="28.5" spans="1:10">
      <c r="A2730" s="102"/>
      <c r="B2730" s="103"/>
      <c r="C2730" s="98" t="s">
        <v>1277</v>
      </c>
      <c r="D2730" s="98" t="s">
        <v>1278</v>
      </c>
      <c r="E2730" s="98" t="s">
        <v>1380</v>
      </c>
      <c r="F2730" s="98" t="s">
        <v>1259</v>
      </c>
      <c r="G2730" s="98" t="s">
        <v>1301</v>
      </c>
      <c r="H2730" s="98" t="s">
        <v>1294</v>
      </c>
      <c r="I2730" s="98" t="s">
        <v>1261</v>
      </c>
      <c r="J2730" s="101" t="s">
        <v>1381</v>
      </c>
    </row>
    <row r="2731" ht="42.75" spans="1:10">
      <c r="A2731" s="102"/>
      <c r="B2731" s="103"/>
      <c r="C2731" s="98" t="s">
        <v>1282</v>
      </c>
      <c r="D2731" s="98" t="s">
        <v>1283</v>
      </c>
      <c r="E2731" s="98" t="s">
        <v>1382</v>
      </c>
      <c r="F2731" s="98" t="s">
        <v>1259</v>
      </c>
      <c r="G2731" s="98" t="s">
        <v>1301</v>
      </c>
      <c r="H2731" s="98" t="s">
        <v>1294</v>
      </c>
      <c r="I2731" s="98" t="s">
        <v>1261</v>
      </c>
      <c r="J2731" s="101" t="s">
        <v>1385</v>
      </c>
    </row>
    <row r="2732" ht="28.5" spans="1:10">
      <c r="A2732" s="98" t="s">
        <v>3263</v>
      </c>
      <c r="B2732" s="101" t="s">
        <v>3264</v>
      </c>
      <c r="C2732" s="102"/>
      <c r="D2732" s="102"/>
      <c r="E2732" s="102"/>
      <c r="F2732" s="102"/>
      <c r="G2732" s="102"/>
      <c r="H2732" s="102"/>
      <c r="I2732" s="102"/>
      <c r="J2732" s="103"/>
    </row>
    <row r="2733" ht="14.25" spans="1:10">
      <c r="A2733" s="102"/>
      <c r="B2733" s="103"/>
      <c r="C2733" s="98" t="s">
        <v>1256</v>
      </c>
      <c r="D2733" s="98" t="s">
        <v>1268</v>
      </c>
      <c r="E2733" s="98" t="s">
        <v>3232</v>
      </c>
      <c r="F2733" s="98" t="s">
        <v>1270</v>
      </c>
      <c r="G2733" s="98" t="s">
        <v>1301</v>
      </c>
      <c r="H2733" s="98" t="s">
        <v>1294</v>
      </c>
      <c r="I2733" s="98" t="s">
        <v>1261</v>
      </c>
      <c r="J2733" s="101" t="s">
        <v>3233</v>
      </c>
    </row>
    <row r="2734" ht="28.5" spans="1:10">
      <c r="A2734" s="102"/>
      <c r="B2734" s="103"/>
      <c r="C2734" s="98" t="s">
        <v>1256</v>
      </c>
      <c r="D2734" s="98" t="s">
        <v>1268</v>
      </c>
      <c r="E2734" s="98" t="s">
        <v>1590</v>
      </c>
      <c r="F2734" s="98" t="s">
        <v>1259</v>
      </c>
      <c r="G2734" s="98" t="s">
        <v>1301</v>
      </c>
      <c r="H2734" s="98" t="s">
        <v>1294</v>
      </c>
      <c r="I2734" s="98" t="s">
        <v>1261</v>
      </c>
      <c r="J2734" s="101" t="s">
        <v>1591</v>
      </c>
    </row>
    <row r="2735" ht="28.5" spans="1:10">
      <c r="A2735" s="102"/>
      <c r="B2735" s="103"/>
      <c r="C2735" s="98" t="s">
        <v>1256</v>
      </c>
      <c r="D2735" s="98" t="s">
        <v>1268</v>
      </c>
      <c r="E2735" s="98" t="s">
        <v>1603</v>
      </c>
      <c r="F2735" s="98" t="s">
        <v>1270</v>
      </c>
      <c r="G2735" s="98" t="s">
        <v>1301</v>
      </c>
      <c r="H2735" s="98" t="s">
        <v>1294</v>
      </c>
      <c r="I2735" s="98" t="s">
        <v>1261</v>
      </c>
      <c r="J2735" s="101" t="s">
        <v>1604</v>
      </c>
    </row>
    <row r="2736" ht="28.5" spans="1:10">
      <c r="A2736" s="102"/>
      <c r="B2736" s="103"/>
      <c r="C2736" s="98" t="s">
        <v>1277</v>
      </c>
      <c r="D2736" s="98" t="s">
        <v>1278</v>
      </c>
      <c r="E2736" s="98" t="s">
        <v>3234</v>
      </c>
      <c r="F2736" s="98" t="s">
        <v>1259</v>
      </c>
      <c r="G2736" s="98" t="s">
        <v>1301</v>
      </c>
      <c r="H2736" s="98" t="s">
        <v>1294</v>
      </c>
      <c r="I2736" s="98" t="s">
        <v>1261</v>
      </c>
      <c r="J2736" s="101" t="s">
        <v>3235</v>
      </c>
    </row>
    <row r="2737" ht="28.5" spans="1:10">
      <c r="A2737" s="102"/>
      <c r="B2737" s="103"/>
      <c r="C2737" s="98" t="s">
        <v>1277</v>
      </c>
      <c r="D2737" s="98" t="s">
        <v>1278</v>
      </c>
      <c r="E2737" s="98" t="s">
        <v>3236</v>
      </c>
      <c r="F2737" s="98" t="s">
        <v>1259</v>
      </c>
      <c r="G2737" s="98" t="s">
        <v>1301</v>
      </c>
      <c r="H2737" s="98" t="s">
        <v>1294</v>
      </c>
      <c r="I2737" s="98" t="s">
        <v>1261</v>
      </c>
      <c r="J2737" s="101" t="s">
        <v>3237</v>
      </c>
    </row>
    <row r="2738" ht="28.5" spans="1:10">
      <c r="A2738" s="102"/>
      <c r="B2738" s="103"/>
      <c r="C2738" s="98" t="s">
        <v>1277</v>
      </c>
      <c r="D2738" s="98" t="s">
        <v>1278</v>
      </c>
      <c r="E2738" s="98" t="s">
        <v>1380</v>
      </c>
      <c r="F2738" s="98" t="s">
        <v>1259</v>
      </c>
      <c r="G2738" s="98" t="s">
        <v>1301</v>
      </c>
      <c r="H2738" s="98" t="s">
        <v>1294</v>
      </c>
      <c r="I2738" s="98" t="s">
        <v>1261</v>
      </c>
      <c r="J2738" s="101" t="s">
        <v>1381</v>
      </c>
    </row>
    <row r="2739" ht="27" spans="1:10">
      <c r="A2739" s="102"/>
      <c r="B2739" s="103"/>
      <c r="C2739" s="98" t="s">
        <v>1277</v>
      </c>
      <c r="D2739" s="98" t="s">
        <v>1299</v>
      </c>
      <c r="E2739" s="98" t="s">
        <v>1610</v>
      </c>
      <c r="F2739" s="98" t="s">
        <v>1280</v>
      </c>
      <c r="G2739" s="98" t="s">
        <v>1398</v>
      </c>
      <c r="H2739" s="98" t="s">
        <v>1302</v>
      </c>
      <c r="I2739" s="98" t="s">
        <v>1261</v>
      </c>
      <c r="J2739" s="101" t="s">
        <v>1611</v>
      </c>
    </row>
    <row r="2740" ht="42.75" spans="1:10">
      <c r="A2740" s="102"/>
      <c r="B2740" s="103"/>
      <c r="C2740" s="98" t="s">
        <v>1282</v>
      </c>
      <c r="D2740" s="98" t="s">
        <v>1283</v>
      </c>
      <c r="E2740" s="98" t="s">
        <v>1382</v>
      </c>
      <c r="F2740" s="98" t="s">
        <v>1259</v>
      </c>
      <c r="G2740" s="98" t="s">
        <v>1301</v>
      </c>
      <c r="H2740" s="98" t="s">
        <v>1294</v>
      </c>
      <c r="I2740" s="98" t="s">
        <v>1261</v>
      </c>
      <c r="J2740" s="101" t="s">
        <v>1385</v>
      </c>
    </row>
    <row r="2741" ht="27.75" spans="1:10">
      <c r="A2741" s="98" t="s">
        <v>3265</v>
      </c>
      <c r="B2741" s="101" t="s">
        <v>3266</v>
      </c>
      <c r="C2741" s="102"/>
      <c r="D2741" s="102"/>
      <c r="E2741" s="102"/>
      <c r="F2741" s="102"/>
      <c r="G2741" s="102"/>
      <c r="H2741" s="102"/>
      <c r="I2741" s="102"/>
      <c r="J2741" s="103"/>
    </row>
    <row r="2742" ht="14.25" spans="1:10">
      <c r="A2742" s="102"/>
      <c r="B2742" s="103"/>
      <c r="C2742" s="98" t="s">
        <v>1256</v>
      </c>
      <c r="D2742" s="98" t="s">
        <v>1268</v>
      </c>
      <c r="E2742" s="98" t="s">
        <v>3232</v>
      </c>
      <c r="F2742" s="98" t="s">
        <v>1270</v>
      </c>
      <c r="G2742" s="98" t="s">
        <v>1301</v>
      </c>
      <c r="H2742" s="98" t="s">
        <v>1294</v>
      </c>
      <c r="I2742" s="98" t="s">
        <v>1261</v>
      </c>
      <c r="J2742" s="101" t="s">
        <v>3233</v>
      </c>
    </row>
    <row r="2743" ht="28.5" spans="1:10">
      <c r="A2743" s="102"/>
      <c r="B2743" s="103"/>
      <c r="C2743" s="98" t="s">
        <v>1256</v>
      </c>
      <c r="D2743" s="98" t="s">
        <v>1268</v>
      </c>
      <c r="E2743" s="98" t="s">
        <v>1590</v>
      </c>
      <c r="F2743" s="98" t="s">
        <v>1259</v>
      </c>
      <c r="G2743" s="98" t="s">
        <v>1301</v>
      </c>
      <c r="H2743" s="98" t="s">
        <v>1294</v>
      </c>
      <c r="I2743" s="98" t="s">
        <v>1261</v>
      </c>
      <c r="J2743" s="101" t="s">
        <v>1591</v>
      </c>
    </row>
    <row r="2744" ht="28.5" spans="1:10">
      <c r="A2744" s="102"/>
      <c r="B2744" s="103"/>
      <c r="C2744" s="98" t="s">
        <v>1256</v>
      </c>
      <c r="D2744" s="98" t="s">
        <v>1268</v>
      </c>
      <c r="E2744" s="98" t="s">
        <v>1603</v>
      </c>
      <c r="F2744" s="98" t="s">
        <v>1270</v>
      </c>
      <c r="G2744" s="98" t="s">
        <v>1301</v>
      </c>
      <c r="H2744" s="98" t="s">
        <v>1294</v>
      </c>
      <c r="I2744" s="98" t="s">
        <v>1261</v>
      </c>
      <c r="J2744" s="101" t="s">
        <v>1604</v>
      </c>
    </row>
    <row r="2745" ht="28.5" spans="1:10">
      <c r="A2745" s="102"/>
      <c r="B2745" s="103"/>
      <c r="C2745" s="98" t="s">
        <v>1277</v>
      </c>
      <c r="D2745" s="98" t="s">
        <v>1278</v>
      </c>
      <c r="E2745" s="98" t="s">
        <v>3234</v>
      </c>
      <c r="F2745" s="98" t="s">
        <v>1259</v>
      </c>
      <c r="G2745" s="98" t="s">
        <v>1301</v>
      </c>
      <c r="H2745" s="98" t="s">
        <v>1294</v>
      </c>
      <c r="I2745" s="98" t="s">
        <v>1261</v>
      </c>
      <c r="J2745" s="101" t="s">
        <v>3235</v>
      </c>
    </row>
    <row r="2746" ht="28.5" spans="1:10">
      <c r="A2746" s="102"/>
      <c r="B2746" s="103"/>
      <c r="C2746" s="98" t="s">
        <v>1277</v>
      </c>
      <c r="D2746" s="98" t="s">
        <v>1278</v>
      </c>
      <c r="E2746" s="98" t="s">
        <v>3236</v>
      </c>
      <c r="F2746" s="98" t="s">
        <v>1259</v>
      </c>
      <c r="G2746" s="98" t="s">
        <v>1301</v>
      </c>
      <c r="H2746" s="98" t="s">
        <v>1294</v>
      </c>
      <c r="I2746" s="98" t="s">
        <v>1261</v>
      </c>
      <c r="J2746" s="101" t="s">
        <v>3237</v>
      </c>
    </row>
    <row r="2747" ht="28.5" spans="1:10">
      <c r="A2747" s="102"/>
      <c r="B2747" s="103"/>
      <c r="C2747" s="98" t="s">
        <v>1277</v>
      </c>
      <c r="D2747" s="98" t="s">
        <v>1278</v>
      </c>
      <c r="E2747" s="98" t="s">
        <v>1380</v>
      </c>
      <c r="F2747" s="98" t="s">
        <v>1259</v>
      </c>
      <c r="G2747" s="98" t="s">
        <v>1301</v>
      </c>
      <c r="H2747" s="98" t="s">
        <v>1294</v>
      </c>
      <c r="I2747" s="98" t="s">
        <v>1261</v>
      </c>
      <c r="J2747" s="101" t="s">
        <v>1381</v>
      </c>
    </row>
    <row r="2748" ht="42.75" spans="1:10">
      <c r="A2748" s="102"/>
      <c r="B2748" s="103"/>
      <c r="C2748" s="98" t="s">
        <v>1282</v>
      </c>
      <c r="D2748" s="98" t="s">
        <v>1283</v>
      </c>
      <c r="E2748" s="98" t="s">
        <v>1382</v>
      </c>
      <c r="F2748" s="98" t="s">
        <v>1259</v>
      </c>
      <c r="G2748" s="98" t="s">
        <v>1301</v>
      </c>
      <c r="H2748" s="98" t="s">
        <v>1294</v>
      </c>
      <c r="I2748" s="98" t="s">
        <v>1261</v>
      </c>
      <c r="J2748" s="101" t="s">
        <v>1385</v>
      </c>
    </row>
    <row r="2749" ht="28.5" spans="1:10">
      <c r="A2749" s="98" t="s">
        <v>3267</v>
      </c>
      <c r="B2749" s="101" t="s">
        <v>3268</v>
      </c>
      <c r="C2749" s="102"/>
      <c r="D2749" s="102"/>
      <c r="E2749" s="102"/>
      <c r="F2749" s="102"/>
      <c r="G2749" s="102"/>
      <c r="H2749" s="102"/>
      <c r="I2749" s="102"/>
      <c r="J2749" s="103"/>
    </row>
    <row r="2750" ht="14.25" spans="1:10">
      <c r="A2750" s="102"/>
      <c r="B2750" s="103"/>
      <c r="C2750" s="98" t="s">
        <v>1256</v>
      </c>
      <c r="D2750" s="98" t="s">
        <v>1268</v>
      </c>
      <c r="E2750" s="98" t="s">
        <v>3232</v>
      </c>
      <c r="F2750" s="98" t="s">
        <v>1270</v>
      </c>
      <c r="G2750" s="98" t="s">
        <v>1301</v>
      </c>
      <c r="H2750" s="98" t="s">
        <v>1294</v>
      </c>
      <c r="I2750" s="98" t="s">
        <v>1261</v>
      </c>
      <c r="J2750" s="101" t="s">
        <v>3233</v>
      </c>
    </row>
    <row r="2751" ht="28.5" spans="1:10">
      <c r="A2751" s="102"/>
      <c r="B2751" s="103"/>
      <c r="C2751" s="98" t="s">
        <v>1256</v>
      </c>
      <c r="D2751" s="98" t="s">
        <v>1268</v>
      </c>
      <c r="E2751" s="98" t="s">
        <v>1590</v>
      </c>
      <c r="F2751" s="98" t="s">
        <v>1259</v>
      </c>
      <c r="G2751" s="98" t="s">
        <v>1301</v>
      </c>
      <c r="H2751" s="98" t="s">
        <v>1294</v>
      </c>
      <c r="I2751" s="98" t="s">
        <v>1261</v>
      </c>
      <c r="J2751" s="101" t="s">
        <v>1591</v>
      </c>
    </row>
    <row r="2752" ht="28.5" spans="1:10">
      <c r="A2752" s="102"/>
      <c r="B2752" s="103"/>
      <c r="C2752" s="98" t="s">
        <v>1256</v>
      </c>
      <c r="D2752" s="98" t="s">
        <v>1268</v>
      </c>
      <c r="E2752" s="98" t="s">
        <v>1603</v>
      </c>
      <c r="F2752" s="98" t="s">
        <v>1270</v>
      </c>
      <c r="G2752" s="98" t="s">
        <v>1301</v>
      </c>
      <c r="H2752" s="98" t="s">
        <v>1294</v>
      </c>
      <c r="I2752" s="98" t="s">
        <v>1261</v>
      </c>
      <c r="J2752" s="101" t="s">
        <v>1604</v>
      </c>
    </row>
    <row r="2753" ht="28.5" spans="1:10">
      <c r="A2753" s="102"/>
      <c r="B2753" s="103"/>
      <c r="C2753" s="98" t="s">
        <v>1277</v>
      </c>
      <c r="D2753" s="98" t="s">
        <v>1278</v>
      </c>
      <c r="E2753" s="98" t="s">
        <v>3234</v>
      </c>
      <c r="F2753" s="98" t="s">
        <v>1259</v>
      </c>
      <c r="G2753" s="98" t="s">
        <v>1301</v>
      </c>
      <c r="H2753" s="98" t="s">
        <v>1294</v>
      </c>
      <c r="I2753" s="98" t="s">
        <v>1261</v>
      </c>
      <c r="J2753" s="101" t="s">
        <v>3235</v>
      </c>
    </row>
    <row r="2754" ht="28.5" spans="1:10">
      <c r="A2754" s="102"/>
      <c r="B2754" s="103"/>
      <c r="C2754" s="98" t="s">
        <v>1277</v>
      </c>
      <c r="D2754" s="98" t="s">
        <v>1278</v>
      </c>
      <c r="E2754" s="98" t="s">
        <v>3236</v>
      </c>
      <c r="F2754" s="98" t="s">
        <v>1259</v>
      </c>
      <c r="G2754" s="98" t="s">
        <v>1301</v>
      </c>
      <c r="H2754" s="98" t="s">
        <v>1294</v>
      </c>
      <c r="I2754" s="98" t="s">
        <v>1261</v>
      </c>
      <c r="J2754" s="101" t="s">
        <v>3237</v>
      </c>
    </row>
    <row r="2755" ht="28.5" spans="1:10">
      <c r="A2755" s="102"/>
      <c r="B2755" s="103"/>
      <c r="C2755" s="98" t="s">
        <v>1277</v>
      </c>
      <c r="D2755" s="98" t="s">
        <v>1278</v>
      </c>
      <c r="E2755" s="98" t="s">
        <v>1380</v>
      </c>
      <c r="F2755" s="98" t="s">
        <v>1259</v>
      </c>
      <c r="G2755" s="98" t="s">
        <v>1301</v>
      </c>
      <c r="H2755" s="98" t="s">
        <v>1294</v>
      </c>
      <c r="I2755" s="98" t="s">
        <v>1261</v>
      </c>
      <c r="J2755" s="101" t="s">
        <v>1381</v>
      </c>
    </row>
    <row r="2756" ht="42.75" spans="1:10">
      <c r="A2756" s="102"/>
      <c r="B2756" s="103"/>
      <c r="C2756" s="98" t="s">
        <v>1282</v>
      </c>
      <c r="D2756" s="98" t="s">
        <v>1283</v>
      </c>
      <c r="E2756" s="98" t="s">
        <v>1382</v>
      </c>
      <c r="F2756" s="98" t="s">
        <v>1259</v>
      </c>
      <c r="G2756" s="98" t="s">
        <v>1301</v>
      </c>
      <c r="H2756" s="98" t="s">
        <v>1294</v>
      </c>
      <c r="I2756" s="98" t="s">
        <v>1261</v>
      </c>
      <c r="J2756" s="101" t="s">
        <v>1385</v>
      </c>
    </row>
    <row r="2757" ht="27.75" spans="1:10">
      <c r="A2757" s="98" t="s">
        <v>3269</v>
      </c>
      <c r="B2757" s="101" t="s">
        <v>3270</v>
      </c>
      <c r="C2757" s="102"/>
      <c r="D2757" s="102"/>
      <c r="E2757" s="102"/>
      <c r="F2757" s="102"/>
      <c r="G2757" s="102"/>
      <c r="H2757" s="102"/>
      <c r="I2757" s="102"/>
      <c r="J2757" s="103"/>
    </row>
    <row r="2758" ht="14.25" spans="1:10">
      <c r="A2758" s="102"/>
      <c r="B2758" s="103"/>
      <c r="C2758" s="98" t="s">
        <v>1256</v>
      </c>
      <c r="D2758" s="98" t="s">
        <v>1268</v>
      </c>
      <c r="E2758" s="98" t="s">
        <v>3232</v>
      </c>
      <c r="F2758" s="98" t="s">
        <v>1270</v>
      </c>
      <c r="G2758" s="98" t="s">
        <v>1301</v>
      </c>
      <c r="H2758" s="98" t="s">
        <v>1294</v>
      </c>
      <c r="I2758" s="98" t="s">
        <v>1261</v>
      </c>
      <c r="J2758" s="101" t="s">
        <v>3233</v>
      </c>
    </row>
    <row r="2759" ht="28.5" spans="1:10">
      <c r="A2759" s="102"/>
      <c r="B2759" s="103"/>
      <c r="C2759" s="98" t="s">
        <v>1256</v>
      </c>
      <c r="D2759" s="98" t="s">
        <v>1268</v>
      </c>
      <c r="E2759" s="98" t="s">
        <v>1590</v>
      </c>
      <c r="F2759" s="98" t="s">
        <v>1259</v>
      </c>
      <c r="G2759" s="98" t="s">
        <v>1301</v>
      </c>
      <c r="H2759" s="98" t="s">
        <v>1294</v>
      </c>
      <c r="I2759" s="98" t="s">
        <v>1261</v>
      </c>
      <c r="J2759" s="101" t="s">
        <v>1591</v>
      </c>
    </row>
    <row r="2760" ht="28.5" spans="1:10">
      <c r="A2760" s="102"/>
      <c r="B2760" s="103"/>
      <c r="C2760" s="98" t="s">
        <v>1256</v>
      </c>
      <c r="D2760" s="98" t="s">
        <v>1268</v>
      </c>
      <c r="E2760" s="98" t="s">
        <v>1603</v>
      </c>
      <c r="F2760" s="98" t="s">
        <v>1270</v>
      </c>
      <c r="G2760" s="98" t="s">
        <v>1301</v>
      </c>
      <c r="H2760" s="98" t="s">
        <v>1294</v>
      </c>
      <c r="I2760" s="98" t="s">
        <v>1261</v>
      </c>
      <c r="J2760" s="101" t="s">
        <v>1604</v>
      </c>
    </row>
    <row r="2761" ht="28.5" spans="1:10">
      <c r="A2761" s="102"/>
      <c r="B2761" s="103"/>
      <c r="C2761" s="98" t="s">
        <v>1277</v>
      </c>
      <c r="D2761" s="98" t="s">
        <v>1278</v>
      </c>
      <c r="E2761" s="98" t="s">
        <v>3234</v>
      </c>
      <c r="F2761" s="98" t="s">
        <v>1259</v>
      </c>
      <c r="G2761" s="98" t="s">
        <v>1301</v>
      </c>
      <c r="H2761" s="98" t="s">
        <v>1294</v>
      </c>
      <c r="I2761" s="98" t="s">
        <v>1261</v>
      </c>
      <c r="J2761" s="101" t="s">
        <v>3235</v>
      </c>
    </row>
    <row r="2762" ht="28.5" spans="1:10">
      <c r="A2762" s="102"/>
      <c r="B2762" s="103"/>
      <c r="C2762" s="98" t="s">
        <v>1277</v>
      </c>
      <c r="D2762" s="98" t="s">
        <v>1278</v>
      </c>
      <c r="E2762" s="98" t="s">
        <v>3236</v>
      </c>
      <c r="F2762" s="98" t="s">
        <v>1259</v>
      </c>
      <c r="G2762" s="98" t="s">
        <v>1301</v>
      </c>
      <c r="H2762" s="98" t="s">
        <v>1294</v>
      </c>
      <c r="I2762" s="98" t="s">
        <v>1261</v>
      </c>
      <c r="J2762" s="101" t="s">
        <v>3237</v>
      </c>
    </row>
    <row r="2763" ht="28.5" spans="1:10">
      <c r="A2763" s="102"/>
      <c r="B2763" s="103"/>
      <c r="C2763" s="98" t="s">
        <v>1277</v>
      </c>
      <c r="D2763" s="98" t="s">
        <v>1278</v>
      </c>
      <c r="E2763" s="98" t="s">
        <v>1380</v>
      </c>
      <c r="F2763" s="98" t="s">
        <v>1259</v>
      </c>
      <c r="G2763" s="98" t="s">
        <v>1301</v>
      </c>
      <c r="H2763" s="98" t="s">
        <v>1294</v>
      </c>
      <c r="I2763" s="98" t="s">
        <v>1261</v>
      </c>
      <c r="J2763" s="101" t="s">
        <v>1381</v>
      </c>
    </row>
    <row r="2764" ht="42.75" spans="1:10">
      <c r="A2764" s="102"/>
      <c r="B2764" s="103"/>
      <c r="C2764" s="98" t="s">
        <v>1282</v>
      </c>
      <c r="D2764" s="98" t="s">
        <v>1283</v>
      </c>
      <c r="E2764" s="98" t="s">
        <v>1382</v>
      </c>
      <c r="F2764" s="98" t="s">
        <v>1259</v>
      </c>
      <c r="G2764" s="98" t="s">
        <v>1301</v>
      </c>
      <c r="H2764" s="98" t="s">
        <v>1294</v>
      </c>
      <c r="I2764" s="98" t="s">
        <v>1261</v>
      </c>
      <c r="J2764" s="101" t="s">
        <v>1385</v>
      </c>
    </row>
    <row r="2765" ht="28.5" spans="1:10">
      <c r="A2765" s="98" t="s">
        <v>3271</v>
      </c>
      <c r="B2765" s="101" t="s">
        <v>3272</v>
      </c>
      <c r="C2765" s="102"/>
      <c r="D2765" s="102"/>
      <c r="E2765" s="102"/>
      <c r="F2765" s="102"/>
      <c r="G2765" s="102"/>
      <c r="H2765" s="102"/>
      <c r="I2765" s="102"/>
      <c r="J2765" s="103"/>
    </row>
    <row r="2766" ht="14.25" spans="1:10">
      <c r="A2766" s="102"/>
      <c r="B2766" s="103"/>
      <c r="C2766" s="98" t="s">
        <v>1256</v>
      </c>
      <c r="D2766" s="98" t="s">
        <v>1268</v>
      </c>
      <c r="E2766" s="98" t="s">
        <v>3232</v>
      </c>
      <c r="F2766" s="98" t="s">
        <v>1270</v>
      </c>
      <c r="G2766" s="98" t="s">
        <v>1301</v>
      </c>
      <c r="H2766" s="98" t="s">
        <v>1294</v>
      </c>
      <c r="I2766" s="98" t="s">
        <v>1261</v>
      </c>
      <c r="J2766" s="101" t="s">
        <v>3233</v>
      </c>
    </row>
    <row r="2767" ht="28.5" spans="1:10">
      <c r="A2767" s="102"/>
      <c r="B2767" s="103"/>
      <c r="C2767" s="98" t="s">
        <v>1256</v>
      </c>
      <c r="D2767" s="98" t="s">
        <v>1268</v>
      </c>
      <c r="E2767" s="98" t="s">
        <v>1590</v>
      </c>
      <c r="F2767" s="98" t="s">
        <v>1259</v>
      </c>
      <c r="G2767" s="98" t="s">
        <v>1301</v>
      </c>
      <c r="H2767" s="98" t="s">
        <v>1294</v>
      </c>
      <c r="I2767" s="98" t="s">
        <v>1261</v>
      </c>
      <c r="J2767" s="101" t="s">
        <v>1591</v>
      </c>
    </row>
    <row r="2768" ht="28.5" spans="1:10">
      <c r="A2768" s="102"/>
      <c r="B2768" s="103"/>
      <c r="C2768" s="98" t="s">
        <v>1256</v>
      </c>
      <c r="D2768" s="98" t="s">
        <v>1268</v>
      </c>
      <c r="E2768" s="98" t="s">
        <v>1603</v>
      </c>
      <c r="F2768" s="98" t="s">
        <v>1270</v>
      </c>
      <c r="G2768" s="98" t="s">
        <v>1301</v>
      </c>
      <c r="H2768" s="98" t="s">
        <v>1294</v>
      </c>
      <c r="I2768" s="98" t="s">
        <v>1261</v>
      </c>
      <c r="J2768" s="101" t="s">
        <v>1604</v>
      </c>
    </row>
    <row r="2769" ht="28.5" spans="1:10">
      <c r="A2769" s="102"/>
      <c r="B2769" s="103"/>
      <c r="C2769" s="98" t="s">
        <v>1277</v>
      </c>
      <c r="D2769" s="98" t="s">
        <v>1278</v>
      </c>
      <c r="E2769" s="98" t="s">
        <v>3234</v>
      </c>
      <c r="F2769" s="98" t="s">
        <v>1259</v>
      </c>
      <c r="G2769" s="98" t="s">
        <v>1301</v>
      </c>
      <c r="H2769" s="98" t="s">
        <v>1294</v>
      </c>
      <c r="I2769" s="98" t="s">
        <v>1261</v>
      </c>
      <c r="J2769" s="101" t="s">
        <v>3235</v>
      </c>
    </row>
    <row r="2770" ht="28.5" spans="1:10">
      <c r="A2770" s="102"/>
      <c r="B2770" s="103"/>
      <c r="C2770" s="98" t="s">
        <v>1277</v>
      </c>
      <c r="D2770" s="98" t="s">
        <v>1278</v>
      </c>
      <c r="E2770" s="98" t="s">
        <v>3236</v>
      </c>
      <c r="F2770" s="98" t="s">
        <v>1259</v>
      </c>
      <c r="G2770" s="98" t="s">
        <v>1301</v>
      </c>
      <c r="H2770" s="98" t="s">
        <v>1294</v>
      </c>
      <c r="I2770" s="98" t="s">
        <v>1261</v>
      </c>
      <c r="J2770" s="101" t="s">
        <v>3237</v>
      </c>
    </row>
    <row r="2771" ht="28.5" spans="1:10">
      <c r="A2771" s="102"/>
      <c r="B2771" s="103"/>
      <c r="C2771" s="98" t="s">
        <v>1277</v>
      </c>
      <c r="D2771" s="98" t="s">
        <v>1278</v>
      </c>
      <c r="E2771" s="98" t="s">
        <v>1380</v>
      </c>
      <c r="F2771" s="98" t="s">
        <v>1259</v>
      </c>
      <c r="G2771" s="98" t="s">
        <v>1301</v>
      </c>
      <c r="H2771" s="98" t="s">
        <v>1294</v>
      </c>
      <c r="I2771" s="98" t="s">
        <v>1261</v>
      </c>
      <c r="J2771" s="101" t="s">
        <v>1381</v>
      </c>
    </row>
    <row r="2772" ht="42.75" spans="1:10">
      <c r="A2772" s="102"/>
      <c r="B2772" s="103"/>
      <c r="C2772" s="98" t="s">
        <v>1282</v>
      </c>
      <c r="D2772" s="98" t="s">
        <v>1283</v>
      </c>
      <c r="E2772" s="98" t="s">
        <v>1382</v>
      </c>
      <c r="F2772" s="98" t="s">
        <v>1259</v>
      </c>
      <c r="G2772" s="98" t="s">
        <v>1301</v>
      </c>
      <c r="H2772" s="98" t="s">
        <v>1294</v>
      </c>
      <c r="I2772" s="98" t="s">
        <v>1261</v>
      </c>
      <c r="J2772" s="101" t="s">
        <v>1385</v>
      </c>
    </row>
    <row r="2773" ht="27.75" spans="1:10">
      <c r="A2773" s="98" t="s">
        <v>3273</v>
      </c>
      <c r="B2773" s="101" t="s">
        <v>3274</v>
      </c>
      <c r="C2773" s="102"/>
      <c r="D2773" s="102"/>
      <c r="E2773" s="102"/>
      <c r="F2773" s="102"/>
      <c r="G2773" s="102"/>
      <c r="H2773" s="102"/>
      <c r="I2773" s="102"/>
      <c r="J2773" s="103"/>
    </row>
    <row r="2774" ht="28.5" spans="1:10">
      <c r="A2774" s="102"/>
      <c r="B2774" s="103"/>
      <c r="C2774" s="98" t="s">
        <v>1256</v>
      </c>
      <c r="D2774" s="98" t="s">
        <v>1257</v>
      </c>
      <c r="E2774" s="98" t="s">
        <v>1373</v>
      </c>
      <c r="F2774" s="98" t="s">
        <v>1259</v>
      </c>
      <c r="G2774" s="98" t="s">
        <v>1301</v>
      </c>
      <c r="H2774" s="98" t="s">
        <v>1375</v>
      </c>
      <c r="I2774" s="98" t="s">
        <v>1261</v>
      </c>
      <c r="J2774" s="101" t="s">
        <v>1376</v>
      </c>
    </row>
    <row r="2775" ht="42.75" spans="1:10">
      <c r="A2775" s="102"/>
      <c r="B2775" s="103"/>
      <c r="C2775" s="98" t="s">
        <v>1256</v>
      </c>
      <c r="D2775" s="98" t="s">
        <v>1257</v>
      </c>
      <c r="E2775" s="98" t="s">
        <v>3275</v>
      </c>
      <c r="F2775" s="98" t="s">
        <v>1259</v>
      </c>
      <c r="G2775" s="98" t="s">
        <v>1301</v>
      </c>
      <c r="H2775" s="98" t="s">
        <v>1294</v>
      </c>
      <c r="I2775" s="98" t="s">
        <v>1261</v>
      </c>
      <c r="J2775" s="101" t="s">
        <v>3276</v>
      </c>
    </row>
    <row r="2776" ht="14.25" spans="1:10">
      <c r="A2776" s="102"/>
      <c r="B2776" s="103"/>
      <c r="C2776" s="98" t="s">
        <v>1256</v>
      </c>
      <c r="D2776" s="98" t="s">
        <v>1257</v>
      </c>
      <c r="E2776" s="98" t="s">
        <v>1600</v>
      </c>
      <c r="F2776" s="98" t="s">
        <v>1259</v>
      </c>
      <c r="G2776" s="98" t="s">
        <v>1301</v>
      </c>
      <c r="H2776" s="98" t="s">
        <v>1601</v>
      </c>
      <c r="I2776" s="98" t="s">
        <v>1261</v>
      </c>
      <c r="J2776" s="101" t="s">
        <v>1602</v>
      </c>
    </row>
    <row r="2777" ht="42.75" spans="1:10">
      <c r="A2777" s="102"/>
      <c r="B2777" s="103"/>
      <c r="C2777" s="98" t="s">
        <v>1256</v>
      </c>
      <c r="D2777" s="98" t="s">
        <v>1257</v>
      </c>
      <c r="E2777" s="98" t="s">
        <v>3277</v>
      </c>
      <c r="F2777" s="98" t="s">
        <v>1259</v>
      </c>
      <c r="G2777" s="98" t="s">
        <v>1301</v>
      </c>
      <c r="H2777" s="98" t="s">
        <v>1294</v>
      </c>
      <c r="I2777" s="98" t="s">
        <v>1261</v>
      </c>
      <c r="J2777" s="101" t="s">
        <v>3278</v>
      </c>
    </row>
    <row r="2778" ht="28.5" spans="1:10">
      <c r="A2778" s="102"/>
      <c r="B2778" s="103"/>
      <c r="C2778" s="98" t="s">
        <v>1277</v>
      </c>
      <c r="D2778" s="98" t="s">
        <v>1278</v>
      </c>
      <c r="E2778" s="98" t="s">
        <v>3234</v>
      </c>
      <c r="F2778" s="98" t="s">
        <v>1259</v>
      </c>
      <c r="G2778" s="98" t="s">
        <v>1301</v>
      </c>
      <c r="H2778" s="98" t="s">
        <v>1294</v>
      </c>
      <c r="I2778" s="98" t="s">
        <v>1261</v>
      </c>
      <c r="J2778" s="101" t="s">
        <v>3235</v>
      </c>
    </row>
    <row r="2779" ht="28.5" spans="1:10">
      <c r="A2779" s="102"/>
      <c r="B2779" s="103"/>
      <c r="C2779" s="98" t="s">
        <v>1277</v>
      </c>
      <c r="D2779" s="98" t="s">
        <v>1278</v>
      </c>
      <c r="E2779" s="98" t="s">
        <v>3236</v>
      </c>
      <c r="F2779" s="98" t="s">
        <v>1259</v>
      </c>
      <c r="G2779" s="98" t="s">
        <v>1301</v>
      </c>
      <c r="H2779" s="98" t="s">
        <v>1294</v>
      </c>
      <c r="I2779" s="98" t="s">
        <v>1261</v>
      </c>
      <c r="J2779" s="101" t="s">
        <v>3237</v>
      </c>
    </row>
    <row r="2780" ht="28.5" spans="1:10">
      <c r="A2780" s="102"/>
      <c r="B2780" s="103"/>
      <c r="C2780" s="98" t="s">
        <v>1277</v>
      </c>
      <c r="D2780" s="98" t="s">
        <v>1278</v>
      </c>
      <c r="E2780" s="98" t="s">
        <v>1380</v>
      </c>
      <c r="F2780" s="98" t="s">
        <v>1259</v>
      </c>
      <c r="G2780" s="98" t="s">
        <v>1301</v>
      </c>
      <c r="H2780" s="98" t="s">
        <v>1294</v>
      </c>
      <c r="I2780" s="98" t="s">
        <v>1261</v>
      </c>
      <c r="J2780" s="101" t="s">
        <v>1381</v>
      </c>
    </row>
    <row r="2781" ht="42.75" spans="1:10">
      <c r="A2781" s="102"/>
      <c r="B2781" s="103"/>
      <c r="C2781" s="98" t="s">
        <v>1282</v>
      </c>
      <c r="D2781" s="98" t="s">
        <v>1283</v>
      </c>
      <c r="E2781" s="98" t="s">
        <v>1382</v>
      </c>
      <c r="F2781" s="98" t="s">
        <v>1259</v>
      </c>
      <c r="G2781" s="98" t="s">
        <v>1301</v>
      </c>
      <c r="H2781" s="98" t="s">
        <v>1294</v>
      </c>
      <c r="I2781" s="98" t="s">
        <v>1261</v>
      </c>
      <c r="J2781" s="101" t="s">
        <v>1385</v>
      </c>
    </row>
    <row r="2782" ht="56.25" spans="1:10">
      <c r="A2782" s="98" t="s">
        <v>3279</v>
      </c>
      <c r="B2782" s="101" t="s">
        <v>3280</v>
      </c>
      <c r="C2782" s="102"/>
      <c r="D2782" s="102"/>
      <c r="E2782" s="102"/>
      <c r="F2782" s="102"/>
      <c r="G2782" s="102"/>
      <c r="H2782" s="102"/>
      <c r="I2782" s="102"/>
      <c r="J2782" s="103"/>
    </row>
    <row r="2783" ht="42.75" spans="1:10">
      <c r="A2783" s="102"/>
      <c r="B2783" s="103"/>
      <c r="C2783" s="98" t="s">
        <v>1256</v>
      </c>
      <c r="D2783" s="98" t="s">
        <v>1257</v>
      </c>
      <c r="E2783" s="98" t="s">
        <v>3275</v>
      </c>
      <c r="F2783" s="98" t="s">
        <v>1280</v>
      </c>
      <c r="G2783" s="98" t="s">
        <v>1301</v>
      </c>
      <c r="H2783" s="98" t="s">
        <v>1294</v>
      </c>
      <c r="I2783" s="98" t="s">
        <v>1261</v>
      </c>
      <c r="J2783" s="101" t="s">
        <v>3276</v>
      </c>
    </row>
    <row r="2784" ht="14.25" spans="1:10">
      <c r="A2784" s="102"/>
      <c r="B2784" s="103"/>
      <c r="C2784" s="98" t="s">
        <v>1256</v>
      </c>
      <c r="D2784" s="98" t="s">
        <v>1257</v>
      </c>
      <c r="E2784" s="98" t="s">
        <v>1600</v>
      </c>
      <c r="F2784" s="98" t="s">
        <v>1280</v>
      </c>
      <c r="G2784" s="98" t="s">
        <v>1274</v>
      </c>
      <c r="H2784" s="98" t="s">
        <v>1601</v>
      </c>
      <c r="I2784" s="98" t="s">
        <v>1261</v>
      </c>
      <c r="J2784" s="101" t="s">
        <v>1602</v>
      </c>
    </row>
    <row r="2785" ht="42.75" spans="1:10">
      <c r="A2785" s="102"/>
      <c r="B2785" s="103"/>
      <c r="C2785" s="98" t="s">
        <v>1256</v>
      </c>
      <c r="D2785" s="98" t="s">
        <v>1257</v>
      </c>
      <c r="E2785" s="98" t="s">
        <v>3277</v>
      </c>
      <c r="F2785" s="98" t="s">
        <v>1280</v>
      </c>
      <c r="G2785" s="98" t="s">
        <v>1301</v>
      </c>
      <c r="H2785" s="98" t="s">
        <v>1294</v>
      </c>
      <c r="I2785" s="98" t="s">
        <v>1261</v>
      </c>
      <c r="J2785" s="101" t="s">
        <v>3278</v>
      </c>
    </row>
    <row r="2786" ht="28.5" spans="1:10">
      <c r="A2786" s="102"/>
      <c r="B2786" s="103"/>
      <c r="C2786" s="98" t="s">
        <v>1256</v>
      </c>
      <c r="D2786" s="98" t="s">
        <v>1268</v>
      </c>
      <c r="E2786" s="98" t="s">
        <v>1590</v>
      </c>
      <c r="F2786" s="98" t="s">
        <v>1280</v>
      </c>
      <c r="G2786" s="98" t="s">
        <v>1301</v>
      </c>
      <c r="H2786" s="98" t="s">
        <v>1294</v>
      </c>
      <c r="I2786" s="98" t="s">
        <v>1261</v>
      </c>
      <c r="J2786" s="101" t="s">
        <v>1591</v>
      </c>
    </row>
    <row r="2787" ht="28.5" spans="1:10">
      <c r="A2787" s="102"/>
      <c r="B2787" s="103"/>
      <c r="C2787" s="98" t="s">
        <v>1256</v>
      </c>
      <c r="D2787" s="98" t="s">
        <v>1377</v>
      </c>
      <c r="E2787" s="98" t="s">
        <v>1378</v>
      </c>
      <c r="F2787" s="98" t="s">
        <v>1280</v>
      </c>
      <c r="G2787" s="98" t="s">
        <v>1301</v>
      </c>
      <c r="H2787" s="98" t="s">
        <v>1294</v>
      </c>
      <c r="I2787" s="98" t="s">
        <v>1261</v>
      </c>
      <c r="J2787" s="101" t="s">
        <v>1379</v>
      </c>
    </row>
    <row r="2788" ht="28.5" spans="1:10">
      <c r="A2788" s="102"/>
      <c r="B2788" s="103"/>
      <c r="C2788" s="98" t="s">
        <v>1256</v>
      </c>
      <c r="D2788" s="98" t="s">
        <v>1377</v>
      </c>
      <c r="E2788" s="98" t="s">
        <v>1605</v>
      </c>
      <c r="F2788" s="98" t="s">
        <v>1280</v>
      </c>
      <c r="G2788" s="98" t="s">
        <v>1301</v>
      </c>
      <c r="H2788" s="98" t="s">
        <v>1294</v>
      </c>
      <c r="I2788" s="98" t="s">
        <v>1261</v>
      </c>
      <c r="J2788" s="101" t="s">
        <v>1607</v>
      </c>
    </row>
    <row r="2789" ht="28.5" spans="1:10">
      <c r="A2789" s="102"/>
      <c r="B2789" s="103"/>
      <c r="C2789" s="98" t="s">
        <v>1256</v>
      </c>
      <c r="D2789" s="98" t="s">
        <v>1377</v>
      </c>
      <c r="E2789" s="98" t="s">
        <v>3281</v>
      </c>
      <c r="F2789" s="98" t="s">
        <v>1280</v>
      </c>
      <c r="G2789" s="98" t="s">
        <v>1301</v>
      </c>
      <c r="H2789" s="98" t="s">
        <v>1294</v>
      </c>
      <c r="I2789" s="98" t="s">
        <v>1261</v>
      </c>
      <c r="J2789" s="101" t="s">
        <v>3282</v>
      </c>
    </row>
    <row r="2790" ht="14.25" spans="1:10">
      <c r="A2790" s="102"/>
      <c r="B2790" s="103"/>
      <c r="C2790" s="98" t="s">
        <v>1256</v>
      </c>
      <c r="D2790" s="98" t="s">
        <v>1291</v>
      </c>
      <c r="E2790" s="98" t="s">
        <v>1592</v>
      </c>
      <c r="F2790" s="98" t="s">
        <v>1280</v>
      </c>
      <c r="G2790" s="98" t="s">
        <v>3283</v>
      </c>
      <c r="H2790" s="98" t="s">
        <v>1594</v>
      </c>
      <c r="I2790" s="98" t="s">
        <v>1261</v>
      </c>
      <c r="J2790" s="101" t="s">
        <v>1595</v>
      </c>
    </row>
    <row r="2791" ht="27" spans="1:10">
      <c r="A2791" s="102"/>
      <c r="B2791" s="103"/>
      <c r="C2791" s="98" t="s">
        <v>1256</v>
      </c>
      <c r="D2791" s="98" t="s">
        <v>1291</v>
      </c>
      <c r="E2791" s="98" t="s">
        <v>3257</v>
      </c>
      <c r="F2791" s="98" t="s">
        <v>1280</v>
      </c>
      <c r="G2791" s="98" t="s">
        <v>1301</v>
      </c>
      <c r="H2791" s="98" t="s">
        <v>1294</v>
      </c>
      <c r="I2791" s="98" t="s">
        <v>1261</v>
      </c>
      <c r="J2791" s="101" t="s">
        <v>3258</v>
      </c>
    </row>
    <row r="2792" ht="28.5" spans="1:10">
      <c r="A2792" s="102"/>
      <c r="B2792" s="103"/>
      <c r="C2792" s="98" t="s">
        <v>1277</v>
      </c>
      <c r="D2792" s="98" t="s">
        <v>1278</v>
      </c>
      <c r="E2792" s="98" t="s">
        <v>3234</v>
      </c>
      <c r="F2792" s="98" t="s">
        <v>1280</v>
      </c>
      <c r="G2792" s="98" t="s">
        <v>1301</v>
      </c>
      <c r="H2792" s="98" t="s">
        <v>1294</v>
      </c>
      <c r="I2792" s="98" t="s">
        <v>1261</v>
      </c>
      <c r="J2792" s="101" t="s">
        <v>3235</v>
      </c>
    </row>
    <row r="2793" ht="28.5" spans="1:10">
      <c r="A2793" s="102"/>
      <c r="B2793" s="103"/>
      <c r="C2793" s="98" t="s">
        <v>1277</v>
      </c>
      <c r="D2793" s="98" t="s">
        <v>1278</v>
      </c>
      <c r="E2793" s="98" t="s">
        <v>3236</v>
      </c>
      <c r="F2793" s="98" t="s">
        <v>1280</v>
      </c>
      <c r="G2793" s="98" t="s">
        <v>1301</v>
      </c>
      <c r="H2793" s="98" t="s">
        <v>1294</v>
      </c>
      <c r="I2793" s="98" t="s">
        <v>1261</v>
      </c>
      <c r="J2793" s="101" t="s">
        <v>3237</v>
      </c>
    </row>
    <row r="2794" ht="28.5" spans="1:10">
      <c r="A2794" s="102"/>
      <c r="B2794" s="103"/>
      <c r="C2794" s="98" t="s">
        <v>1277</v>
      </c>
      <c r="D2794" s="98" t="s">
        <v>1278</v>
      </c>
      <c r="E2794" s="98" t="s">
        <v>1380</v>
      </c>
      <c r="F2794" s="98" t="s">
        <v>1280</v>
      </c>
      <c r="G2794" s="98" t="s">
        <v>1285</v>
      </c>
      <c r="H2794" s="98" t="s">
        <v>1294</v>
      </c>
      <c r="I2794" s="98" t="s">
        <v>1261</v>
      </c>
      <c r="J2794" s="101" t="s">
        <v>1381</v>
      </c>
    </row>
    <row r="2795" ht="27" spans="1:10">
      <c r="A2795" s="102"/>
      <c r="B2795" s="103"/>
      <c r="C2795" s="98" t="s">
        <v>1277</v>
      </c>
      <c r="D2795" s="98" t="s">
        <v>1299</v>
      </c>
      <c r="E2795" s="98" t="s">
        <v>1610</v>
      </c>
      <c r="F2795" s="98" t="s">
        <v>1280</v>
      </c>
      <c r="G2795" s="98" t="s">
        <v>2263</v>
      </c>
      <c r="H2795" s="98" t="s">
        <v>1302</v>
      </c>
      <c r="I2795" s="98" t="s">
        <v>1261</v>
      </c>
      <c r="J2795" s="101" t="s">
        <v>1611</v>
      </c>
    </row>
    <row r="2796" ht="42.75" spans="1:10">
      <c r="A2796" s="102"/>
      <c r="B2796" s="103"/>
      <c r="C2796" s="98" t="s">
        <v>1282</v>
      </c>
      <c r="D2796" s="98" t="s">
        <v>1283</v>
      </c>
      <c r="E2796" s="98" t="s">
        <v>1382</v>
      </c>
      <c r="F2796" s="98" t="s">
        <v>1280</v>
      </c>
      <c r="G2796" s="98" t="s">
        <v>1285</v>
      </c>
      <c r="H2796" s="98" t="s">
        <v>1294</v>
      </c>
      <c r="I2796" s="98" t="s">
        <v>1261</v>
      </c>
      <c r="J2796" s="101" t="s">
        <v>1385</v>
      </c>
    </row>
    <row r="2797" ht="27.75" spans="1:10">
      <c r="A2797" s="98" t="s">
        <v>3284</v>
      </c>
      <c r="B2797" s="101" t="s">
        <v>3285</v>
      </c>
      <c r="C2797" s="102"/>
      <c r="D2797" s="102"/>
      <c r="E2797" s="102"/>
      <c r="F2797" s="102"/>
      <c r="G2797" s="102"/>
      <c r="H2797" s="102"/>
      <c r="I2797" s="102"/>
      <c r="J2797" s="103"/>
    </row>
    <row r="2798" ht="69" spans="1:10">
      <c r="A2798" s="102"/>
      <c r="B2798" s="103"/>
      <c r="C2798" s="98" t="s">
        <v>1256</v>
      </c>
      <c r="D2798" s="98" t="s">
        <v>1257</v>
      </c>
      <c r="E2798" s="98" t="s">
        <v>1373</v>
      </c>
      <c r="F2798" s="98" t="s">
        <v>1280</v>
      </c>
      <c r="G2798" s="98" t="s">
        <v>3286</v>
      </c>
      <c r="H2798" s="98" t="s">
        <v>1375</v>
      </c>
      <c r="I2798" s="98" t="s">
        <v>1261</v>
      </c>
      <c r="J2798" s="101" t="s">
        <v>1376</v>
      </c>
    </row>
    <row r="2799" ht="14.25" spans="1:10">
      <c r="A2799" s="102"/>
      <c r="B2799" s="103"/>
      <c r="C2799" s="98" t="s">
        <v>1256</v>
      </c>
      <c r="D2799" s="98" t="s">
        <v>1268</v>
      </c>
      <c r="E2799" s="98" t="s">
        <v>3232</v>
      </c>
      <c r="F2799" s="98" t="s">
        <v>1280</v>
      </c>
      <c r="G2799" s="98" t="s">
        <v>1274</v>
      </c>
      <c r="H2799" s="98" t="s">
        <v>1294</v>
      </c>
      <c r="I2799" s="98" t="s">
        <v>1384</v>
      </c>
      <c r="J2799" s="101" t="s">
        <v>3233</v>
      </c>
    </row>
    <row r="2800" ht="28.5" spans="1:10">
      <c r="A2800" s="102"/>
      <c r="B2800" s="103"/>
      <c r="C2800" s="98" t="s">
        <v>1256</v>
      </c>
      <c r="D2800" s="98" t="s">
        <v>1268</v>
      </c>
      <c r="E2800" s="98" t="s">
        <v>1590</v>
      </c>
      <c r="F2800" s="98" t="s">
        <v>1280</v>
      </c>
      <c r="G2800" s="98" t="s">
        <v>1301</v>
      </c>
      <c r="H2800" s="98" t="s">
        <v>1294</v>
      </c>
      <c r="I2800" s="98" t="s">
        <v>1384</v>
      </c>
      <c r="J2800" s="101" t="s">
        <v>1591</v>
      </c>
    </row>
    <row r="2801" ht="28.5" spans="1:10">
      <c r="A2801" s="102"/>
      <c r="B2801" s="103"/>
      <c r="C2801" s="98" t="s">
        <v>1256</v>
      </c>
      <c r="D2801" s="98" t="s">
        <v>1377</v>
      </c>
      <c r="E2801" s="98" t="s">
        <v>1378</v>
      </c>
      <c r="F2801" s="98" t="s">
        <v>1280</v>
      </c>
      <c r="G2801" s="98" t="s">
        <v>1301</v>
      </c>
      <c r="H2801" s="98" t="s">
        <v>1294</v>
      </c>
      <c r="I2801" s="98" t="s">
        <v>1384</v>
      </c>
      <c r="J2801" s="101" t="s">
        <v>1379</v>
      </c>
    </row>
    <row r="2802" ht="14.25" spans="1:10">
      <c r="A2802" s="102"/>
      <c r="B2802" s="103"/>
      <c r="C2802" s="98" t="s">
        <v>1277</v>
      </c>
      <c r="D2802" s="98" t="s">
        <v>1278</v>
      </c>
      <c r="E2802" s="98" t="s">
        <v>3236</v>
      </c>
      <c r="F2802" s="98" t="s">
        <v>1280</v>
      </c>
      <c r="G2802" s="98" t="s">
        <v>1301</v>
      </c>
      <c r="H2802" s="98" t="s">
        <v>1294</v>
      </c>
      <c r="I2802" s="98" t="s">
        <v>1384</v>
      </c>
      <c r="J2802" s="101" t="s">
        <v>3287</v>
      </c>
    </row>
    <row r="2803" ht="27" spans="1:10">
      <c r="A2803" s="102"/>
      <c r="B2803" s="103"/>
      <c r="C2803" s="98" t="s">
        <v>1277</v>
      </c>
      <c r="D2803" s="98" t="s">
        <v>1299</v>
      </c>
      <c r="E2803" s="98" t="s">
        <v>1610</v>
      </c>
      <c r="F2803" s="98" t="s">
        <v>1280</v>
      </c>
      <c r="G2803" s="98" t="s">
        <v>1398</v>
      </c>
      <c r="H2803" s="98" t="s">
        <v>1302</v>
      </c>
      <c r="I2803" s="98" t="s">
        <v>1261</v>
      </c>
      <c r="J2803" s="101" t="s">
        <v>1611</v>
      </c>
    </row>
    <row r="2804" ht="27" spans="1:10">
      <c r="A2804" s="102"/>
      <c r="B2804" s="103"/>
      <c r="C2804" s="98" t="s">
        <v>1282</v>
      </c>
      <c r="D2804" s="98" t="s">
        <v>1283</v>
      </c>
      <c r="E2804" s="98" t="s">
        <v>1382</v>
      </c>
      <c r="F2804" s="98" t="s">
        <v>1280</v>
      </c>
      <c r="G2804" s="98" t="s">
        <v>1332</v>
      </c>
      <c r="H2804" s="98" t="s">
        <v>1294</v>
      </c>
      <c r="I2804" s="98" t="s">
        <v>1384</v>
      </c>
      <c r="J2804" s="101" t="s">
        <v>3288</v>
      </c>
    </row>
    <row r="2805" ht="14.25" spans="1:10">
      <c r="A2805" s="98" t="s">
        <v>3289</v>
      </c>
      <c r="B2805" s="103"/>
      <c r="C2805" s="102"/>
      <c r="D2805" s="102"/>
      <c r="E2805" s="102"/>
      <c r="F2805" s="102"/>
      <c r="G2805" s="102"/>
      <c r="H2805" s="102"/>
      <c r="I2805" s="102"/>
      <c r="J2805" s="103"/>
    </row>
    <row r="2806" ht="14.25" spans="1:10">
      <c r="A2806" s="98" t="s">
        <v>3290</v>
      </c>
      <c r="B2806" s="103"/>
      <c r="C2806" s="102"/>
      <c r="D2806" s="102"/>
      <c r="E2806" s="102"/>
      <c r="F2806" s="102"/>
      <c r="G2806" s="102"/>
      <c r="H2806" s="102"/>
      <c r="I2806" s="102"/>
      <c r="J2806" s="103"/>
    </row>
    <row r="2807" ht="155.25" spans="1:10">
      <c r="A2807" s="98" t="s">
        <v>3291</v>
      </c>
      <c r="B2807" s="101" t="s">
        <v>3292</v>
      </c>
      <c r="C2807" s="102"/>
      <c r="D2807" s="102"/>
      <c r="E2807" s="102"/>
      <c r="F2807" s="102"/>
      <c r="G2807" s="102"/>
      <c r="H2807" s="102"/>
      <c r="I2807" s="102"/>
      <c r="J2807" s="103"/>
    </row>
    <row r="2808" ht="27" spans="1:10">
      <c r="A2808" s="102"/>
      <c r="B2808" s="103"/>
      <c r="C2808" s="98" t="s">
        <v>1256</v>
      </c>
      <c r="D2808" s="98" t="s">
        <v>1257</v>
      </c>
      <c r="E2808" s="98" t="s">
        <v>3293</v>
      </c>
      <c r="F2808" s="98" t="s">
        <v>1280</v>
      </c>
      <c r="G2808" s="98" t="s">
        <v>3294</v>
      </c>
      <c r="H2808" s="98" t="s">
        <v>99</v>
      </c>
      <c r="I2808" s="98" t="s">
        <v>1261</v>
      </c>
      <c r="J2808" s="101" t="s">
        <v>3129</v>
      </c>
    </row>
    <row r="2809" ht="14.25" spans="1:10">
      <c r="A2809" s="102"/>
      <c r="B2809" s="103"/>
      <c r="C2809" s="98" t="s">
        <v>1256</v>
      </c>
      <c r="D2809" s="98" t="s">
        <v>1257</v>
      </c>
      <c r="E2809" s="98" t="s">
        <v>3295</v>
      </c>
      <c r="F2809" s="98" t="s">
        <v>1259</v>
      </c>
      <c r="G2809" s="98" t="s">
        <v>3296</v>
      </c>
      <c r="H2809" s="98" t="s">
        <v>99</v>
      </c>
      <c r="I2809" s="98" t="s">
        <v>1261</v>
      </c>
      <c r="J2809" s="101" t="s">
        <v>3129</v>
      </c>
    </row>
    <row r="2810" ht="27" spans="1:10">
      <c r="A2810" s="102"/>
      <c r="B2810" s="103"/>
      <c r="C2810" s="98" t="s">
        <v>1256</v>
      </c>
      <c r="D2810" s="98" t="s">
        <v>1257</v>
      </c>
      <c r="E2810" s="98" t="s">
        <v>3297</v>
      </c>
      <c r="F2810" s="98" t="s">
        <v>1259</v>
      </c>
      <c r="G2810" s="98" t="s">
        <v>3298</v>
      </c>
      <c r="H2810" s="98" t="s">
        <v>99</v>
      </c>
      <c r="I2810" s="98" t="s">
        <v>1261</v>
      </c>
      <c r="J2810" s="101" t="s">
        <v>3129</v>
      </c>
    </row>
    <row r="2811" ht="27" spans="1:10">
      <c r="A2811" s="102"/>
      <c r="B2811" s="103"/>
      <c r="C2811" s="98" t="s">
        <v>1256</v>
      </c>
      <c r="D2811" s="98" t="s">
        <v>1257</v>
      </c>
      <c r="E2811" s="98" t="s">
        <v>3299</v>
      </c>
      <c r="F2811" s="98" t="s">
        <v>1280</v>
      </c>
      <c r="G2811" s="98" t="s">
        <v>1301</v>
      </c>
      <c r="H2811" s="98" t="s">
        <v>99</v>
      </c>
      <c r="I2811" s="98" t="s">
        <v>1261</v>
      </c>
      <c r="J2811" s="101" t="s">
        <v>3129</v>
      </c>
    </row>
    <row r="2812" ht="27" spans="1:10">
      <c r="A2812" s="102"/>
      <c r="B2812" s="103"/>
      <c r="C2812" s="98" t="s">
        <v>1256</v>
      </c>
      <c r="D2812" s="98" t="s">
        <v>1268</v>
      </c>
      <c r="E2812" s="98" t="s">
        <v>3300</v>
      </c>
      <c r="F2812" s="98" t="s">
        <v>1280</v>
      </c>
      <c r="G2812" s="98" t="s">
        <v>1301</v>
      </c>
      <c r="H2812" s="98" t="s">
        <v>99</v>
      </c>
      <c r="I2812" s="98" t="s">
        <v>1261</v>
      </c>
      <c r="J2812" s="101" t="s">
        <v>3129</v>
      </c>
    </row>
    <row r="2813" ht="14.25" spans="1:10">
      <c r="A2813" s="102"/>
      <c r="B2813" s="103"/>
      <c r="C2813" s="98" t="s">
        <v>1256</v>
      </c>
      <c r="D2813" s="98" t="s">
        <v>1377</v>
      </c>
      <c r="E2813" s="98" t="s">
        <v>3301</v>
      </c>
      <c r="F2813" s="98" t="s">
        <v>1270</v>
      </c>
      <c r="G2813" s="98" t="s">
        <v>1274</v>
      </c>
      <c r="H2813" s="98" t="s">
        <v>99</v>
      </c>
      <c r="I2813" s="98" t="s">
        <v>1261</v>
      </c>
      <c r="J2813" s="101" t="s">
        <v>3129</v>
      </c>
    </row>
    <row r="2814" ht="27" spans="1:10">
      <c r="A2814" s="102"/>
      <c r="B2814" s="103"/>
      <c r="C2814" s="98" t="s">
        <v>1256</v>
      </c>
      <c r="D2814" s="98" t="s">
        <v>1377</v>
      </c>
      <c r="E2814" s="98" t="s">
        <v>3302</v>
      </c>
      <c r="F2814" s="98" t="s">
        <v>1280</v>
      </c>
      <c r="G2814" s="98" t="s">
        <v>1301</v>
      </c>
      <c r="H2814" s="98" t="s">
        <v>99</v>
      </c>
      <c r="I2814" s="98" t="s">
        <v>1261</v>
      </c>
      <c r="J2814" s="101" t="s">
        <v>3129</v>
      </c>
    </row>
    <row r="2815" ht="40.5" spans="1:10">
      <c r="A2815" s="102"/>
      <c r="B2815" s="103"/>
      <c r="C2815" s="98" t="s">
        <v>1277</v>
      </c>
      <c r="D2815" s="98" t="s">
        <v>1278</v>
      </c>
      <c r="E2815" s="98" t="s">
        <v>3303</v>
      </c>
      <c r="F2815" s="98" t="s">
        <v>1259</v>
      </c>
      <c r="G2815" s="98" t="s">
        <v>1407</v>
      </c>
      <c r="H2815" s="98" t="s">
        <v>99</v>
      </c>
      <c r="I2815" s="98" t="s">
        <v>1261</v>
      </c>
      <c r="J2815" s="101" t="s">
        <v>3129</v>
      </c>
    </row>
    <row r="2816" ht="27" spans="1:10">
      <c r="A2816" s="102"/>
      <c r="B2816" s="103"/>
      <c r="C2816" s="98" t="s">
        <v>1282</v>
      </c>
      <c r="D2816" s="98" t="s">
        <v>1283</v>
      </c>
      <c r="E2816" s="98" t="s">
        <v>3304</v>
      </c>
      <c r="F2816" s="98" t="s">
        <v>1259</v>
      </c>
      <c r="G2816" s="98" t="s">
        <v>1332</v>
      </c>
      <c r="H2816" s="98" t="s">
        <v>99</v>
      </c>
      <c r="I2816" s="98" t="s">
        <v>1261</v>
      </c>
      <c r="J2816" s="101" t="s">
        <v>3129</v>
      </c>
    </row>
    <row r="2817" ht="111" spans="1:10">
      <c r="A2817" s="98" t="s">
        <v>3305</v>
      </c>
      <c r="B2817" s="101" t="s">
        <v>3306</v>
      </c>
      <c r="C2817" s="102"/>
      <c r="D2817" s="102"/>
      <c r="E2817" s="102"/>
      <c r="F2817" s="102"/>
      <c r="G2817" s="102"/>
      <c r="H2817" s="102"/>
      <c r="I2817" s="102"/>
      <c r="J2817" s="103"/>
    </row>
    <row r="2818" ht="27" spans="1:10">
      <c r="A2818" s="102"/>
      <c r="B2818" s="103"/>
      <c r="C2818" s="98" t="s">
        <v>1256</v>
      </c>
      <c r="D2818" s="98" t="s">
        <v>1257</v>
      </c>
      <c r="E2818" s="98" t="s">
        <v>3307</v>
      </c>
      <c r="F2818" s="98" t="s">
        <v>1259</v>
      </c>
      <c r="G2818" s="98" t="s">
        <v>3308</v>
      </c>
      <c r="H2818" s="98" t="s">
        <v>99</v>
      </c>
      <c r="I2818" s="98" t="s">
        <v>1261</v>
      </c>
      <c r="J2818" s="101" t="s">
        <v>3309</v>
      </c>
    </row>
    <row r="2819" ht="27" spans="1:10">
      <c r="A2819" s="102"/>
      <c r="B2819" s="103"/>
      <c r="C2819" s="98" t="s">
        <v>1256</v>
      </c>
      <c r="D2819" s="98" t="s">
        <v>1257</v>
      </c>
      <c r="E2819" s="98" t="s">
        <v>3310</v>
      </c>
      <c r="F2819" s="98" t="s">
        <v>1259</v>
      </c>
      <c r="G2819" s="98" t="s">
        <v>1301</v>
      </c>
      <c r="H2819" s="98" t="s">
        <v>99</v>
      </c>
      <c r="I2819" s="98" t="s">
        <v>1261</v>
      </c>
      <c r="J2819" s="101" t="s">
        <v>3311</v>
      </c>
    </row>
    <row r="2820" ht="14.25" spans="1:10">
      <c r="A2820" s="102"/>
      <c r="B2820" s="103"/>
      <c r="C2820" s="98" t="s">
        <v>1256</v>
      </c>
      <c r="D2820" s="98" t="s">
        <v>1257</v>
      </c>
      <c r="E2820" s="98" t="s">
        <v>2826</v>
      </c>
      <c r="F2820" s="98" t="s">
        <v>1259</v>
      </c>
      <c r="G2820" s="98" t="s">
        <v>2212</v>
      </c>
      <c r="H2820" s="98" t="s">
        <v>99</v>
      </c>
      <c r="I2820" s="98" t="s">
        <v>1261</v>
      </c>
      <c r="J2820" s="101" t="s">
        <v>3312</v>
      </c>
    </row>
    <row r="2821" ht="27" spans="1:10">
      <c r="A2821" s="102"/>
      <c r="B2821" s="103"/>
      <c r="C2821" s="98" t="s">
        <v>1256</v>
      </c>
      <c r="D2821" s="98" t="s">
        <v>1268</v>
      </c>
      <c r="E2821" s="98" t="s">
        <v>3313</v>
      </c>
      <c r="F2821" s="98" t="s">
        <v>1259</v>
      </c>
      <c r="G2821" s="98" t="s">
        <v>1301</v>
      </c>
      <c r="H2821" s="98" t="s">
        <v>99</v>
      </c>
      <c r="I2821" s="98" t="s">
        <v>1261</v>
      </c>
      <c r="J2821" s="101" t="s">
        <v>3314</v>
      </c>
    </row>
    <row r="2822" ht="14.25" spans="1:10">
      <c r="A2822" s="102"/>
      <c r="B2822" s="103"/>
      <c r="C2822" s="98" t="s">
        <v>1256</v>
      </c>
      <c r="D2822" s="98" t="s">
        <v>1268</v>
      </c>
      <c r="E2822" s="98" t="s">
        <v>3315</v>
      </c>
      <c r="F2822" s="98" t="s">
        <v>1259</v>
      </c>
      <c r="G2822" s="98" t="s">
        <v>3316</v>
      </c>
      <c r="H2822" s="98" t="s">
        <v>99</v>
      </c>
      <c r="I2822" s="98" t="s">
        <v>1261</v>
      </c>
      <c r="J2822" s="101" t="s">
        <v>3317</v>
      </c>
    </row>
    <row r="2823" ht="27" spans="1:10">
      <c r="A2823" s="102"/>
      <c r="B2823" s="103"/>
      <c r="C2823" s="98" t="s">
        <v>1256</v>
      </c>
      <c r="D2823" s="98" t="s">
        <v>1268</v>
      </c>
      <c r="E2823" s="98" t="s">
        <v>3318</v>
      </c>
      <c r="F2823" s="98" t="s">
        <v>1420</v>
      </c>
      <c r="G2823" s="98" t="s">
        <v>1651</v>
      </c>
      <c r="H2823" s="98" t="s">
        <v>99</v>
      </c>
      <c r="I2823" s="98" t="s">
        <v>1261</v>
      </c>
      <c r="J2823" s="101" t="s">
        <v>3319</v>
      </c>
    </row>
    <row r="2824" ht="27" spans="1:10">
      <c r="A2824" s="102"/>
      <c r="B2824" s="103"/>
      <c r="C2824" s="98" t="s">
        <v>1256</v>
      </c>
      <c r="D2824" s="98" t="s">
        <v>1377</v>
      </c>
      <c r="E2824" s="98" t="s">
        <v>3320</v>
      </c>
      <c r="F2824" s="98" t="s">
        <v>1259</v>
      </c>
      <c r="G2824" s="98" t="s">
        <v>1407</v>
      </c>
      <c r="H2824" s="98" t="s">
        <v>99</v>
      </c>
      <c r="I2824" s="98" t="s">
        <v>1261</v>
      </c>
      <c r="J2824" s="101" t="s">
        <v>3321</v>
      </c>
    </row>
    <row r="2825" ht="28.5" spans="1:10">
      <c r="A2825" s="102"/>
      <c r="B2825" s="103"/>
      <c r="C2825" s="98" t="s">
        <v>1277</v>
      </c>
      <c r="D2825" s="98" t="s">
        <v>1278</v>
      </c>
      <c r="E2825" s="98" t="s">
        <v>3322</v>
      </c>
      <c r="F2825" s="98" t="s">
        <v>1259</v>
      </c>
      <c r="G2825" s="98" t="s">
        <v>3323</v>
      </c>
      <c r="H2825" s="98" t="s">
        <v>99</v>
      </c>
      <c r="I2825" s="98" t="s">
        <v>1261</v>
      </c>
      <c r="J2825" s="101" t="s">
        <v>3324</v>
      </c>
    </row>
    <row r="2826" ht="27" spans="1:10">
      <c r="A2826" s="102"/>
      <c r="B2826" s="103"/>
      <c r="C2826" s="98" t="s">
        <v>1277</v>
      </c>
      <c r="D2826" s="98" t="s">
        <v>1278</v>
      </c>
      <c r="E2826" s="98" t="s">
        <v>3325</v>
      </c>
      <c r="F2826" s="98" t="s">
        <v>1270</v>
      </c>
      <c r="G2826" s="98" t="s">
        <v>3326</v>
      </c>
      <c r="H2826" s="98" t="s">
        <v>99</v>
      </c>
      <c r="I2826" s="98" t="s">
        <v>1261</v>
      </c>
      <c r="J2826" s="101" t="s">
        <v>3327</v>
      </c>
    </row>
    <row r="2827" ht="27.75" spans="1:10">
      <c r="A2827" s="102"/>
      <c r="B2827" s="103"/>
      <c r="C2827" s="98" t="s">
        <v>1282</v>
      </c>
      <c r="D2827" s="98" t="s">
        <v>1283</v>
      </c>
      <c r="E2827" s="98" t="s">
        <v>3328</v>
      </c>
      <c r="F2827" s="98" t="s">
        <v>1259</v>
      </c>
      <c r="G2827" s="98" t="s">
        <v>1285</v>
      </c>
      <c r="H2827" s="98" t="s">
        <v>99</v>
      </c>
      <c r="I2827" s="98" t="s">
        <v>1261</v>
      </c>
      <c r="J2827" s="101" t="s">
        <v>3329</v>
      </c>
    </row>
    <row r="2828" ht="111" spans="1:10">
      <c r="A2828" s="98" t="s">
        <v>3330</v>
      </c>
      <c r="B2828" s="101" t="s">
        <v>3331</v>
      </c>
      <c r="C2828" s="102"/>
      <c r="D2828" s="102"/>
      <c r="E2828" s="102"/>
      <c r="F2828" s="102"/>
      <c r="G2828" s="102"/>
      <c r="H2828" s="102"/>
      <c r="I2828" s="102"/>
      <c r="J2828" s="103"/>
    </row>
    <row r="2829" ht="14.25" spans="1:10">
      <c r="A2829" s="102"/>
      <c r="B2829" s="103"/>
      <c r="C2829" s="98" t="s">
        <v>1256</v>
      </c>
      <c r="D2829" s="98" t="s">
        <v>1257</v>
      </c>
      <c r="E2829" s="98" t="s">
        <v>3332</v>
      </c>
      <c r="F2829" s="98" t="s">
        <v>1270</v>
      </c>
      <c r="G2829" s="98" t="s">
        <v>2097</v>
      </c>
      <c r="H2829" s="98" t="s">
        <v>99</v>
      </c>
      <c r="I2829" s="98" t="s">
        <v>1261</v>
      </c>
      <c r="J2829" s="101" t="s">
        <v>3333</v>
      </c>
    </row>
    <row r="2830" ht="14.25" spans="1:10">
      <c r="A2830" s="102"/>
      <c r="B2830" s="103"/>
      <c r="C2830" s="98" t="s">
        <v>1256</v>
      </c>
      <c r="D2830" s="98" t="s">
        <v>1257</v>
      </c>
      <c r="E2830" s="98" t="s">
        <v>3334</v>
      </c>
      <c r="F2830" s="98" t="s">
        <v>1270</v>
      </c>
      <c r="G2830" s="98" t="s">
        <v>2097</v>
      </c>
      <c r="H2830" s="98" t="s">
        <v>99</v>
      </c>
      <c r="I2830" s="98" t="s">
        <v>1261</v>
      </c>
      <c r="J2830" s="101" t="s">
        <v>3333</v>
      </c>
    </row>
    <row r="2831" ht="14.25" spans="1:10">
      <c r="A2831" s="102"/>
      <c r="B2831" s="103"/>
      <c r="C2831" s="98" t="s">
        <v>1256</v>
      </c>
      <c r="D2831" s="98" t="s">
        <v>1257</v>
      </c>
      <c r="E2831" s="98" t="s">
        <v>3335</v>
      </c>
      <c r="F2831" s="98" t="s">
        <v>1270</v>
      </c>
      <c r="G2831" s="98" t="s">
        <v>1301</v>
      </c>
      <c r="H2831" s="98" t="s">
        <v>99</v>
      </c>
      <c r="I2831" s="98" t="s">
        <v>1261</v>
      </c>
      <c r="J2831" s="101" t="s">
        <v>3336</v>
      </c>
    </row>
    <row r="2832" ht="14.25" spans="1:10">
      <c r="A2832" s="102"/>
      <c r="B2832" s="103"/>
      <c r="C2832" s="98" t="s">
        <v>1256</v>
      </c>
      <c r="D2832" s="98" t="s">
        <v>1268</v>
      </c>
      <c r="E2832" s="98" t="s">
        <v>3337</v>
      </c>
      <c r="F2832" s="98" t="s">
        <v>1259</v>
      </c>
      <c r="G2832" s="98" t="s">
        <v>1285</v>
      </c>
      <c r="H2832" s="98" t="s">
        <v>99</v>
      </c>
      <c r="I2832" s="98" t="s">
        <v>1261</v>
      </c>
      <c r="J2832" s="101" t="s">
        <v>3338</v>
      </c>
    </row>
    <row r="2833" ht="27" spans="1:10">
      <c r="A2833" s="102"/>
      <c r="B2833" s="103"/>
      <c r="C2833" s="98" t="s">
        <v>1256</v>
      </c>
      <c r="D2833" s="98" t="s">
        <v>1268</v>
      </c>
      <c r="E2833" s="98" t="s">
        <v>3339</v>
      </c>
      <c r="F2833" s="98" t="s">
        <v>1259</v>
      </c>
      <c r="G2833" s="98" t="s">
        <v>1301</v>
      </c>
      <c r="H2833" s="98" t="s">
        <v>99</v>
      </c>
      <c r="I2833" s="98" t="s">
        <v>1261</v>
      </c>
      <c r="J2833" s="101" t="s">
        <v>3340</v>
      </c>
    </row>
    <row r="2834" ht="14.25" spans="1:10">
      <c r="A2834" s="102"/>
      <c r="B2834" s="103"/>
      <c r="C2834" s="98" t="s">
        <v>1256</v>
      </c>
      <c r="D2834" s="98" t="s">
        <v>1268</v>
      </c>
      <c r="E2834" s="98" t="s">
        <v>3341</v>
      </c>
      <c r="F2834" s="98" t="s">
        <v>1259</v>
      </c>
      <c r="G2834" s="98" t="s">
        <v>1795</v>
      </c>
      <c r="H2834" s="98" t="s">
        <v>99</v>
      </c>
      <c r="I2834" s="98" t="s">
        <v>1261</v>
      </c>
      <c r="J2834" s="101" t="s">
        <v>3342</v>
      </c>
    </row>
    <row r="2835" ht="14.25" spans="1:10">
      <c r="A2835" s="102"/>
      <c r="B2835" s="103"/>
      <c r="C2835" s="98" t="s">
        <v>1256</v>
      </c>
      <c r="D2835" s="98" t="s">
        <v>1377</v>
      </c>
      <c r="E2835" s="98" t="s">
        <v>3343</v>
      </c>
      <c r="F2835" s="98" t="s">
        <v>1259</v>
      </c>
      <c r="G2835" s="98" t="s">
        <v>2997</v>
      </c>
      <c r="H2835" s="98" t="s">
        <v>99</v>
      </c>
      <c r="I2835" s="98" t="s">
        <v>1261</v>
      </c>
      <c r="J2835" s="101" t="s">
        <v>3344</v>
      </c>
    </row>
    <row r="2836" ht="14.25" spans="1:10">
      <c r="A2836" s="102"/>
      <c r="B2836" s="103"/>
      <c r="C2836" s="98" t="s">
        <v>1256</v>
      </c>
      <c r="D2836" s="98" t="s">
        <v>1291</v>
      </c>
      <c r="E2836" s="98" t="s">
        <v>3345</v>
      </c>
      <c r="F2836" s="98" t="s">
        <v>1259</v>
      </c>
      <c r="G2836" s="98" t="s">
        <v>1301</v>
      </c>
      <c r="H2836" s="98" t="s">
        <v>99</v>
      </c>
      <c r="I2836" s="98" t="s">
        <v>1261</v>
      </c>
      <c r="J2836" s="101" t="s">
        <v>3346</v>
      </c>
    </row>
    <row r="2837" ht="27" spans="1:10">
      <c r="A2837" s="102"/>
      <c r="B2837" s="103"/>
      <c r="C2837" s="98" t="s">
        <v>1277</v>
      </c>
      <c r="D2837" s="98" t="s">
        <v>1313</v>
      </c>
      <c r="E2837" s="98" t="s">
        <v>3347</v>
      </c>
      <c r="F2837" s="98" t="s">
        <v>1259</v>
      </c>
      <c r="G2837" s="98" t="s">
        <v>1934</v>
      </c>
      <c r="H2837" s="98" t="s">
        <v>99</v>
      </c>
      <c r="I2837" s="98" t="s">
        <v>1261</v>
      </c>
      <c r="J2837" s="101" t="s">
        <v>3348</v>
      </c>
    </row>
    <row r="2838" ht="14.25" spans="1:10">
      <c r="A2838" s="102"/>
      <c r="B2838" s="103"/>
      <c r="C2838" s="98" t="s">
        <v>1277</v>
      </c>
      <c r="D2838" s="98" t="s">
        <v>1313</v>
      </c>
      <c r="E2838" s="98" t="s">
        <v>3349</v>
      </c>
      <c r="F2838" s="98" t="s">
        <v>1259</v>
      </c>
      <c r="G2838" s="98" t="s">
        <v>2714</v>
      </c>
      <c r="H2838" s="98" t="s">
        <v>99</v>
      </c>
      <c r="I2838" s="98" t="s">
        <v>1261</v>
      </c>
      <c r="J2838" s="101" t="s">
        <v>3350</v>
      </c>
    </row>
    <row r="2839" ht="27" spans="1:10">
      <c r="A2839" s="102"/>
      <c r="B2839" s="103"/>
      <c r="C2839" s="98" t="s">
        <v>1277</v>
      </c>
      <c r="D2839" s="98" t="s">
        <v>1278</v>
      </c>
      <c r="E2839" s="98" t="s">
        <v>3351</v>
      </c>
      <c r="F2839" s="98" t="s">
        <v>1259</v>
      </c>
      <c r="G2839" s="98" t="s">
        <v>1301</v>
      </c>
      <c r="H2839" s="98" t="s">
        <v>99</v>
      </c>
      <c r="I2839" s="98" t="s">
        <v>1261</v>
      </c>
      <c r="J2839" s="101" t="s">
        <v>3352</v>
      </c>
    </row>
    <row r="2840" ht="27" spans="1:10">
      <c r="A2840" s="102"/>
      <c r="B2840" s="103"/>
      <c r="C2840" s="98" t="s">
        <v>1277</v>
      </c>
      <c r="D2840" s="98" t="s">
        <v>1278</v>
      </c>
      <c r="E2840" s="98" t="s">
        <v>3353</v>
      </c>
      <c r="F2840" s="98" t="s">
        <v>1259</v>
      </c>
      <c r="G2840" s="98" t="s">
        <v>2714</v>
      </c>
      <c r="H2840" s="98" t="s">
        <v>99</v>
      </c>
      <c r="I2840" s="98" t="s">
        <v>1261</v>
      </c>
      <c r="J2840" s="101" t="s">
        <v>3354</v>
      </c>
    </row>
    <row r="2841" ht="27" spans="1:10">
      <c r="A2841" s="102"/>
      <c r="B2841" s="103"/>
      <c r="C2841" s="98" t="s">
        <v>1277</v>
      </c>
      <c r="D2841" s="98" t="s">
        <v>1299</v>
      </c>
      <c r="E2841" s="98" t="s">
        <v>3355</v>
      </c>
      <c r="F2841" s="98" t="s">
        <v>1259</v>
      </c>
      <c r="G2841" s="98" t="s">
        <v>1285</v>
      </c>
      <c r="H2841" s="98" t="s">
        <v>99</v>
      </c>
      <c r="I2841" s="98" t="s">
        <v>1261</v>
      </c>
      <c r="J2841" s="101" t="s">
        <v>3356</v>
      </c>
    </row>
    <row r="2842" ht="27.75" spans="1:10">
      <c r="A2842" s="102"/>
      <c r="B2842" s="103"/>
      <c r="C2842" s="98" t="s">
        <v>1282</v>
      </c>
      <c r="D2842" s="98" t="s">
        <v>1283</v>
      </c>
      <c r="E2842" s="98" t="s">
        <v>3357</v>
      </c>
      <c r="F2842" s="98" t="s">
        <v>1259</v>
      </c>
      <c r="G2842" s="98" t="s">
        <v>1285</v>
      </c>
      <c r="H2842" s="98" t="s">
        <v>99</v>
      </c>
      <c r="I2842" s="98" t="s">
        <v>1261</v>
      </c>
      <c r="J2842" s="101" t="s">
        <v>3358</v>
      </c>
    </row>
    <row r="2843" ht="14.25" spans="1:10">
      <c r="A2843" s="98" t="s">
        <v>3359</v>
      </c>
      <c r="B2843" s="103"/>
      <c r="C2843" s="102"/>
      <c r="D2843" s="102"/>
      <c r="E2843" s="102"/>
      <c r="F2843" s="102"/>
      <c r="G2843" s="102"/>
      <c r="H2843" s="102"/>
      <c r="I2843" s="102"/>
      <c r="J2843" s="103"/>
    </row>
    <row r="2844" ht="14.25" spans="1:10">
      <c r="A2844" s="98" t="s">
        <v>3360</v>
      </c>
      <c r="B2844" s="103"/>
      <c r="C2844" s="102"/>
      <c r="D2844" s="102"/>
      <c r="E2844" s="102"/>
      <c r="F2844" s="102"/>
      <c r="G2844" s="102"/>
      <c r="H2844" s="102"/>
      <c r="I2844" s="102"/>
      <c r="J2844" s="103"/>
    </row>
    <row r="2845" ht="409.5" spans="1:10">
      <c r="A2845" s="98" t="s">
        <v>3361</v>
      </c>
      <c r="B2845" s="101" t="s">
        <v>3362</v>
      </c>
      <c r="C2845" s="102"/>
      <c r="D2845" s="102"/>
      <c r="E2845" s="102"/>
      <c r="F2845" s="102"/>
      <c r="G2845" s="102"/>
      <c r="H2845" s="102"/>
      <c r="I2845" s="102"/>
      <c r="J2845" s="103"/>
    </row>
    <row r="2846" ht="27" spans="1:10">
      <c r="A2846" s="102"/>
      <c r="B2846" s="103"/>
      <c r="C2846" s="98" t="s">
        <v>1256</v>
      </c>
      <c r="D2846" s="98" t="s">
        <v>1257</v>
      </c>
      <c r="E2846" s="98" t="s">
        <v>3363</v>
      </c>
      <c r="F2846" s="98" t="s">
        <v>1259</v>
      </c>
      <c r="G2846" s="98" t="s">
        <v>3364</v>
      </c>
      <c r="H2846" s="98" t="s">
        <v>1776</v>
      </c>
      <c r="I2846" s="98" t="s">
        <v>1261</v>
      </c>
      <c r="J2846" s="101" t="s">
        <v>3365</v>
      </c>
    </row>
    <row r="2847" ht="27" spans="1:10">
      <c r="A2847" s="102"/>
      <c r="B2847" s="103"/>
      <c r="C2847" s="98" t="s">
        <v>1256</v>
      </c>
      <c r="D2847" s="98" t="s">
        <v>1257</v>
      </c>
      <c r="E2847" s="98" t="s">
        <v>3366</v>
      </c>
      <c r="F2847" s="98" t="s">
        <v>1259</v>
      </c>
      <c r="G2847" s="98" t="s">
        <v>3367</v>
      </c>
      <c r="H2847" s="98" t="s">
        <v>99</v>
      </c>
      <c r="I2847" s="98" t="s">
        <v>1261</v>
      </c>
      <c r="J2847" s="101" t="s">
        <v>3368</v>
      </c>
    </row>
    <row r="2848" ht="40.5" spans="1:10">
      <c r="A2848" s="102"/>
      <c r="B2848" s="103"/>
      <c r="C2848" s="98" t="s">
        <v>1256</v>
      </c>
      <c r="D2848" s="98" t="s">
        <v>1257</v>
      </c>
      <c r="E2848" s="98" t="s">
        <v>3369</v>
      </c>
      <c r="F2848" s="98" t="s">
        <v>1259</v>
      </c>
      <c r="G2848" s="98" t="s">
        <v>3367</v>
      </c>
      <c r="H2848" s="98" t="s">
        <v>99</v>
      </c>
      <c r="I2848" s="98" t="s">
        <v>1261</v>
      </c>
      <c r="J2848" s="101" t="s">
        <v>3370</v>
      </c>
    </row>
    <row r="2849" ht="40.5" spans="1:10">
      <c r="A2849" s="102"/>
      <c r="B2849" s="103"/>
      <c r="C2849" s="98" t="s">
        <v>1256</v>
      </c>
      <c r="D2849" s="98" t="s">
        <v>1257</v>
      </c>
      <c r="E2849" s="98" t="s">
        <v>3371</v>
      </c>
      <c r="F2849" s="98" t="s">
        <v>1259</v>
      </c>
      <c r="G2849" s="98" t="s">
        <v>1301</v>
      </c>
      <c r="H2849" s="98" t="s">
        <v>99</v>
      </c>
      <c r="I2849" s="98" t="s">
        <v>1261</v>
      </c>
      <c r="J2849" s="101" t="s">
        <v>3372</v>
      </c>
    </row>
    <row r="2850" ht="28.5" spans="1:10">
      <c r="A2850" s="102"/>
      <c r="B2850" s="103"/>
      <c r="C2850" s="98" t="s">
        <v>1256</v>
      </c>
      <c r="D2850" s="98" t="s">
        <v>1257</v>
      </c>
      <c r="E2850" s="98" t="s">
        <v>3373</v>
      </c>
      <c r="F2850" s="98" t="s">
        <v>1259</v>
      </c>
      <c r="G2850" s="98" t="s">
        <v>3374</v>
      </c>
      <c r="H2850" s="98" t="s">
        <v>99</v>
      </c>
      <c r="I2850" s="98" t="s">
        <v>1261</v>
      </c>
      <c r="J2850" s="101" t="s">
        <v>3375</v>
      </c>
    </row>
    <row r="2851" ht="40.5" spans="1:10">
      <c r="A2851" s="102"/>
      <c r="B2851" s="103"/>
      <c r="C2851" s="98" t="s">
        <v>1256</v>
      </c>
      <c r="D2851" s="98" t="s">
        <v>1257</v>
      </c>
      <c r="E2851" s="98" t="s">
        <v>3376</v>
      </c>
      <c r="F2851" s="98" t="s">
        <v>1259</v>
      </c>
      <c r="G2851" s="98" t="s">
        <v>3364</v>
      </c>
      <c r="H2851" s="98" t="s">
        <v>99</v>
      </c>
      <c r="I2851" s="98" t="s">
        <v>1261</v>
      </c>
      <c r="J2851" s="101" t="s">
        <v>3377</v>
      </c>
    </row>
    <row r="2852" ht="14.25" spans="1:10">
      <c r="A2852" s="102"/>
      <c r="B2852" s="103"/>
      <c r="C2852" s="98" t="s">
        <v>1256</v>
      </c>
      <c r="D2852" s="98" t="s">
        <v>1257</v>
      </c>
      <c r="E2852" s="98" t="s">
        <v>3378</v>
      </c>
      <c r="F2852" s="98" t="s">
        <v>1259</v>
      </c>
      <c r="G2852" s="98" t="s">
        <v>3379</v>
      </c>
      <c r="H2852" s="98" t="s">
        <v>99</v>
      </c>
      <c r="I2852" s="98" t="s">
        <v>1261</v>
      </c>
      <c r="J2852" s="101" t="s">
        <v>3380</v>
      </c>
    </row>
    <row r="2853" ht="54" spans="1:10">
      <c r="A2853" s="102"/>
      <c r="B2853" s="103"/>
      <c r="C2853" s="98" t="s">
        <v>1256</v>
      </c>
      <c r="D2853" s="98" t="s">
        <v>1268</v>
      </c>
      <c r="E2853" s="98" t="s">
        <v>3381</v>
      </c>
      <c r="F2853" s="98" t="s">
        <v>1259</v>
      </c>
      <c r="G2853" s="98" t="s">
        <v>1504</v>
      </c>
      <c r="H2853" s="98" t="s">
        <v>1294</v>
      </c>
      <c r="I2853" s="98" t="s">
        <v>1261</v>
      </c>
      <c r="J2853" s="101" t="s">
        <v>3382</v>
      </c>
    </row>
    <row r="2854" ht="54" spans="1:10">
      <c r="A2854" s="102"/>
      <c r="B2854" s="103"/>
      <c r="C2854" s="98" t="s">
        <v>1256</v>
      </c>
      <c r="D2854" s="98" t="s">
        <v>1268</v>
      </c>
      <c r="E2854" s="98" t="s">
        <v>3383</v>
      </c>
      <c r="F2854" s="98" t="s">
        <v>1259</v>
      </c>
      <c r="G2854" s="98" t="s">
        <v>1504</v>
      </c>
      <c r="H2854" s="98" t="s">
        <v>1294</v>
      </c>
      <c r="I2854" s="98" t="s">
        <v>1261</v>
      </c>
      <c r="J2854" s="101" t="s">
        <v>3382</v>
      </c>
    </row>
    <row r="2855" ht="54" spans="1:10">
      <c r="A2855" s="102"/>
      <c r="B2855" s="103"/>
      <c r="C2855" s="98" t="s">
        <v>1256</v>
      </c>
      <c r="D2855" s="98" t="s">
        <v>1268</v>
      </c>
      <c r="E2855" s="98" t="s">
        <v>3384</v>
      </c>
      <c r="F2855" s="98" t="s">
        <v>1259</v>
      </c>
      <c r="G2855" s="98" t="s">
        <v>1504</v>
      </c>
      <c r="H2855" s="98" t="s">
        <v>1294</v>
      </c>
      <c r="I2855" s="98" t="s">
        <v>1261</v>
      </c>
      <c r="J2855" s="101" t="s">
        <v>3382</v>
      </c>
    </row>
    <row r="2856" ht="27" spans="1:10">
      <c r="A2856" s="102"/>
      <c r="B2856" s="103"/>
      <c r="C2856" s="98" t="s">
        <v>1256</v>
      </c>
      <c r="D2856" s="98" t="s">
        <v>1377</v>
      </c>
      <c r="E2856" s="98" t="s">
        <v>3385</v>
      </c>
      <c r="F2856" s="98" t="s">
        <v>1259</v>
      </c>
      <c r="G2856" s="98" t="s">
        <v>1363</v>
      </c>
      <c r="H2856" s="98" t="s">
        <v>1294</v>
      </c>
      <c r="I2856" s="98" t="s">
        <v>1261</v>
      </c>
      <c r="J2856" s="101" t="s">
        <v>3386</v>
      </c>
    </row>
    <row r="2857" ht="27" spans="1:10">
      <c r="A2857" s="102"/>
      <c r="B2857" s="103"/>
      <c r="C2857" s="98" t="s">
        <v>1256</v>
      </c>
      <c r="D2857" s="98" t="s">
        <v>1377</v>
      </c>
      <c r="E2857" s="98" t="s">
        <v>3387</v>
      </c>
      <c r="F2857" s="98" t="s">
        <v>1259</v>
      </c>
      <c r="G2857" s="98" t="s">
        <v>1363</v>
      </c>
      <c r="H2857" s="98" t="s">
        <v>99</v>
      </c>
      <c r="I2857" s="98" t="s">
        <v>1261</v>
      </c>
      <c r="J2857" s="101" t="s">
        <v>3388</v>
      </c>
    </row>
    <row r="2858" ht="27" spans="1:10">
      <c r="A2858" s="102"/>
      <c r="B2858" s="103"/>
      <c r="C2858" s="98" t="s">
        <v>1256</v>
      </c>
      <c r="D2858" s="98" t="s">
        <v>1377</v>
      </c>
      <c r="E2858" s="98" t="s">
        <v>3389</v>
      </c>
      <c r="F2858" s="98" t="s">
        <v>1259</v>
      </c>
      <c r="G2858" s="98" t="s">
        <v>1363</v>
      </c>
      <c r="H2858" s="98" t="s">
        <v>99</v>
      </c>
      <c r="I2858" s="98" t="s">
        <v>1261</v>
      </c>
      <c r="J2858" s="101" t="s">
        <v>3390</v>
      </c>
    </row>
    <row r="2859" ht="27" spans="1:10">
      <c r="A2859" s="102"/>
      <c r="B2859" s="103"/>
      <c r="C2859" s="98" t="s">
        <v>1256</v>
      </c>
      <c r="D2859" s="98" t="s">
        <v>1377</v>
      </c>
      <c r="E2859" s="98" t="s">
        <v>3391</v>
      </c>
      <c r="F2859" s="98" t="s">
        <v>1270</v>
      </c>
      <c r="G2859" s="98" t="s">
        <v>1850</v>
      </c>
      <c r="H2859" s="98" t="s">
        <v>99</v>
      </c>
      <c r="I2859" s="98" t="s">
        <v>1261</v>
      </c>
      <c r="J2859" s="101" t="s">
        <v>3392</v>
      </c>
    </row>
    <row r="2860" ht="27.75" spans="1:10">
      <c r="A2860" s="102"/>
      <c r="B2860" s="103"/>
      <c r="C2860" s="98" t="s">
        <v>1277</v>
      </c>
      <c r="D2860" s="98" t="s">
        <v>1313</v>
      </c>
      <c r="E2860" s="98" t="s">
        <v>3393</v>
      </c>
      <c r="F2860" s="98" t="s">
        <v>1259</v>
      </c>
      <c r="G2860" s="98" t="s">
        <v>1274</v>
      </c>
      <c r="H2860" s="98" t="s">
        <v>1315</v>
      </c>
      <c r="I2860" s="98" t="s">
        <v>1261</v>
      </c>
      <c r="J2860" s="101" t="s">
        <v>3394</v>
      </c>
    </row>
    <row r="2861" ht="54.75" spans="1:10">
      <c r="A2861" s="102"/>
      <c r="B2861" s="103"/>
      <c r="C2861" s="98" t="s">
        <v>1277</v>
      </c>
      <c r="D2861" s="98" t="s">
        <v>1313</v>
      </c>
      <c r="E2861" s="98" t="s">
        <v>3395</v>
      </c>
      <c r="F2861" s="98" t="s">
        <v>1259</v>
      </c>
      <c r="G2861" s="98" t="s">
        <v>1274</v>
      </c>
      <c r="H2861" s="98" t="s">
        <v>99</v>
      </c>
      <c r="I2861" s="98" t="s">
        <v>1261</v>
      </c>
      <c r="J2861" s="101" t="s">
        <v>3396</v>
      </c>
    </row>
    <row r="2862" ht="81" spans="1:10">
      <c r="A2862" s="102"/>
      <c r="B2862" s="103"/>
      <c r="C2862" s="98" t="s">
        <v>1277</v>
      </c>
      <c r="D2862" s="98" t="s">
        <v>1278</v>
      </c>
      <c r="E2862" s="98" t="s">
        <v>3397</v>
      </c>
      <c r="F2862" s="98" t="s">
        <v>1259</v>
      </c>
      <c r="G2862" s="98" t="s">
        <v>1274</v>
      </c>
      <c r="H2862" s="98" t="s">
        <v>1294</v>
      </c>
      <c r="I2862" s="98" t="s">
        <v>1261</v>
      </c>
      <c r="J2862" s="101" t="s">
        <v>3398</v>
      </c>
    </row>
    <row r="2863" ht="27" spans="1:10">
      <c r="A2863" s="102"/>
      <c r="B2863" s="103"/>
      <c r="C2863" s="98" t="s">
        <v>1282</v>
      </c>
      <c r="D2863" s="98" t="s">
        <v>1283</v>
      </c>
      <c r="E2863" s="98" t="s">
        <v>1317</v>
      </c>
      <c r="F2863" s="98" t="s">
        <v>1259</v>
      </c>
      <c r="G2863" s="98" t="s">
        <v>1606</v>
      </c>
      <c r="H2863" s="98" t="s">
        <v>1294</v>
      </c>
      <c r="I2863" s="98" t="s">
        <v>1261</v>
      </c>
      <c r="J2863" s="101" t="s">
        <v>3399</v>
      </c>
    </row>
    <row r="2864" ht="27" spans="1:10">
      <c r="A2864" s="102"/>
      <c r="B2864" s="103"/>
      <c r="C2864" s="98" t="s">
        <v>1282</v>
      </c>
      <c r="D2864" s="98" t="s">
        <v>1283</v>
      </c>
      <c r="E2864" s="98" t="s">
        <v>3400</v>
      </c>
      <c r="F2864" s="98" t="s">
        <v>1259</v>
      </c>
      <c r="G2864" s="98" t="s">
        <v>1504</v>
      </c>
      <c r="H2864" s="98" t="s">
        <v>99</v>
      </c>
      <c r="I2864" s="98" t="s">
        <v>1261</v>
      </c>
      <c r="J2864" s="101" t="s">
        <v>3401</v>
      </c>
    </row>
    <row r="2865" ht="13.5" spans="1:10">
      <c r="A2865" s="98" t="s">
        <v>3402</v>
      </c>
      <c r="B2865" s="103"/>
      <c r="C2865" s="102"/>
      <c r="D2865" s="102"/>
      <c r="E2865" s="102"/>
      <c r="F2865" s="102"/>
      <c r="G2865" s="102"/>
      <c r="H2865" s="102"/>
      <c r="I2865" s="102"/>
      <c r="J2865" s="103"/>
    </row>
    <row r="2866" ht="27.75" spans="1:10">
      <c r="A2866" s="98" t="s">
        <v>3403</v>
      </c>
      <c r="B2866" s="103"/>
      <c r="C2866" s="102"/>
      <c r="D2866" s="102"/>
      <c r="E2866" s="102"/>
      <c r="F2866" s="102"/>
      <c r="G2866" s="102"/>
      <c r="H2866" s="102"/>
      <c r="I2866" s="102"/>
      <c r="J2866" s="103"/>
    </row>
    <row r="2867" ht="27.75" spans="1:10">
      <c r="A2867" s="98" t="s">
        <v>3404</v>
      </c>
      <c r="B2867" s="103"/>
      <c r="C2867" s="102"/>
      <c r="D2867" s="102"/>
      <c r="E2867" s="102"/>
      <c r="F2867" s="102"/>
      <c r="G2867" s="102"/>
      <c r="H2867" s="102"/>
      <c r="I2867" s="102"/>
      <c r="J2867" s="103"/>
    </row>
    <row r="2868" ht="41.25" spans="1:10">
      <c r="A2868" s="98" t="s">
        <v>3405</v>
      </c>
      <c r="B2868" s="101" t="s">
        <v>3406</v>
      </c>
      <c r="C2868" s="102"/>
      <c r="D2868" s="102"/>
      <c r="E2868" s="102"/>
      <c r="F2868" s="102"/>
      <c r="G2868" s="102"/>
      <c r="H2868" s="102"/>
      <c r="I2868" s="102"/>
      <c r="J2868" s="103"/>
    </row>
    <row r="2869" ht="14.25" spans="1:10">
      <c r="A2869" s="102"/>
      <c r="B2869" s="103"/>
      <c r="C2869" s="98" t="s">
        <v>1256</v>
      </c>
      <c r="D2869" s="98" t="s">
        <v>1257</v>
      </c>
      <c r="E2869" s="98" t="s">
        <v>3407</v>
      </c>
      <c r="F2869" s="98" t="s">
        <v>1280</v>
      </c>
      <c r="G2869" s="98" t="s">
        <v>1301</v>
      </c>
      <c r="H2869" s="98" t="s">
        <v>99</v>
      </c>
      <c r="I2869" s="98" t="s">
        <v>1384</v>
      </c>
      <c r="J2869" s="101" t="s">
        <v>3407</v>
      </c>
    </row>
    <row r="2870" ht="27" spans="1:10">
      <c r="A2870" s="102"/>
      <c r="B2870" s="103"/>
      <c r="C2870" s="98" t="s">
        <v>1277</v>
      </c>
      <c r="D2870" s="98" t="s">
        <v>1313</v>
      </c>
      <c r="E2870" s="98" t="s">
        <v>3408</v>
      </c>
      <c r="F2870" s="98" t="s">
        <v>1280</v>
      </c>
      <c r="G2870" s="98" t="s">
        <v>1301</v>
      </c>
      <c r="H2870" s="98" t="s">
        <v>99</v>
      </c>
      <c r="I2870" s="98" t="s">
        <v>1384</v>
      </c>
      <c r="J2870" s="101" t="s">
        <v>3408</v>
      </c>
    </row>
    <row r="2871" ht="27" spans="1:10">
      <c r="A2871" s="102"/>
      <c r="B2871" s="103"/>
      <c r="C2871" s="98" t="s">
        <v>1282</v>
      </c>
      <c r="D2871" s="98" t="s">
        <v>1283</v>
      </c>
      <c r="E2871" s="98" t="s">
        <v>3409</v>
      </c>
      <c r="F2871" s="98" t="s">
        <v>1280</v>
      </c>
      <c r="G2871" s="98" t="s">
        <v>1606</v>
      </c>
      <c r="H2871" s="98" t="s">
        <v>99</v>
      </c>
      <c r="I2871" s="98" t="s">
        <v>1384</v>
      </c>
      <c r="J2871" s="101" t="s">
        <v>3409</v>
      </c>
    </row>
    <row r="2872" ht="97.5" spans="1:10">
      <c r="A2872" s="98" t="s">
        <v>3410</v>
      </c>
      <c r="B2872" s="101" t="s">
        <v>3411</v>
      </c>
      <c r="C2872" s="102"/>
      <c r="D2872" s="102"/>
      <c r="E2872" s="102"/>
      <c r="F2872" s="102"/>
      <c r="G2872" s="102"/>
      <c r="H2872" s="102"/>
      <c r="I2872" s="102"/>
      <c r="J2872" s="103"/>
    </row>
    <row r="2873" ht="27" spans="1:10">
      <c r="A2873" s="102"/>
      <c r="B2873" s="103"/>
      <c r="C2873" s="98" t="s">
        <v>1256</v>
      </c>
      <c r="D2873" s="98" t="s">
        <v>1257</v>
      </c>
      <c r="E2873" s="98" t="s">
        <v>3412</v>
      </c>
      <c r="F2873" s="98" t="s">
        <v>1280</v>
      </c>
      <c r="G2873" s="98" t="s">
        <v>1913</v>
      </c>
      <c r="H2873" s="98" t="s">
        <v>99</v>
      </c>
      <c r="I2873" s="98" t="s">
        <v>1261</v>
      </c>
      <c r="J2873" s="101" t="s">
        <v>3413</v>
      </c>
    </row>
    <row r="2874" ht="40.5" spans="1:10">
      <c r="A2874" s="102"/>
      <c r="B2874" s="103"/>
      <c r="C2874" s="98" t="s">
        <v>1277</v>
      </c>
      <c r="D2874" s="98" t="s">
        <v>1313</v>
      </c>
      <c r="E2874" s="98" t="s">
        <v>3414</v>
      </c>
      <c r="F2874" s="98" t="s">
        <v>1259</v>
      </c>
      <c r="G2874" s="98" t="s">
        <v>1301</v>
      </c>
      <c r="H2874" s="98" t="s">
        <v>99</v>
      </c>
      <c r="I2874" s="98" t="s">
        <v>1261</v>
      </c>
      <c r="J2874" s="101" t="s">
        <v>3414</v>
      </c>
    </row>
    <row r="2875" ht="40.5" spans="1:10">
      <c r="A2875" s="102"/>
      <c r="B2875" s="103"/>
      <c r="C2875" s="98" t="s">
        <v>1282</v>
      </c>
      <c r="D2875" s="98" t="s">
        <v>1283</v>
      </c>
      <c r="E2875" s="98" t="s">
        <v>3415</v>
      </c>
      <c r="F2875" s="98" t="s">
        <v>1280</v>
      </c>
      <c r="G2875" s="98" t="s">
        <v>1285</v>
      </c>
      <c r="H2875" s="98" t="s">
        <v>99</v>
      </c>
      <c r="I2875" s="98" t="s">
        <v>1384</v>
      </c>
      <c r="J2875" s="101" t="s">
        <v>3415</v>
      </c>
    </row>
    <row r="2876" ht="54" spans="1:10">
      <c r="A2876" s="98" t="s">
        <v>3416</v>
      </c>
      <c r="B2876" s="101" t="s">
        <v>3417</v>
      </c>
      <c r="C2876" s="102"/>
      <c r="D2876" s="102"/>
      <c r="E2876" s="102"/>
      <c r="F2876" s="102"/>
      <c r="G2876" s="102"/>
      <c r="H2876" s="102"/>
      <c r="I2876" s="102"/>
      <c r="J2876" s="103"/>
    </row>
    <row r="2877" ht="27" spans="1:10">
      <c r="A2877" s="102"/>
      <c r="B2877" s="103"/>
      <c r="C2877" s="98" t="s">
        <v>1256</v>
      </c>
      <c r="D2877" s="98" t="s">
        <v>1257</v>
      </c>
      <c r="E2877" s="98" t="s">
        <v>3418</v>
      </c>
      <c r="F2877" s="98" t="s">
        <v>1259</v>
      </c>
      <c r="G2877" s="98" t="s">
        <v>1901</v>
      </c>
      <c r="H2877" s="98" t="s">
        <v>99</v>
      </c>
      <c r="I2877" s="98" t="s">
        <v>1261</v>
      </c>
      <c r="J2877" s="101" t="s">
        <v>3418</v>
      </c>
    </row>
    <row r="2878" ht="27" spans="1:10">
      <c r="A2878" s="102"/>
      <c r="B2878" s="103"/>
      <c r="C2878" s="98" t="s">
        <v>1256</v>
      </c>
      <c r="D2878" s="98" t="s">
        <v>1257</v>
      </c>
      <c r="E2878" s="98" t="s">
        <v>3419</v>
      </c>
      <c r="F2878" s="98" t="s">
        <v>1259</v>
      </c>
      <c r="G2878" s="98" t="s">
        <v>1260</v>
      </c>
      <c r="H2878" s="98" t="s">
        <v>99</v>
      </c>
      <c r="I2878" s="98" t="s">
        <v>1261</v>
      </c>
      <c r="J2878" s="101" t="s">
        <v>3419</v>
      </c>
    </row>
    <row r="2879" ht="27" spans="1:10">
      <c r="A2879" s="102"/>
      <c r="B2879" s="103"/>
      <c r="C2879" s="98" t="s">
        <v>1256</v>
      </c>
      <c r="D2879" s="98" t="s">
        <v>1257</v>
      </c>
      <c r="E2879" s="98" t="s">
        <v>3420</v>
      </c>
      <c r="F2879" s="98" t="s">
        <v>1259</v>
      </c>
      <c r="G2879" s="98" t="s">
        <v>1297</v>
      </c>
      <c r="H2879" s="98" t="s">
        <v>99</v>
      </c>
      <c r="I2879" s="98" t="s">
        <v>1261</v>
      </c>
      <c r="J2879" s="101" t="s">
        <v>3420</v>
      </c>
    </row>
    <row r="2880" ht="14.25" spans="1:10">
      <c r="A2880" s="102"/>
      <c r="B2880" s="103"/>
      <c r="C2880" s="98" t="s">
        <v>1277</v>
      </c>
      <c r="D2880" s="98" t="s">
        <v>1313</v>
      </c>
      <c r="E2880" s="98" t="s">
        <v>3421</v>
      </c>
      <c r="F2880" s="98" t="s">
        <v>1259</v>
      </c>
      <c r="G2880" s="98" t="s">
        <v>3422</v>
      </c>
      <c r="H2880" s="98" t="s">
        <v>99</v>
      </c>
      <c r="I2880" s="98" t="s">
        <v>1261</v>
      </c>
      <c r="J2880" s="101" t="s">
        <v>3421</v>
      </c>
    </row>
    <row r="2881" ht="27" spans="1:10">
      <c r="A2881" s="102"/>
      <c r="B2881" s="103"/>
      <c r="C2881" s="98" t="s">
        <v>1277</v>
      </c>
      <c r="D2881" s="98" t="s">
        <v>1313</v>
      </c>
      <c r="E2881" s="98" t="s">
        <v>3423</v>
      </c>
      <c r="F2881" s="98" t="s">
        <v>1259</v>
      </c>
      <c r="G2881" s="98" t="s">
        <v>3424</v>
      </c>
      <c r="H2881" s="98" t="s">
        <v>99</v>
      </c>
      <c r="I2881" s="98" t="s">
        <v>1261</v>
      </c>
      <c r="J2881" s="101" t="s">
        <v>3423</v>
      </c>
    </row>
    <row r="2882" ht="27" spans="1:10">
      <c r="A2882" s="102"/>
      <c r="B2882" s="103"/>
      <c r="C2882" s="98" t="s">
        <v>1282</v>
      </c>
      <c r="D2882" s="98" t="s">
        <v>1283</v>
      </c>
      <c r="E2882" s="98" t="s">
        <v>3425</v>
      </c>
      <c r="F2882" s="98" t="s">
        <v>1280</v>
      </c>
      <c r="G2882" s="98" t="s">
        <v>1606</v>
      </c>
      <c r="H2882" s="98" t="s">
        <v>99</v>
      </c>
      <c r="I2882" s="98" t="s">
        <v>1384</v>
      </c>
      <c r="J2882" s="101" t="s">
        <v>3425</v>
      </c>
    </row>
    <row r="2883" ht="40.5" spans="1:10">
      <c r="A2883" s="98" t="s">
        <v>3426</v>
      </c>
      <c r="B2883" s="101" t="s">
        <v>3427</v>
      </c>
      <c r="C2883" s="102"/>
      <c r="D2883" s="102"/>
      <c r="E2883" s="102"/>
      <c r="F2883" s="102"/>
      <c r="G2883" s="102"/>
      <c r="H2883" s="102"/>
      <c r="I2883" s="102"/>
      <c r="J2883" s="103"/>
    </row>
    <row r="2884" ht="27" spans="1:10">
      <c r="A2884" s="102"/>
      <c r="B2884" s="103"/>
      <c r="C2884" s="98" t="s">
        <v>1256</v>
      </c>
      <c r="D2884" s="98" t="s">
        <v>1268</v>
      </c>
      <c r="E2884" s="98" t="s">
        <v>3428</v>
      </c>
      <c r="F2884" s="98" t="s">
        <v>1280</v>
      </c>
      <c r="G2884" s="98" t="s">
        <v>1407</v>
      </c>
      <c r="H2884" s="98" t="s">
        <v>99</v>
      </c>
      <c r="I2884" s="98" t="s">
        <v>1384</v>
      </c>
      <c r="J2884" s="101" t="s">
        <v>3428</v>
      </c>
    </row>
    <row r="2885" ht="14.25" spans="1:10">
      <c r="A2885" s="102"/>
      <c r="B2885" s="103"/>
      <c r="C2885" s="98" t="s">
        <v>1277</v>
      </c>
      <c r="D2885" s="98" t="s">
        <v>1278</v>
      </c>
      <c r="E2885" s="98" t="s">
        <v>3429</v>
      </c>
      <c r="F2885" s="98" t="s">
        <v>1259</v>
      </c>
      <c r="G2885" s="98" t="s">
        <v>2263</v>
      </c>
      <c r="H2885" s="98" t="s">
        <v>99</v>
      </c>
      <c r="I2885" s="98" t="s">
        <v>1384</v>
      </c>
      <c r="J2885" s="101" t="s">
        <v>3429</v>
      </c>
    </row>
    <row r="2886" ht="40.5" spans="1:10">
      <c r="A2886" s="102"/>
      <c r="B2886" s="103"/>
      <c r="C2886" s="98" t="s">
        <v>1282</v>
      </c>
      <c r="D2886" s="98" t="s">
        <v>1283</v>
      </c>
      <c r="E2886" s="98" t="s">
        <v>3430</v>
      </c>
      <c r="F2886" s="98" t="s">
        <v>1280</v>
      </c>
      <c r="G2886" s="98" t="s">
        <v>1606</v>
      </c>
      <c r="H2886" s="98" t="s">
        <v>99</v>
      </c>
      <c r="I2886" s="98" t="s">
        <v>1384</v>
      </c>
      <c r="J2886" s="101" t="s">
        <v>3430</v>
      </c>
    </row>
    <row r="2887" ht="14.25" spans="1:10">
      <c r="A2887" s="98" t="s">
        <v>3431</v>
      </c>
      <c r="B2887" s="103"/>
      <c r="C2887" s="102"/>
      <c r="D2887" s="102"/>
      <c r="E2887" s="102"/>
      <c r="F2887" s="102"/>
      <c r="G2887" s="102"/>
      <c r="H2887" s="102"/>
      <c r="I2887" s="102"/>
      <c r="J2887" s="103"/>
    </row>
    <row r="2888" ht="14.25" spans="1:10">
      <c r="A2888" s="98" t="s">
        <v>3432</v>
      </c>
      <c r="B2888" s="103"/>
      <c r="C2888" s="102"/>
      <c r="D2888" s="102"/>
      <c r="E2888" s="102"/>
      <c r="F2888" s="102"/>
      <c r="G2888" s="102"/>
      <c r="H2888" s="102"/>
      <c r="I2888" s="102"/>
      <c r="J2888" s="103"/>
    </row>
    <row r="2889" ht="27.75" spans="1:10">
      <c r="A2889" s="98" t="s">
        <v>3433</v>
      </c>
      <c r="B2889" s="101" t="s">
        <v>3434</v>
      </c>
      <c r="C2889" s="102"/>
      <c r="D2889" s="102"/>
      <c r="E2889" s="102"/>
      <c r="F2889" s="102"/>
      <c r="G2889" s="102"/>
      <c r="H2889" s="102"/>
      <c r="I2889" s="102"/>
      <c r="J2889" s="103"/>
    </row>
    <row r="2890" ht="28.5" spans="1:10">
      <c r="A2890" s="102"/>
      <c r="B2890" s="103"/>
      <c r="C2890" s="98" t="s">
        <v>1256</v>
      </c>
      <c r="D2890" s="98" t="s">
        <v>1257</v>
      </c>
      <c r="E2890" s="98" t="s">
        <v>3435</v>
      </c>
      <c r="F2890" s="98" t="s">
        <v>1280</v>
      </c>
      <c r="G2890" s="98" t="s">
        <v>3436</v>
      </c>
      <c r="H2890" s="98" t="s">
        <v>3437</v>
      </c>
      <c r="I2890" s="98" t="s">
        <v>1261</v>
      </c>
      <c r="J2890" s="101" t="s">
        <v>3438</v>
      </c>
    </row>
    <row r="2891" ht="14.25" spans="1:10">
      <c r="A2891" s="102"/>
      <c r="B2891" s="103"/>
      <c r="C2891" s="98" t="s">
        <v>1256</v>
      </c>
      <c r="D2891" s="98" t="s">
        <v>1257</v>
      </c>
      <c r="E2891" s="98" t="s">
        <v>3439</v>
      </c>
      <c r="F2891" s="98" t="s">
        <v>1280</v>
      </c>
      <c r="G2891" s="98" t="s">
        <v>1407</v>
      </c>
      <c r="H2891" s="98" t="s">
        <v>99</v>
      </c>
      <c r="I2891" s="98" t="s">
        <v>1384</v>
      </c>
      <c r="J2891" s="101" t="s">
        <v>3440</v>
      </c>
    </row>
    <row r="2892" ht="96" spans="1:10">
      <c r="A2892" s="102"/>
      <c r="B2892" s="103"/>
      <c r="C2892" s="98" t="s">
        <v>1256</v>
      </c>
      <c r="D2892" s="98" t="s">
        <v>1268</v>
      </c>
      <c r="E2892" s="98" t="s">
        <v>3441</v>
      </c>
      <c r="F2892" s="98" t="s">
        <v>1280</v>
      </c>
      <c r="G2892" s="98" t="s">
        <v>3442</v>
      </c>
      <c r="H2892" s="98" t="s">
        <v>1294</v>
      </c>
      <c r="I2892" s="98" t="s">
        <v>1384</v>
      </c>
      <c r="J2892" s="101" t="s">
        <v>3443</v>
      </c>
    </row>
    <row r="2893" ht="27" spans="1:10">
      <c r="A2893" s="102"/>
      <c r="B2893" s="103"/>
      <c r="C2893" s="98" t="s">
        <v>1256</v>
      </c>
      <c r="D2893" s="98" t="s">
        <v>1268</v>
      </c>
      <c r="E2893" s="98" t="s">
        <v>3444</v>
      </c>
      <c r="F2893" s="98" t="s">
        <v>1280</v>
      </c>
      <c r="G2893" s="98" t="s">
        <v>1301</v>
      </c>
      <c r="H2893" s="98" t="s">
        <v>99</v>
      </c>
      <c r="I2893" s="98" t="s">
        <v>1384</v>
      </c>
      <c r="J2893" s="101" t="s">
        <v>3445</v>
      </c>
    </row>
    <row r="2894" ht="40.5" spans="1:10">
      <c r="A2894" s="102"/>
      <c r="B2894" s="103"/>
      <c r="C2894" s="98" t="s">
        <v>1256</v>
      </c>
      <c r="D2894" s="98" t="s">
        <v>1377</v>
      </c>
      <c r="E2894" s="98" t="s">
        <v>3446</v>
      </c>
      <c r="F2894" s="98" t="s">
        <v>1280</v>
      </c>
      <c r="G2894" s="98" t="s">
        <v>3447</v>
      </c>
      <c r="H2894" s="98" t="s">
        <v>1294</v>
      </c>
      <c r="I2894" s="98" t="s">
        <v>1384</v>
      </c>
      <c r="J2894" s="101" t="s">
        <v>3448</v>
      </c>
    </row>
    <row r="2895" ht="40.5" spans="1:10">
      <c r="A2895" s="102"/>
      <c r="B2895" s="103"/>
      <c r="C2895" s="98" t="s">
        <v>1256</v>
      </c>
      <c r="D2895" s="98" t="s">
        <v>1377</v>
      </c>
      <c r="E2895" s="98" t="s">
        <v>3449</v>
      </c>
      <c r="F2895" s="98" t="s">
        <v>1280</v>
      </c>
      <c r="G2895" s="98" t="s">
        <v>3450</v>
      </c>
      <c r="H2895" s="98" t="s">
        <v>99</v>
      </c>
      <c r="I2895" s="98" t="s">
        <v>1384</v>
      </c>
      <c r="J2895" s="101" t="s">
        <v>3451</v>
      </c>
    </row>
    <row r="2896" ht="54" spans="1:10">
      <c r="A2896" s="102"/>
      <c r="B2896" s="103"/>
      <c r="C2896" s="98" t="s">
        <v>1277</v>
      </c>
      <c r="D2896" s="98" t="s">
        <v>1278</v>
      </c>
      <c r="E2896" s="98" t="s">
        <v>3452</v>
      </c>
      <c r="F2896" s="98" t="s">
        <v>1259</v>
      </c>
      <c r="G2896" s="98" t="s">
        <v>1407</v>
      </c>
      <c r="H2896" s="98" t="s">
        <v>1294</v>
      </c>
      <c r="I2896" s="98" t="s">
        <v>1384</v>
      </c>
      <c r="J2896" s="101" t="s">
        <v>3453</v>
      </c>
    </row>
    <row r="2897" ht="27" spans="1:10">
      <c r="A2897" s="102"/>
      <c r="B2897" s="103"/>
      <c r="C2897" s="98" t="s">
        <v>1277</v>
      </c>
      <c r="D2897" s="98" t="s">
        <v>1278</v>
      </c>
      <c r="E2897" s="98" t="s">
        <v>3454</v>
      </c>
      <c r="F2897" s="98" t="s">
        <v>1280</v>
      </c>
      <c r="G2897" s="98" t="s">
        <v>3455</v>
      </c>
      <c r="H2897" s="98" t="s">
        <v>99</v>
      </c>
      <c r="I2897" s="98" t="s">
        <v>1261</v>
      </c>
      <c r="J2897" s="101" t="s">
        <v>3456</v>
      </c>
    </row>
    <row r="2898" ht="28.5" spans="1:10">
      <c r="A2898" s="102"/>
      <c r="B2898" s="103"/>
      <c r="C2898" s="98" t="s">
        <v>1282</v>
      </c>
      <c r="D2898" s="98" t="s">
        <v>1283</v>
      </c>
      <c r="E2898" s="98" t="s">
        <v>3457</v>
      </c>
      <c r="F2898" s="98" t="s">
        <v>1259</v>
      </c>
      <c r="G2898" s="98" t="s">
        <v>1407</v>
      </c>
      <c r="H2898" s="98" t="s">
        <v>1294</v>
      </c>
      <c r="I2898" s="98" t="s">
        <v>1261</v>
      </c>
      <c r="J2898" s="101" t="s">
        <v>3458</v>
      </c>
    </row>
    <row r="2899" ht="27.75" spans="1:10">
      <c r="A2899" s="98" t="s">
        <v>3459</v>
      </c>
      <c r="B2899" s="101" t="s">
        <v>3460</v>
      </c>
      <c r="C2899" s="102"/>
      <c r="D2899" s="102"/>
      <c r="E2899" s="102"/>
      <c r="F2899" s="102"/>
      <c r="G2899" s="102"/>
      <c r="H2899" s="102"/>
      <c r="I2899" s="102"/>
      <c r="J2899" s="103"/>
    </row>
    <row r="2900" ht="54" spans="1:10">
      <c r="A2900" s="102"/>
      <c r="B2900" s="103"/>
      <c r="C2900" s="98" t="s">
        <v>1256</v>
      </c>
      <c r="D2900" s="98" t="s">
        <v>1257</v>
      </c>
      <c r="E2900" s="98" t="s">
        <v>3461</v>
      </c>
      <c r="F2900" s="98" t="s">
        <v>1280</v>
      </c>
      <c r="G2900" s="98" t="s">
        <v>3462</v>
      </c>
      <c r="H2900" s="98" t="s">
        <v>3437</v>
      </c>
      <c r="I2900" s="98" t="s">
        <v>1384</v>
      </c>
      <c r="J2900" s="101" t="s">
        <v>3463</v>
      </c>
    </row>
    <row r="2901" ht="27" spans="1:10">
      <c r="A2901" s="102"/>
      <c r="B2901" s="103"/>
      <c r="C2901" s="98" t="s">
        <v>1256</v>
      </c>
      <c r="D2901" s="98" t="s">
        <v>1257</v>
      </c>
      <c r="E2901" s="98" t="s">
        <v>3464</v>
      </c>
      <c r="F2901" s="98" t="s">
        <v>1280</v>
      </c>
      <c r="G2901" s="98" t="s">
        <v>1407</v>
      </c>
      <c r="H2901" s="98" t="s">
        <v>99</v>
      </c>
      <c r="I2901" s="98" t="s">
        <v>1384</v>
      </c>
      <c r="J2901" s="101" t="s">
        <v>3465</v>
      </c>
    </row>
    <row r="2902" ht="27" spans="1:10">
      <c r="A2902" s="102"/>
      <c r="B2902" s="103"/>
      <c r="C2902" s="98" t="s">
        <v>1256</v>
      </c>
      <c r="D2902" s="98" t="s">
        <v>1257</v>
      </c>
      <c r="E2902" s="98" t="s">
        <v>3466</v>
      </c>
      <c r="F2902" s="98" t="s">
        <v>1280</v>
      </c>
      <c r="G2902" s="98" t="s">
        <v>1301</v>
      </c>
      <c r="H2902" s="98" t="s">
        <v>99</v>
      </c>
      <c r="I2902" s="98" t="s">
        <v>1384</v>
      </c>
      <c r="J2902" s="101" t="s">
        <v>3467</v>
      </c>
    </row>
    <row r="2903" ht="81" spans="1:10">
      <c r="A2903" s="102"/>
      <c r="B2903" s="103"/>
      <c r="C2903" s="98" t="s">
        <v>1256</v>
      </c>
      <c r="D2903" s="98" t="s">
        <v>1268</v>
      </c>
      <c r="E2903" s="98" t="s">
        <v>3441</v>
      </c>
      <c r="F2903" s="98" t="s">
        <v>1280</v>
      </c>
      <c r="G2903" s="98" t="s">
        <v>3468</v>
      </c>
      <c r="H2903" s="98" t="s">
        <v>1294</v>
      </c>
      <c r="I2903" s="98" t="s">
        <v>1384</v>
      </c>
      <c r="J2903" s="101" t="s">
        <v>3469</v>
      </c>
    </row>
    <row r="2904" ht="27" spans="1:10">
      <c r="A2904" s="102"/>
      <c r="B2904" s="103"/>
      <c r="C2904" s="98" t="s">
        <v>1256</v>
      </c>
      <c r="D2904" s="98" t="s">
        <v>1268</v>
      </c>
      <c r="E2904" s="98" t="s">
        <v>3470</v>
      </c>
      <c r="F2904" s="98" t="s">
        <v>1280</v>
      </c>
      <c r="G2904" s="98" t="s">
        <v>1301</v>
      </c>
      <c r="H2904" s="98" t="s">
        <v>1294</v>
      </c>
      <c r="I2904" s="98" t="s">
        <v>1384</v>
      </c>
      <c r="J2904" s="101" t="s">
        <v>3471</v>
      </c>
    </row>
    <row r="2905" ht="54" spans="1:10">
      <c r="A2905" s="102"/>
      <c r="B2905" s="103"/>
      <c r="C2905" s="98" t="s">
        <v>1256</v>
      </c>
      <c r="D2905" s="98" t="s">
        <v>1377</v>
      </c>
      <c r="E2905" s="98" t="s">
        <v>3446</v>
      </c>
      <c r="F2905" s="98" t="s">
        <v>1280</v>
      </c>
      <c r="G2905" s="98" t="s">
        <v>3472</v>
      </c>
      <c r="H2905" s="98" t="s">
        <v>1294</v>
      </c>
      <c r="I2905" s="98" t="s">
        <v>1384</v>
      </c>
      <c r="J2905" s="101" t="s">
        <v>3448</v>
      </c>
    </row>
    <row r="2906" ht="40.5" spans="1:10">
      <c r="A2906" s="102"/>
      <c r="B2906" s="103"/>
      <c r="C2906" s="98" t="s">
        <v>1256</v>
      </c>
      <c r="D2906" s="98" t="s">
        <v>1377</v>
      </c>
      <c r="E2906" s="98" t="s">
        <v>3449</v>
      </c>
      <c r="F2906" s="98" t="s">
        <v>1280</v>
      </c>
      <c r="G2906" s="98" t="s">
        <v>3473</v>
      </c>
      <c r="H2906" s="98" t="s">
        <v>99</v>
      </c>
      <c r="I2906" s="98" t="s">
        <v>1384</v>
      </c>
      <c r="J2906" s="101" t="s">
        <v>3474</v>
      </c>
    </row>
    <row r="2907" ht="42" spans="1:10">
      <c r="A2907" s="102"/>
      <c r="B2907" s="103"/>
      <c r="C2907" s="98" t="s">
        <v>1277</v>
      </c>
      <c r="D2907" s="98" t="s">
        <v>1278</v>
      </c>
      <c r="E2907" s="98" t="s">
        <v>3475</v>
      </c>
      <c r="F2907" s="98" t="s">
        <v>1259</v>
      </c>
      <c r="G2907" s="98" t="s">
        <v>1407</v>
      </c>
      <c r="H2907" s="98" t="s">
        <v>1294</v>
      </c>
      <c r="I2907" s="98" t="s">
        <v>1384</v>
      </c>
      <c r="J2907" s="101" t="s">
        <v>3476</v>
      </c>
    </row>
    <row r="2908" ht="40.5" spans="1:10">
      <c r="A2908" s="102"/>
      <c r="B2908" s="103"/>
      <c r="C2908" s="98" t="s">
        <v>1277</v>
      </c>
      <c r="D2908" s="98" t="s">
        <v>1278</v>
      </c>
      <c r="E2908" s="98" t="s">
        <v>3477</v>
      </c>
      <c r="F2908" s="98" t="s">
        <v>1280</v>
      </c>
      <c r="G2908" s="98" t="s">
        <v>3478</v>
      </c>
      <c r="H2908" s="98" t="s">
        <v>99</v>
      </c>
      <c r="I2908" s="98" t="s">
        <v>1384</v>
      </c>
      <c r="J2908" s="101" t="s">
        <v>3479</v>
      </c>
    </row>
    <row r="2909" ht="42" spans="1:10">
      <c r="A2909" s="102"/>
      <c r="B2909" s="103"/>
      <c r="C2909" s="98" t="s">
        <v>1282</v>
      </c>
      <c r="D2909" s="98" t="s">
        <v>1283</v>
      </c>
      <c r="E2909" s="98" t="s">
        <v>3480</v>
      </c>
      <c r="F2909" s="98" t="s">
        <v>1259</v>
      </c>
      <c r="G2909" s="98" t="s">
        <v>1407</v>
      </c>
      <c r="H2909" s="98" t="s">
        <v>1294</v>
      </c>
      <c r="I2909" s="98" t="s">
        <v>1261</v>
      </c>
      <c r="J2909" s="101" t="s">
        <v>3481</v>
      </c>
    </row>
    <row r="2910" ht="27" spans="1:10">
      <c r="A2910" s="98" t="s">
        <v>3482</v>
      </c>
      <c r="B2910" s="101" t="s">
        <v>3483</v>
      </c>
      <c r="C2910" s="102"/>
      <c r="D2910" s="102"/>
      <c r="E2910" s="102"/>
      <c r="F2910" s="102"/>
      <c r="G2910" s="102"/>
      <c r="H2910" s="102"/>
      <c r="I2910" s="102"/>
      <c r="J2910" s="103"/>
    </row>
    <row r="2911" ht="54" spans="1:10">
      <c r="A2911" s="102"/>
      <c r="B2911" s="103"/>
      <c r="C2911" s="98" t="s">
        <v>1256</v>
      </c>
      <c r="D2911" s="98" t="s">
        <v>1257</v>
      </c>
      <c r="E2911" s="98" t="s">
        <v>3484</v>
      </c>
      <c r="F2911" s="98" t="s">
        <v>1280</v>
      </c>
      <c r="G2911" s="98" t="s">
        <v>3485</v>
      </c>
      <c r="H2911" s="98" t="s">
        <v>3437</v>
      </c>
      <c r="I2911" s="98" t="s">
        <v>1384</v>
      </c>
      <c r="J2911" s="101" t="s">
        <v>3486</v>
      </c>
    </row>
    <row r="2912" ht="54" spans="1:10">
      <c r="A2912" s="102"/>
      <c r="B2912" s="103"/>
      <c r="C2912" s="98" t="s">
        <v>1256</v>
      </c>
      <c r="D2912" s="98" t="s">
        <v>1257</v>
      </c>
      <c r="E2912" s="98" t="s">
        <v>3487</v>
      </c>
      <c r="F2912" s="98" t="s">
        <v>1280</v>
      </c>
      <c r="G2912" s="98" t="s">
        <v>1301</v>
      </c>
      <c r="H2912" s="98" t="s">
        <v>99</v>
      </c>
      <c r="I2912" s="98" t="s">
        <v>1384</v>
      </c>
      <c r="J2912" s="101" t="s">
        <v>3488</v>
      </c>
    </row>
    <row r="2913" ht="67.5" spans="1:10">
      <c r="A2913" s="102"/>
      <c r="B2913" s="103"/>
      <c r="C2913" s="98" t="s">
        <v>1256</v>
      </c>
      <c r="D2913" s="98" t="s">
        <v>1268</v>
      </c>
      <c r="E2913" s="98" t="s">
        <v>3441</v>
      </c>
      <c r="F2913" s="98" t="s">
        <v>1280</v>
      </c>
      <c r="G2913" s="98" t="s">
        <v>3489</v>
      </c>
      <c r="H2913" s="98" t="s">
        <v>1294</v>
      </c>
      <c r="I2913" s="98" t="s">
        <v>1384</v>
      </c>
      <c r="J2913" s="101" t="s">
        <v>3490</v>
      </c>
    </row>
    <row r="2914" ht="42.75" spans="1:10">
      <c r="A2914" s="102"/>
      <c r="B2914" s="103"/>
      <c r="C2914" s="98" t="s">
        <v>1256</v>
      </c>
      <c r="D2914" s="98" t="s">
        <v>1268</v>
      </c>
      <c r="E2914" s="98" t="s">
        <v>3491</v>
      </c>
      <c r="F2914" s="98" t="s">
        <v>1280</v>
      </c>
      <c r="G2914" s="98" t="s">
        <v>1301</v>
      </c>
      <c r="H2914" s="98" t="s">
        <v>1294</v>
      </c>
      <c r="I2914" s="98" t="s">
        <v>1384</v>
      </c>
      <c r="J2914" s="101" t="s">
        <v>3492</v>
      </c>
    </row>
    <row r="2915" ht="94.5" spans="1:10">
      <c r="A2915" s="102"/>
      <c r="B2915" s="103"/>
      <c r="C2915" s="98" t="s">
        <v>1256</v>
      </c>
      <c r="D2915" s="98" t="s">
        <v>1377</v>
      </c>
      <c r="E2915" s="98" t="s">
        <v>3446</v>
      </c>
      <c r="F2915" s="98" t="s">
        <v>1280</v>
      </c>
      <c r="G2915" s="98" t="s">
        <v>3493</v>
      </c>
      <c r="H2915" s="98" t="s">
        <v>1294</v>
      </c>
      <c r="I2915" s="98" t="s">
        <v>1384</v>
      </c>
      <c r="J2915" s="101" t="s">
        <v>3448</v>
      </c>
    </row>
    <row r="2916" ht="40.5" spans="1:10">
      <c r="A2916" s="102"/>
      <c r="B2916" s="103"/>
      <c r="C2916" s="98" t="s">
        <v>1256</v>
      </c>
      <c r="D2916" s="98" t="s">
        <v>1377</v>
      </c>
      <c r="E2916" s="98" t="s">
        <v>3449</v>
      </c>
      <c r="F2916" s="98" t="s">
        <v>1280</v>
      </c>
      <c r="G2916" s="98" t="s">
        <v>3473</v>
      </c>
      <c r="H2916" s="98" t="s">
        <v>99</v>
      </c>
      <c r="I2916" s="98" t="s">
        <v>1384</v>
      </c>
      <c r="J2916" s="101" t="s">
        <v>3451</v>
      </c>
    </row>
    <row r="2917" ht="67.5" spans="1:10">
      <c r="A2917" s="102"/>
      <c r="B2917" s="103"/>
      <c r="C2917" s="98" t="s">
        <v>1277</v>
      </c>
      <c r="D2917" s="98" t="s">
        <v>1278</v>
      </c>
      <c r="E2917" s="98" t="s">
        <v>3494</v>
      </c>
      <c r="F2917" s="98" t="s">
        <v>1259</v>
      </c>
      <c r="G2917" s="98" t="s">
        <v>1407</v>
      </c>
      <c r="H2917" s="98" t="s">
        <v>1294</v>
      </c>
      <c r="I2917" s="98" t="s">
        <v>1384</v>
      </c>
      <c r="J2917" s="101" t="s">
        <v>3495</v>
      </c>
    </row>
    <row r="2918" ht="40.5" spans="1:10">
      <c r="A2918" s="102"/>
      <c r="B2918" s="103"/>
      <c r="C2918" s="98" t="s">
        <v>1277</v>
      </c>
      <c r="D2918" s="98" t="s">
        <v>1278</v>
      </c>
      <c r="E2918" s="98" t="s">
        <v>2028</v>
      </c>
      <c r="F2918" s="98" t="s">
        <v>1280</v>
      </c>
      <c r="G2918" s="98" t="s">
        <v>3496</v>
      </c>
      <c r="H2918" s="98" t="s">
        <v>99</v>
      </c>
      <c r="I2918" s="98" t="s">
        <v>1261</v>
      </c>
      <c r="J2918" s="101" t="s">
        <v>3497</v>
      </c>
    </row>
    <row r="2919" ht="40.5" spans="1:10">
      <c r="A2919" s="102"/>
      <c r="B2919" s="103"/>
      <c r="C2919" s="98" t="s">
        <v>1282</v>
      </c>
      <c r="D2919" s="98" t="s">
        <v>1283</v>
      </c>
      <c r="E2919" s="98" t="s">
        <v>3498</v>
      </c>
      <c r="F2919" s="98" t="s">
        <v>1259</v>
      </c>
      <c r="G2919" s="98" t="s">
        <v>1407</v>
      </c>
      <c r="H2919" s="98" t="s">
        <v>1294</v>
      </c>
      <c r="I2919" s="98" t="s">
        <v>1261</v>
      </c>
      <c r="J2919" s="101" t="s">
        <v>3499</v>
      </c>
    </row>
    <row r="2920" ht="27.75" spans="1:10">
      <c r="A2920" s="98" t="s">
        <v>3500</v>
      </c>
      <c r="B2920" s="101" t="s">
        <v>3501</v>
      </c>
      <c r="C2920" s="102"/>
      <c r="D2920" s="102"/>
      <c r="E2920" s="102"/>
      <c r="F2920" s="102"/>
      <c r="G2920" s="102"/>
      <c r="H2920" s="102"/>
      <c r="I2920" s="102"/>
      <c r="J2920" s="103"/>
    </row>
    <row r="2921" ht="40.5" spans="1:10">
      <c r="A2921" s="102"/>
      <c r="B2921" s="103"/>
      <c r="C2921" s="98" t="s">
        <v>1256</v>
      </c>
      <c r="D2921" s="98" t="s">
        <v>1257</v>
      </c>
      <c r="E2921" s="98" t="s">
        <v>3502</v>
      </c>
      <c r="F2921" s="98" t="s">
        <v>1280</v>
      </c>
      <c r="G2921" s="98" t="s">
        <v>3503</v>
      </c>
      <c r="H2921" s="98" t="s">
        <v>3437</v>
      </c>
      <c r="I2921" s="98" t="s">
        <v>1384</v>
      </c>
      <c r="J2921" s="101" t="s">
        <v>3504</v>
      </c>
    </row>
    <row r="2922" ht="54" spans="1:10">
      <c r="A2922" s="102"/>
      <c r="B2922" s="103"/>
      <c r="C2922" s="98" t="s">
        <v>1256</v>
      </c>
      <c r="D2922" s="98" t="s">
        <v>1257</v>
      </c>
      <c r="E2922" s="98" t="s">
        <v>3505</v>
      </c>
      <c r="F2922" s="98" t="s">
        <v>1259</v>
      </c>
      <c r="G2922" s="98" t="s">
        <v>1407</v>
      </c>
      <c r="H2922" s="98" t="s">
        <v>99</v>
      </c>
      <c r="I2922" s="98" t="s">
        <v>1384</v>
      </c>
      <c r="J2922" s="101" t="s">
        <v>3504</v>
      </c>
    </row>
    <row r="2923" ht="27" spans="1:10">
      <c r="A2923" s="102"/>
      <c r="B2923" s="103"/>
      <c r="C2923" s="98" t="s">
        <v>1256</v>
      </c>
      <c r="D2923" s="98" t="s">
        <v>1257</v>
      </c>
      <c r="E2923" s="98" t="s">
        <v>3466</v>
      </c>
      <c r="F2923" s="98" t="s">
        <v>1280</v>
      </c>
      <c r="G2923" s="98" t="s">
        <v>1301</v>
      </c>
      <c r="H2923" s="98" t="s">
        <v>99</v>
      </c>
      <c r="I2923" s="98" t="s">
        <v>1384</v>
      </c>
      <c r="J2923" s="101" t="s">
        <v>3504</v>
      </c>
    </row>
    <row r="2924" ht="67.5" spans="1:10">
      <c r="A2924" s="102"/>
      <c r="B2924" s="103"/>
      <c r="C2924" s="98" t="s">
        <v>1256</v>
      </c>
      <c r="D2924" s="98" t="s">
        <v>1268</v>
      </c>
      <c r="E2924" s="98" t="s">
        <v>3441</v>
      </c>
      <c r="F2924" s="98" t="s">
        <v>1280</v>
      </c>
      <c r="G2924" s="98" t="s">
        <v>3506</v>
      </c>
      <c r="H2924" s="98" t="s">
        <v>1294</v>
      </c>
      <c r="I2924" s="98" t="s">
        <v>1261</v>
      </c>
      <c r="J2924" s="101" t="s">
        <v>3507</v>
      </c>
    </row>
    <row r="2925" ht="54" spans="1:10">
      <c r="A2925" s="102"/>
      <c r="B2925" s="103"/>
      <c r="C2925" s="98" t="s">
        <v>1256</v>
      </c>
      <c r="D2925" s="98" t="s">
        <v>1377</v>
      </c>
      <c r="E2925" s="98" t="s">
        <v>3446</v>
      </c>
      <c r="F2925" s="98" t="s">
        <v>1280</v>
      </c>
      <c r="G2925" s="98" t="s">
        <v>3472</v>
      </c>
      <c r="H2925" s="98" t="s">
        <v>1294</v>
      </c>
      <c r="I2925" s="98" t="s">
        <v>1384</v>
      </c>
      <c r="J2925" s="101" t="s">
        <v>3448</v>
      </c>
    </row>
    <row r="2926" ht="40.5" spans="1:10">
      <c r="A2926" s="102"/>
      <c r="B2926" s="103"/>
      <c r="C2926" s="98" t="s">
        <v>1256</v>
      </c>
      <c r="D2926" s="98" t="s">
        <v>1377</v>
      </c>
      <c r="E2926" s="98" t="s">
        <v>3449</v>
      </c>
      <c r="F2926" s="98" t="s">
        <v>1280</v>
      </c>
      <c r="G2926" s="98" t="s">
        <v>3473</v>
      </c>
      <c r="H2926" s="98" t="s">
        <v>99</v>
      </c>
      <c r="I2926" s="98" t="s">
        <v>1384</v>
      </c>
      <c r="J2926" s="101" t="s">
        <v>3508</v>
      </c>
    </row>
    <row r="2927" ht="40.5" spans="1:10">
      <c r="A2927" s="102"/>
      <c r="B2927" s="103"/>
      <c r="C2927" s="98" t="s">
        <v>1277</v>
      </c>
      <c r="D2927" s="98" t="s">
        <v>1278</v>
      </c>
      <c r="E2927" s="98" t="s">
        <v>3509</v>
      </c>
      <c r="F2927" s="98" t="s">
        <v>1259</v>
      </c>
      <c r="G2927" s="98" t="s">
        <v>1407</v>
      </c>
      <c r="H2927" s="98" t="s">
        <v>1294</v>
      </c>
      <c r="I2927" s="98" t="s">
        <v>1384</v>
      </c>
      <c r="J2927" s="101" t="s">
        <v>3510</v>
      </c>
    </row>
    <row r="2928" ht="54" spans="1:10">
      <c r="A2928" s="102"/>
      <c r="B2928" s="103"/>
      <c r="C2928" s="98" t="s">
        <v>1277</v>
      </c>
      <c r="D2928" s="98" t="s">
        <v>1278</v>
      </c>
      <c r="E2928" s="98" t="s">
        <v>3511</v>
      </c>
      <c r="F2928" s="98" t="s">
        <v>1280</v>
      </c>
      <c r="G2928" s="98" t="s">
        <v>3478</v>
      </c>
      <c r="H2928" s="98" t="s">
        <v>99</v>
      </c>
      <c r="I2928" s="98" t="s">
        <v>1384</v>
      </c>
      <c r="J2928" s="101" t="s">
        <v>3512</v>
      </c>
    </row>
    <row r="2929" ht="28.5" spans="1:10">
      <c r="A2929" s="102"/>
      <c r="B2929" s="103"/>
      <c r="C2929" s="98" t="s">
        <v>1282</v>
      </c>
      <c r="D2929" s="98" t="s">
        <v>1283</v>
      </c>
      <c r="E2929" s="98" t="s">
        <v>3480</v>
      </c>
      <c r="F2929" s="98" t="s">
        <v>1259</v>
      </c>
      <c r="G2929" s="98" t="s">
        <v>1407</v>
      </c>
      <c r="H2929" s="98" t="s">
        <v>1294</v>
      </c>
      <c r="I2929" s="98" t="s">
        <v>1384</v>
      </c>
      <c r="J2929" s="101" t="s">
        <v>3513</v>
      </c>
    </row>
    <row r="2930" ht="14.25" spans="1:10">
      <c r="A2930" s="98" t="s">
        <v>3514</v>
      </c>
      <c r="B2930" s="103"/>
      <c r="C2930" s="102"/>
      <c r="D2930" s="102"/>
      <c r="E2930" s="102"/>
      <c r="F2930" s="102"/>
      <c r="G2930" s="102"/>
      <c r="H2930" s="102"/>
      <c r="I2930" s="102"/>
      <c r="J2930" s="103"/>
    </row>
    <row r="2931" ht="14.25" spans="1:10">
      <c r="A2931" s="98" t="s">
        <v>3515</v>
      </c>
      <c r="B2931" s="103"/>
      <c r="C2931" s="102"/>
      <c r="D2931" s="102"/>
      <c r="E2931" s="102"/>
      <c r="F2931" s="102"/>
      <c r="G2931" s="102"/>
      <c r="H2931" s="102"/>
      <c r="I2931" s="102"/>
      <c r="J2931" s="103"/>
    </row>
    <row r="2932" ht="56.25" spans="1:10">
      <c r="A2932" s="98" t="s">
        <v>3516</v>
      </c>
      <c r="B2932" s="101" t="s">
        <v>3517</v>
      </c>
      <c r="C2932" s="102"/>
      <c r="D2932" s="102"/>
      <c r="E2932" s="102"/>
      <c r="F2932" s="102"/>
      <c r="G2932" s="102"/>
      <c r="H2932" s="102"/>
      <c r="I2932" s="102"/>
      <c r="J2932" s="103"/>
    </row>
    <row r="2933" ht="27" spans="1:10">
      <c r="A2933" s="102"/>
      <c r="B2933" s="103"/>
      <c r="C2933" s="98" t="s">
        <v>1256</v>
      </c>
      <c r="D2933" s="98" t="s">
        <v>1257</v>
      </c>
      <c r="E2933" s="98" t="s">
        <v>3435</v>
      </c>
      <c r="F2933" s="98" t="s">
        <v>1280</v>
      </c>
      <c r="G2933" s="98" t="s">
        <v>3518</v>
      </c>
      <c r="H2933" s="98" t="s">
        <v>3437</v>
      </c>
      <c r="I2933" s="98" t="s">
        <v>1261</v>
      </c>
      <c r="J2933" s="101" t="s">
        <v>3519</v>
      </c>
    </row>
    <row r="2934" ht="27" spans="1:10">
      <c r="A2934" s="102"/>
      <c r="B2934" s="103"/>
      <c r="C2934" s="98" t="s">
        <v>1256</v>
      </c>
      <c r="D2934" s="98" t="s">
        <v>1257</v>
      </c>
      <c r="E2934" s="98" t="s">
        <v>3520</v>
      </c>
      <c r="F2934" s="98" t="s">
        <v>1259</v>
      </c>
      <c r="G2934" s="98" t="s">
        <v>1260</v>
      </c>
      <c r="H2934" s="98" t="s">
        <v>1682</v>
      </c>
      <c r="I2934" s="98" t="s">
        <v>1261</v>
      </c>
      <c r="J2934" s="101" t="s">
        <v>3521</v>
      </c>
    </row>
    <row r="2935" ht="28.5" spans="1:10">
      <c r="A2935" s="102"/>
      <c r="B2935" s="103"/>
      <c r="C2935" s="98" t="s">
        <v>1256</v>
      </c>
      <c r="D2935" s="98" t="s">
        <v>1268</v>
      </c>
      <c r="E2935" s="98" t="s">
        <v>3441</v>
      </c>
      <c r="F2935" s="98" t="s">
        <v>1280</v>
      </c>
      <c r="G2935" s="98" t="s">
        <v>1301</v>
      </c>
      <c r="H2935" s="98" t="s">
        <v>1294</v>
      </c>
      <c r="I2935" s="98" t="s">
        <v>1261</v>
      </c>
      <c r="J2935" s="101" t="s">
        <v>3522</v>
      </c>
    </row>
    <row r="2936" ht="28.5" spans="1:10">
      <c r="A2936" s="102"/>
      <c r="B2936" s="103"/>
      <c r="C2936" s="98" t="s">
        <v>1256</v>
      </c>
      <c r="D2936" s="98" t="s">
        <v>1268</v>
      </c>
      <c r="E2936" s="98" t="s">
        <v>3523</v>
      </c>
      <c r="F2936" s="98" t="s">
        <v>1280</v>
      </c>
      <c r="G2936" s="98" t="s">
        <v>1301</v>
      </c>
      <c r="H2936" s="98" t="s">
        <v>1294</v>
      </c>
      <c r="I2936" s="98" t="s">
        <v>1261</v>
      </c>
      <c r="J2936" s="101" t="s">
        <v>3524</v>
      </c>
    </row>
    <row r="2937" ht="42.75" spans="1:10">
      <c r="A2937" s="102"/>
      <c r="B2937" s="103"/>
      <c r="C2937" s="98" t="s">
        <v>1256</v>
      </c>
      <c r="D2937" s="98" t="s">
        <v>1268</v>
      </c>
      <c r="E2937" s="98" t="s">
        <v>3525</v>
      </c>
      <c r="F2937" s="98" t="s">
        <v>1259</v>
      </c>
      <c r="G2937" s="98" t="s">
        <v>1301</v>
      </c>
      <c r="H2937" s="98" t="s">
        <v>1294</v>
      </c>
      <c r="I2937" s="98" t="s">
        <v>1261</v>
      </c>
      <c r="J2937" s="101" t="s">
        <v>3526</v>
      </c>
    </row>
    <row r="2938" ht="42" spans="1:10">
      <c r="A2938" s="102"/>
      <c r="B2938" s="103"/>
      <c r="C2938" s="98" t="s">
        <v>1256</v>
      </c>
      <c r="D2938" s="98" t="s">
        <v>1268</v>
      </c>
      <c r="E2938" s="98" t="s">
        <v>3527</v>
      </c>
      <c r="F2938" s="98" t="s">
        <v>1259</v>
      </c>
      <c r="G2938" s="98" t="s">
        <v>1301</v>
      </c>
      <c r="H2938" s="98" t="s">
        <v>1294</v>
      </c>
      <c r="I2938" s="98" t="s">
        <v>1261</v>
      </c>
      <c r="J2938" s="101" t="s">
        <v>3528</v>
      </c>
    </row>
    <row r="2939" ht="28.5" spans="1:10">
      <c r="A2939" s="102"/>
      <c r="B2939" s="103"/>
      <c r="C2939" s="98" t="s">
        <v>1256</v>
      </c>
      <c r="D2939" s="98" t="s">
        <v>1377</v>
      </c>
      <c r="E2939" s="98" t="s">
        <v>3446</v>
      </c>
      <c r="F2939" s="98" t="s">
        <v>1280</v>
      </c>
      <c r="G2939" s="98" t="s">
        <v>1301</v>
      </c>
      <c r="H2939" s="98" t="s">
        <v>1294</v>
      </c>
      <c r="I2939" s="98" t="s">
        <v>1261</v>
      </c>
      <c r="J2939" s="101" t="s">
        <v>3529</v>
      </c>
    </row>
    <row r="2940" ht="14.25" spans="1:10">
      <c r="A2940" s="102"/>
      <c r="B2940" s="103"/>
      <c r="C2940" s="98" t="s">
        <v>1256</v>
      </c>
      <c r="D2940" s="98" t="s">
        <v>1377</v>
      </c>
      <c r="E2940" s="98" t="s">
        <v>3530</v>
      </c>
      <c r="F2940" s="98" t="s">
        <v>1270</v>
      </c>
      <c r="G2940" s="98" t="s">
        <v>3531</v>
      </c>
      <c r="H2940" s="98" t="s">
        <v>3532</v>
      </c>
      <c r="I2940" s="98" t="s">
        <v>1261</v>
      </c>
      <c r="J2940" s="101" t="s">
        <v>3533</v>
      </c>
    </row>
    <row r="2941" ht="28.5" spans="1:10">
      <c r="A2941" s="102"/>
      <c r="B2941" s="103"/>
      <c r="C2941" s="98" t="s">
        <v>1277</v>
      </c>
      <c r="D2941" s="98" t="s">
        <v>1278</v>
      </c>
      <c r="E2941" s="98" t="s">
        <v>2027</v>
      </c>
      <c r="F2941" s="98" t="s">
        <v>1259</v>
      </c>
      <c r="G2941" s="98" t="s">
        <v>1332</v>
      </c>
      <c r="H2941" s="98" t="s">
        <v>1294</v>
      </c>
      <c r="I2941" s="98" t="s">
        <v>1261</v>
      </c>
      <c r="J2941" s="101" t="s">
        <v>3534</v>
      </c>
    </row>
    <row r="2942" ht="14.25" spans="1:10">
      <c r="A2942" s="102"/>
      <c r="B2942" s="103"/>
      <c r="C2942" s="98" t="s">
        <v>1277</v>
      </c>
      <c r="D2942" s="98" t="s">
        <v>1278</v>
      </c>
      <c r="E2942" s="98" t="s">
        <v>2028</v>
      </c>
      <c r="F2942" s="98" t="s">
        <v>1259</v>
      </c>
      <c r="G2942" s="98" t="s">
        <v>1407</v>
      </c>
      <c r="H2942" s="98" t="s">
        <v>99</v>
      </c>
      <c r="I2942" s="98" t="s">
        <v>1261</v>
      </c>
      <c r="J2942" s="101" t="s">
        <v>3456</v>
      </c>
    </row>
    <row r="2943" ht="28.5" spans="1:10">
      <c r="A2943" s="102"/>
      <c r="B2943" s="103"/>
      <c r="C2943" s="98" t="s">
        <v>1282</v>
      </c>
      <c r="D2943" s="98" t="s">
        <v>1283</v>
      </c>
      <c r="E2943" s="98" t="s">
        <v>3535</v>
      </c>
      <c r="F2943" s="98" t="s">
        <v>1259</v>
      </c>
      <c r="G2943" s="98" t="s">
        <v>1285</v>
      </c>
      <c r="H2943" s="98" t="s">
        <v>1294</v>
      </c>
      <c r="I2943" s="98" t="s">
        <v>1261</v>
      </c>
      <c r="J2943" s="101" t="s">
        <v>3536</v>
      </c>
    </row>
    <row r="2944" ht="27.75" spans="1:10">
      <c r="A2944" s="98" t="s">
        <v>3537</v>
      </c>
      <c r="B2944" s="101" t="s">
        <v>3538</v>
      </c>
      <c r="C2944" s="102"/>
      <c r="D2944" s="102"/>
      <c r="E2944" s="102"/>
      <c r="F2944" s="102"/>
      <c r="G2944" s="102"/>
      <c r="H2944" s="102"/>
      <c r="I2944" s="102"/>
      <c r="J2944" s="103"/>
    </row>
    <row r="2945" ht="14.25" spans="1:10">
      <c r="A2945" s="102"/>
      <c r="B2945" s="103"/>
      <c r="C2945" s="98" t="s">
        <v>1256</v>
      </c>
      <c r="D2945" s="98" t="s">
        <v>1257</v>
      </c>
      <c r="E2945" s="98" t="s">
        <v>1920</v>
      </c>
      <c r="F2945" s="98" t="s">
        <v>1280</v>
      </c>
      <c r="G2945" s="98" t="s">
        <v>1264</v>
      </c>
      <c r="H2945" s="98" t="s">
        <v>1311</v>
      </c>
      <c r="I2945" s="98" t="s">
        <v>1261</v>
      </c>
      <c r="J2945" s="101" t="s">
        <v>3539</v>
      </c>
    </row>
    <row r="2946" ht="27" spans="1:10">
      <c r="A2946" s="102"/>
      <c r="B2946" s="103"/>
      <c r="C2946" s="98" t="s">
        <v>1256</v>
      </c>
      <c r="D2946" s="98" t="s">
        <v>1257</v>
      </c>
      <c r="E2946" s="98" t="s">
        <v>3540</v>
      </c>
      <c r="F2946" s="98" t="s">
        <v>1259</v>
      </c>
      <c r="G2946" s="98" t="s">
        <v>1274</v>
      </c>
      <c r="H2946" s="98" t="s">
        <v>1776</v>
      </c>
      <c r="I2946" s="98" t="s">
        <v>1261</v>
      </c>
      <c r="J2946" s="101" t="s">
        <v>3541</v>
      </c>
    </row>
    <row r="2947" ht="28.5" spans="1:10">
      <c r="A2947" s="102"/>
      <c r="B2947" s="103"/>
      <c r="C2947" s="98" t="s">
        <v>1256</v>
      </c>
      <c r="D2947" s="98" t="s">
        <v>1268</v>
      </c>
      <c r="E2947" s="98" t="s">
        <v>1922</v>
      </c>
      <c r="F2947" s="98" t="s">
        <v>1280</v>
      </c>
      <c r="G2947" s="98" t="s">
        <v>1301</v>
      </c>
      <c r="H2947" s="98" t="s">
        <v>1294</v>
      </c>
      <c r="I2947" s="98" t="s">
        <v>1261</v>
      </c>
      <c r="J2947" s="101" t="s">
        <v>3542</v>
      </c>
    </row>
    <row r="2948" ht="28.5" spans="1:10">
      <c r="A2948" s="102"/>
      <c r="B2948" s="103"/>
      <c r="C2948" s="98" t="s">
        <v>1256</v>
      </c>
      <c r="D2948" s="98" t="s">
        <v>1268</v>
      </c>
      <c r="E2948" s="98" t="s">
        <v>3543</v>
      </c>
      <c r="F2948" s="98" t="s">
        <v>1280</v>
      </c>
      <c r="G2948" s="98" t="s">
        <v>1301</v>
      </c>
      <c r="H2948" s="98" t="s">
        <v>1294</v>
      </c>
      <c r="I2948" s="98" t="s">
        <v>1261</v>
      </c>
      <c r="J2948" s="101" t="s">
        <v>3544</v>
      </c>
    </row>
    <row r="2949" ht="28.5" spans="1:10">
      <c r="A2949" s="102"/>
      <c r="B2949" s="103"/>
      <c r="C2949" s="98" t="s">
        <v>1256</v>
      </c>
      <c r="D2949" s="98" t="s">
        <v>1377</v>
      </c>
      <c r="E2949" s="98" t="s">
        <v>2620</v>
      </c>
      <c r="F2949" s="98" t="s">
        <v>1280</v>
      </c>
      <c r="G2949" s="98" t="s">
        <v>1301</v>
      </c>
      <c r="H2949" s="98" t="s">
        <v>1294</v>
      </c>
      <c r="I2949" s="98" t="s">
        <v>1261</v>
      </c>
      <c r="J2949" s="101" t="s">
        <v>2621</v>
      </c>
    </row>
    <row r="2950" ht="14.25" spans="1:10">
      <c r="A2950" s="102"/>
      <c r="B2950" s="103"/>
      <c r="C2950" s="98" t="s">
        <v>1277</v>
      </c>
      <c r="D2950" s="98" t="s">
        <v>1313</v>
      </c>
      <c r="E2950" s="98" t="s">
        <v>3545</v>
      </c>
      <c r="F2950" s="98" t="s">
        <v>1280</v>
      </c>
      <c r="G2950" s="98" t="s">
        <v>1297</v>
      </c>
      <c r="H2950" s="98" t="s">
        <v>1315</v>
      </c>
      <c r="I2950" s="98" t="s">
        <v>1261</v>
      </c>
      <c r="J2950" s="101" t="s">
        <v>3546</v>
      </c>
    </row>
    <row r="2951" ht="28.5" spans="1:10">
      <c r="A2951" s="102"/>
      <c r="B2951" s="103"/>
      <c r="C2951" s="98" t="s">
        <v>1277</v>
      </c>
      <c r="D2951" s="98" t="s">
        <v>1278</v>
      </c>
      <c r="E2951" s="98" t="s">
        <v>2027</v>
      </c>
      <c r="F2951" s="98" t="s">
        <v>1259</v>
      </c>
      <c r="G2951" s="98" t="s">
        <v>1285</v>
      </c>
      <c r="H2951" s="98" t="s">
        <v>1294</v>
      </c>
      <c r="I2951" s="98" t="s">
        <v>1261</v>
      </c>
      <c r="J2951" s="101" t="s">
        <v>3547</v>
      </c>
    </row>
    <row r="2952" ht="14.25" spans="1:10">
      <c r="A2952" s="102"/>
      <c r="B2952" s="103"/>
      <c r="C2952" s="98" t="s">
        <v>1277</v>
      </c>
      <c r="D2952" s="98" t="s">
        <v>1278</v>
      </c>
      <c r="E2952" s="98" t="s">
        <v>2028</v>
      </c>
      <c r="F2952" s="98" t="s">
        <v>1280</v>
      </c>
      <c r="G2952" s="98" t="s">
        <v>3548</v>
      </c>
      <c r="H2952" s="98" t="s">
        <v>99</v>
      </c>
      <c r="I2952" s="98" t="s">
        <v>1261</v>
      </c>
      <c r="J2952" s="101" t="s">
        <v>2622</v>
      </c>
    </row>
    <row r="2953" ht="14.25" spans="1:10">
      <c r="A2953" s="102"/>
      <c r="B2953" s="103"/>
      <c r="C2953" s="98" t="s">
        <v>1277</v>
      </c>
      <c r="D2953" s="98" t="s">
        <v>1278</v>
      </c>
      <c r="E2953" s="98" t="s">
        <v>3549</v>
      </c>
      <c r="F2953" s="98" t="s">
        <v>1280</v>
      </c>
      <c r="G2953" s="98" t="s">
        <v>3548</v>
      </c>
      <c r="H2953" s="98" t="s">
        <v>99</v>
      </c>
      <c r="I2953" s="98" t="s">
        <v>1261</v>
      </c>
      <c r="J2953" s="101" t="s">
        <v>3550</v>
      </c>
    </row>
    <row r="2954" ht="27" spans="1:10">
      <c r="A2954" s="102"/>
      <c r="B2954" s="103"/>
      <c r="C2954" s="98" t="s">
        <v>1282</v>
      </c>
      <c r="D2954" s="98" t="s">
        <v>1283</v>
      </c>
      <c r="E2954" s="98" t="s">
        <v>1317</v>
      </c>
      <c r="F2954" s="98" t="s">
        <v>1259</v>
      </c>
      <c r="G2954" s="98" t="s">
        <v>1285</v>
      </c>
      <c r="H2954" s="98" t="s">
        <v>1294</v>
      </c>
      <c r="I2954" s="98" t="s">
        <v>1261</v>
      </c>
      <c r="J2954" s="101" t="s">
        <v>1319</v>
      </c>
    </row>
    <row r="2955" ht="27.75" spans="1:10">
      <c r="A2955" s="98" t="s">
        <v>3551</v>
      </c>
      <c r="B2955" s="101" t="s">
        <v>3552</v>
      </c>
      <c r="C2955" s="102"/>
      <c r="D2955" s="102"/>
      <c r="E2955" s="102"/>
      <c r="F2955" s="102"/>
      <c r="G2955" s="102"/>
      <c r="H2955" s="102"/>
      <c r="I2955" s="102"/>
      <c r="J2955" s="103"/>
    </row>
    <row r="2956" ht="14.25" spans="1:10">
      <c r="A2956" s="102"/>
      <c r="B2956" s="103"/>
      <c r="C2956" s="98" t="s">
        <v>1256</v>
      </c>
      <c r="D2956" s="98" t="s">
        <v>1257</v>
      </c>
      <c r="E2956" s="98" t="s">
        <v>1920</v>
      </c>
      <c r="F2956" s="98" t="s">
        <v>1280</v>
      </c>
      <c r="G2956" s="98" t="s">
        <v>1553</v>
      </c>
      <c r="H2956" s="98" t="s">
        <v>1311</v>
      </c>
      <c r="I2956" s="98" t="s">
        <v>1261</v>
      </c>
      <c r="J2956" s="101" t="s">
        <v>3553</v>
      </c>
    </row>
    <row r="2957" ht="27" spans="1:10">
      <c r="A2957" s="102"/>
      <c r="B2957" s="103"/>
      <c r="C2957" s="98" t="s">
        <v>1256</v>
      </c>
      <c r="D2957" s="98" t="s">
        <v>1257</v>
      </c>
      <c r="E2957" s="98" t="s">
        <v>3540</v>
      </c>
      <c r="F2957" s="98" t="s">
        <v>1259</v>
      </c>
      <c r="G2957" s="98" t="s">
        <v>1274</v>
      </c>
      <c r="H2957" s="98" t="s">
        <v>1776</v>
      </c>
      <c r="I2957" s="98" t="s">
        <v>1261</v>
      </c>
      <c r="J2957" s="101" t="s">
        <v>3541</v>
      </c>
    </row>
    <row r="2958" ht="28.5" spans="1:10">
      <c r="A2958" s="102"/>
      <c r="B2958" s="103"/>
      <c r="C2958" s="98" t="s">
        <v>1256</v>
      </c>
      <c r="D2958" s="98" t="s">
        <v>1268</v>
      </c>
      <c r="E2958" s="98" t="s">
        <v>1922</v>
      </c>
      <c r="F2958" s="98" t="s">
        <v>1280</v>
      </c>
      <c r="G2958" s="98" t="s">
        <v>1301</v>
      </c>
      <c r="H2958" s="98" t="s">
        <v>1294</v>
      </c>
      <c r="I2958" s="98" t="s">
        <v>1261</v>
      </c>
      <c r="J2958" s="101" t="s">
        <v>3542</v>
      </c>
    </row>
    <row r="2959" ht="28.5" spans="1:10">
      <c r="A2959" s="102"/>
      <c r="B2959" s="103"/>
      <c r="C2959" s="98" t="s">
        <v>1256</v>
      </c>
      <c r="D2959" s="98" t="s">
        <v>1268</v>
      </c>
      <c r="E2959" s="98" t="s">
        <v>3543</v>
      </c>
      <c r="F2959" s="98" t="s">
        <v>1280</v>
      </c>
      <c r="G2959" s="98" t="s">
        <v>1301</v>
      </c>
      <c r="H2959" s="98" t="s">
        <v>1294</v>
      </c>
      <c r="I2959" s="98" t="s">
        <v>1261</v>
      </c>
      <c r="J2959" s="101" t="s">
        <v>3544</v>
      </c>
    </row>
    <row r="2960" ht="28.5" spans="1:10">
      <c r="A2960" s="102"/>
      <c r="B2960" s="103"/>
      <c r="C2960" s="98" t="s">
        <v>1256</v>
      </c>
      <c r="D2960" s="98" t="s">
        <v>1377</v>
      </c>
      <c r="E2960" s="98" t="s">
        <v>2620</v>
      </c>
      <c r="F2960" s="98" t="s">
        <v>1280</v>
      </c>
      <c r="G2960" s="98" t="s">
        <v>1301</v>
      </c>
      <c r="H2960" s="98" t="s">
        <v>1294</v>
      </c>
      <c r="I2960" s="98" t="s">
        <v>1261</v>
      </c>
      <c r="J2960" s="101" t="s">
        <v>2621</v>
      </c>
    </row>
    <row r="2961" ht="14.25" spans="1:10">
      <c r="A2961" s="102"/>
      <c r="B2961" s="103"/>
      <c r="C2961" s="98" t="s">
        <v>1277</v>
      </c>
      <c r="D2961" s="98" t="s">
        <v>1313</v>
      </c>
      <c r="E2961" s="98" t="s">
        <v>3554</v>
      </c>
      <c r="F2961" s="98" t="s">
        <v>1280</v>
      </c>
      <c r="G2961" s="98" t="s">
        <v>3555</v>
      </c>
      <c r="H2961" s="98" t="s">
        <v>1315</v>
      </c>
      <c r="I2961" s="98" t="s">
        <v>1261</v>
      </c>
      <c r="J2961" s="101" t="s">
        <v>3546</v>
      </c>
    </row>
    <row r="2962" ht="28.5" spans="1:10">
      <c r="A2962" s="102"/>
      <c r="B2962" s="103"/>
      <c r="C2962" s="98" t="s">
        <v>1277</v>
      </c>
      <c r="D2962" s="98" t="s">
        <v>1278</v>
      </c>
      <c r="E2962" s="98" t="s">
        <v>2027</v>
      </c>
      <c r="F2962" s="98" t="s">
        <v>1259</v>
      </c>
      <c r="G2962" s="98" t="s">
        <v>1301</v>
      </c>
      <c r="H2962" s="98" t="s">
        <v>1294</v>
      </c>
      <c r="I2962" s="98" t="s">
        <v>1261</v>
      </c>
      <c r="J2962" s="101" t="s">
        <v>3547</v>
      </c>
    </row>
    <row r="2963" ht="14.25" spans="1:10">
      <c r="A2963" s="102"/>
      <c r="B2963" s="103"/>
      <c r="C2963" s="98" t="s">
        <v>1277</v>
      </c>
      <c r="D2963" s="98" t="s">
        <v>1278</v>
      </c>
      <c r="E2963" s="98" t="s">
        <v>2028</v>
      </c>
      <c r="F2963" s="98" t="s">
        <v>1280</v>
      </c>
      <c r="G2963" s="98" t="s">
        <v>3548</v>
      </c>
      <c r="H2963" s="98" t="s">
        <v>99</v>
      </c>
      <c r="I2963" s="98" t="s">
        <v>1261</v>
      </c>
      <c r="J2963" s="101" t="s">
        <v>2622</v>
      </c>
    </row>
    <row r="2964" ht="14.25" spans="1:10">
      <c r="A2964" s="102"/>
      <c r="B2964" s="103"/>
      <c r="C2964" s="98" t="s">
        <v>1277</v>
      </c>
      <c r="D2964" s="98" t="s">
        <v>1278</v>
      </c>
      <c r="E2964" s="98" t="s">
        <v>3549</v>
      </c>
      <c r="F2964" s="98" t="s">
        <v>1280</v>
      </c>
      <c r="G2964" s="98" t="s">
        <v>3548</v>
      </c>
      <c r="H2964" s="98" t="s">
        <v>99</v>
      </c>
      <c r="I2964" s="98" t="s">
        <v>1261</v>
      </c>
      <c r="J2964" s="101" t="s">
        <v>3550</v>
      </c>
    </row>
    <row r="2965" ht="27" spans="1:10">
      <c r="A2965" s="102"/>
      <c r="B2965" s="103"/>
      <c r="C2965" s="98" t="s">
        <v>1282</v>
      </c>
      <c r="D2965" s="98" t="s">
        <v>1283</v>
      </c>
      <c r="E2965" s="98" t="s">
        <v>1317</v>
      </c>
      <c r="F2965" s="98" t="s">
        <v>1259</v>
      </c>
      <c r="G2965" s="98" t="s">
        <v>1285</v>
      </c>
      <c r="H2965" s="98" t="s">
        <v>1294</v>
      </c>
      <c r="I2965" s="98" t="s">
        <v>1261</v>
      </c>
      <c r="J2965" s="101" t="s">
        <v>1319</v>
      </c>
    </row>
    <row r="2966" ht="127.5" spans="1:10">
      <c r="A2966" s="98" t="s">
        <v>3556</v>
      </c>
      <c r="B2966" s="101" t="s">
        <v>3557</v>
      </c>
      <c r="C2966" s="102"/>
      <c r="D2966" s="102"/>
      <c r="E2966" s="102"/>
      <c r="F2966" s="102"/>
      <c r="G2966" s="102"/>
      <c r="H2966" s="102"/>
      <c r="I2966" s="102"/>
      <c r="J2966" s="103"/>
    </row>
    <row r="2967" ht="54" spans="1:10">
      <c r="A2967" s="102"/>
      <c r="B2967" s="103"/>
      <c r="C2967" s="98" t="s">
        <v>1256</v>
      </c>
      <c r="D2967" s="98" t="s">
        <v>1257</v>
      </c>
      <c r="E2967" s="98" t="s">
        <v>3558</v>
      </c>
      <c r="F2967" s="98" t="s">
        <v>1259</v>
      </c>
      <c r="G2967" s="98" t="s">
        <v>1651</v>
      </c>
      <c r="H2967" s="98" t="s">
        <v>99</v>
      </c>
      <c r="I2967" s="98" t="s">
        <v>1261</v>
      </c>
      <c r="J2967" s="101" t="s">
        <v>3559</v>
      </c>
    </row>
    <row r="2968" ht="27" spans="1:10">
      <c r="A2968" s="102"/>
      <c r="B2968" s="103"/>
      <c r="C2968" s="98" t="s">
        <v>1256</v>
      </c>
      <c r="D2968" s="98" t="s">
        <v>1268</v>
      </c>
      <c r="E2968" s="98" t="s">
        <v>3560</v>
      </c>
      <c r="F2968" s="98" t="s">
        <v>1280</v>
      </c>
      <c r="G2968" s="98" t="s">
        <v>1301</v>
      </c>
      <c r="H2968" s="98" t="s">
        <v>99</v>
      </c>
      <c r="I2968" s="98" t="s">
        <v>1261</v>
      </c>
      <c r="J2968" s="101" t="s">
        <v>3561</v>
      </c>
    </row>
    <row r="2969" ht="54" spans="1:10">
      <c r="A2969" s="102"/>
      <c r="B2969" s="103"/>
      <c r="C2969" s="98" t="s">
        <v>1256</v>
      </c>
      <c r="D2969" s="98" t="s">
        <v>1377</v>
      </c>
      <c r="E2969" s="98" t="s">
        <v>3562</v>
      </c>
      <c r="F2969" s="98" t="s">
        <v>1280</v>
      </c>
      <c r="G2969" s="98" t="s">
        <v>1301</v>
      </c>
      <c r="H2969" s="98" t="s">
        <v>99</v>
      </c>
      <c r="I2969" s="98" t="s">
        <v>1261</v>
      </c>
      <c r="J2969" s="101" t="s">
        <v>3563</v>
      </c>
    </row>
    <row r="2970" ht="54" spans="1:10">
      <c r="A2970" s="102"/>
      <c r="B2970" s="103"/>
      <c r="C2970" s="98" t="s">
        <v>1277</v>
      </c>
      <c r="D2970" s="98" t="s">
        <v>1278</v>
      </c>
      <c r="E2970" s="98" t="s">
        <v>3564</v>
      </c>
      <c r="F2970" s="98" t="s">
        <v>1280</v>
      </c>
      <c r="G2970" s="98" t="s">
        <v>1301</v>
      </c>
      <c r="H2970" s="98" t="s">
        <v>99</v>
      </c>
      <c r="I2970" s="98" t="s">
        <v>1261</v>
      </c>
      <c r="J2970" s="101" t="s">
        <v>3565</v>
      </c>
    </row>
    <row r="2971" ht="27" spans="1:10">
      <c r="A2971" s="102"/>
      <c r="B2971" s="103"/>
      <c r="C2971" s="98" t="s">
        <v>1277</v>
      </c>
      <c r="D2971" s="98" t="s">
        <v>1299</v>
      </c>
      <c r="E2971" s="98" t="s">
        <v>3566</v>
      </c>
      <c r="F2971" s="98" t="s">
        <v>1280</v>
      </c>
      <c r="G2971" s="98" t="s">
        <v>2770</v>
      </c>
      <c r="H2971" s="98" t="s">
        <v>99</v>
      </c>
      <c r="I2971" s="98" t="s">
        <v>1261</v>
      </c>
      <c r="J2971" s="101" t="s">
        <v>3567</v>
      </c>
    </row>
    <row r="2972" ht="67.5" spans="1:10">
      <c r="A2972" s="102"/>
      <c r="B2972" s="103"/>
      <c r="C2972" s="98" t="s">
        <v>1277</v>
      </c>
      <c r="D2972" s="98" t="s">
        <v>1299</v>
      </c>
      <c r="E2972" s="98" t="s">
        <v>3568</v>
      </c>
      <c r="F2972" s="98" t="s">
        <v>1280</v>
      </c>
      <c r="G2972" s="98" t="s">
        <v>2770</v>
      </c>
      <c r="H2972" s="98" t="s">
        <v>99</v>
      </c>
      <c r="I2972" s="98" t="s">
        <v>1261</v>
      </c>
      <c r="J2972" s="101" t="s">
        <v>3569</v>
      </c>
    </row>
    <row r="2973" ht="27" spans="1:10">
      <c r="A2973" s="102"/>
      <c r="B2973" s="103"/>
      <c r="C2973" s="98" t="s">
        <v>1282</v>
      </c>
      <c r="D2973" s="98" t="s">
        <v>1283</v>
      </c>
      <c r="E2973" s="98" t="s">
        <v>3570</v>
      </c>
      <c r="F2973" s="98" t="s">
        <v>1259</v>
      </c>
      <c r="G2973" s="98" t="s">
        <v>1285</v>
      </c>
      <c r="H2973" s="98" t="s">
        <v>99</v>
      </c>
      <c r="I2973" s="98" t="s">
        <v>1261</v>
      </c>
      <c r="J2973" s="101" t="s">
        <v>3571</v>
      </c>
    </row>
    <row r="2974" ht="54.75" spans="1:10">
      <c r="A2974" s="98" t="s">
        <v>3572</v>
      </c>
      <c r="B2974" s="101" t="s">
        <v>3573</v>
      </c>
      <c r="C2974" s="102"/>
      <c r="D2974" s="102"/>
      <c r="E2974" s="102"/>
      <c r="F2974" s="102"/>
      <c r="G2974" s="102"/>
      <c r="H2974" s="102"/>
      <c r="I2974" s="102"/>
      <c r="J2974" s="103"/>
    </row>
    <row r="2975" ht="14.25" spans="1:10">
      <c r="A2975" s="102"/>
      <c r="B2975" s="103"/>
      <c r="C2975" s="98" t="s">
        <v>1256</v>
      </c>
      <c r="D2975" s="98" t="s">
        <v>1257</v>
      </c>
      <c r="E2975" s="98" t="s">
        <v>3574</v>
      </c>
      <c r="F2975" s="98" t="s">
        <v>1259</v>
      </c>
      <c r="G2975" s="98" t="s">
        <v>1795</v>
      </c>
      <c r="H2975" s="98" t="s">
        <v>99</v>
      </c>
      <c r="I2975" s="98" t="s">
        <v>1261</v>
      </c>
      <c r="J2975" s="101" t="s">
        <v>3575</v>
      </c>
    </row>
    <row r="2976" ht="14.25" spans="1:10">
      <c r="A2976" s="102"/>
      <c r="B2976" s="103"/>
      <c r="C2976" s="98" t="s">
        <v>1256</v>
      </c>
      <c r="D2976" s="98" t="s">
        <v>1268</v>
      </c>
      <c r="E2976" s="98" t="s">
        <v>3576</v>
      </c>
      <c r="F2976" s="98" t="s">
        <v>1259</v>
      </c>
      <c r="G2976" s="98" t="s">
        <v>1285</v>
      </c>
      <c r="H2976" s="98" t="s">
        <v>99</v>
      </c>
      <c r="I2976" s="98" t="s">
        <v>1261</v>
      </c>
      <c r="J2976" s="101" t="s">
        <v>3577</v>
      </c>
    </row>
    <row r="2977" ht="14.25" spans="1:10">
      <c r="A2977" s="102"/>
      <c r="B2977" s="103"/>
      <c r="C2977" s="98" t="s">
        <v>1256</v>
      </c>
      <c r="D2977" s="98" t="s">
        <v>1268</v>
      </c>
      <c r="E2977" s="98" t="s">
        <v>3578</v>
      </c>
      <c r="F2977" s="98" t="s">
        <v>1259</v>
      </c>
      <c r="G2977" s="98" t="s">
        <v>1407</v>
      </c>
      <c r="H2977" s="98" t="s">
        <v>99</v>
      </c>
      <c r="I2977" s="98" t="s">
        <v>1261</v>
      </c>
      <c r="J2977" s="101" t="s">
        <v>3579</v>
      </c>
    </row>
    <row r="2978" ht="14.25" spans="1:10">
      <c r="A2978" s="102"/>
      <c r="B2978" s="103"/>
      <c r="C2978" s="98" t="s">
        <v>1256</v>
      </c>
      <c r="D2978" s="98" t="s">
        <v>1377</v>
      </c>
      <c r="E2978" s="98" t="s">
        <v>3580</v>
      </c>
      <c r="F2978" s="98" t="s">
        <v>1259</v>
      </c>
      <c r="G2978" s="98" t="s">
        <v>1807</v>
      </c>
      <c r="H2978" s="98" t="s">
        <v>99</v>
      </c>
      <c r="I2978" s="98" t="s">
        <v>1261</v>
      </c>
      <c r="J2978" s="101" t="s">
        <v>3581</v>
      </c>
    </row>
    <row r="2979" ht="27" spans="1:10">
      <c r="A2979" s="102"/>
      <c r="B2979" s="103"/>
      <c r="C2979" s="98" t="s">
        <v>1277</v>
      </c>
      <c r="D2979" s="98" t="s">
        <v>1278</v>
      </c>
      <c r="E2979" s="98" t="s">
        <v>3582</v>
      </c>
      <c r="F2979" s="98" t="s">
        <v>1259</v>
      </c>
      <c r="G2979" s="98" t="s">
        <v>1407</v>
      </c>
      <c r="H2979" s="98" t="s">
        <v>99</v>
      </c>
      <c r="I2979" s="98" t="s">
        <v>1261</v>
      </c>
      <c r="J2979" s="101" t="s">
        <v>3583</v>
      </c>
    </row>
    <row r="2980" ht="27" spans="1:10">
      <c r="A2980" s="102"/>
      <c r="B2980" s="103"/>
      <c r="C2980" s="98" t="s">
        <v>1282</v>
      </c>
      <c r="D2980" s="98" t="s">
        <v>1283</v>
      </c>
      <c r="E2980" s="98" t="s">
        <v>3584</v>
      </c>
      <c r="F2980" s="98" t="s">
        <v>1259</v>
      </c>
      <c r="G2980" s="98" t="s">
        <v>1407</v>
      </c>
      <c r="H2980" s="98" t="s">
        <v>99</v>
      </c>
      <c r="I2980" s="98" t="s">
        <v>1261</v>
      </c>
      <c r="J2980" s="101" t="s">
        <v>3585</v>
      </c>
    </row>
    <row r="2981" ht="85.5" spans="1:10">
      <c r="A2981" s="98" t="s">
        <v>3586</v>
      </c>
      <c r="B2981" s="101" t="s">
        <v>3587</v>
      </c>
      <c r="C2981" s="102"/>
      <c r="D2981" s="102"/>
      <c r="E2981" s="102"/>
      <c r="F2981" s="102"/>
      <c r="G2981" s="102"/>
      <c r="H2981" s="102"/>
      <c r="I2981" s="102"/>
      <c r="J2981" s="103"/>
    </row>
    <row r="2982" ht="27" spans="1:10">
      <c r="A2982" s="102"/>
      <c r="B2982" s="103"/>
      <c r="C2982" s="98" t="s">
        <v>1256</v>
      </c>
      <c r="D2982" s="98" t="s">
        <v>1257</v>
      </c>
      <c r="E2982" s="98" t="s">
        <v>3435</v>
      </c>
      <c r="F2982" s="98" t="s">
        <v>1280</v>
      </c>
      <c r="G2982" s="98" t="s">
        <v>2832</v>
      </c>
      <c r="H2982" s="98" t="s">
        <v>3437</v>
      </c>
      <c r="I2982" s="98" t="s">
        <v>1261</v>
      </c>
      <c r="J2982" s="101" t="s">
        <v>3519</v>
      </c>
    </row>
    <row r="2983" ht="27" spans="1:10">
      <c r="A2983" s="102"/>
      <c r="B2983" s="103"/>
      <c r="C2983" s="98" t="s">
        <v>1256</v>
      </c>
      <c r="D2983" s="98" t="s">
        <v>1257</v>
      </c>
      <c r="E2983" s="98" t="s">
        <v>3520</v>
      </c>
      <c r="F2983" s="98" t="s">
        <v>1259</v>
      </c>
      <c r="G2983" s="98" t="s">
        <v>3227</v>
      </c>
      <c r="H2983" s="98" t="s">
        <v>1682</v>
      </c>
      <c r="I2983" s="98" t="s">
        <v>1261</v>
      </c>
      <c r="J2983" s="101" t="s">
        <v>3521</v>
      </c>
    </row>
    <row r="2984" ht="28.5" spans="1:10">
      <c r="A2984" s="102"/>
      <c r="B2984" s="103"/>
      <c r="C2984" s="98" t="s">
        <v>1256</v>
      </c>
      <c r="D2984" s="98" t="s">
        <v>1268</v>
      </c>
      <c r="E2984" s="98" t="s">
        <v>3441</v>
      </c>
      <c r="F2984" s="98" t="s">
        <v>1280</v>
      </c>
      <c r="G2984" s="98" t="s">
        <v>1301</v>
      </c>
      <c r="H2984" s="98" t="s">
        <v>1294</v>
      </c>
      <c r="I2984" s="98" t="s">
        <v>1261</v>
      </c>
      <c r="J2984" s="101" t="s">
        <v>3522</v>
      </c>
    </row>
    <row r="2985" ht="28.5" spans="1:10">
      <c r="A2985" s="102"/>
      <c r="B2985" s="103"/>
      <c r="C2985" s="98" t="s">
        <v>1256</v>
      </c>
      <c r="D2985" s="98" t="s">
        <v>1268</v>
      </c>
      <c r="E2985" s="98" t="s">
        <v>3523</v>
      </c>
      <c r="F2985" s="98" t="s">
        <v>1280</v>
      </c>
      <c r="G2985" s="98" t="s">
        <v>1301</v>
      </c>
      <c r="H2985" s="98" t="s">
        <v>1294</v>
      </c>
      <c r="I2985" s="98" t="s">
        <v>1261</v>
      </c>
      <c r="J2985" s="101" t="s">
        <v>3524</v>
      </c>
    </row>
    <row r="2986" ht="42.75" spans="1:10">
      <c r="A2986" s="102"/>
      <c r="B2986" s="103"/>
      <c r="C2986" s="98" t="s">
        <v>1256</v>
      </c>
      <c r="D2986" s="98" t="s">
        <v>1268</v>
      </c>
      <c r="E2986" s="98" t="s">
        <v>3525</v>
      </c>
      <c r="F2986" s="98" t="s">
        <v>1259</v>
      </c>
      <c r="G2986" s="98" t="s">
        <v>1301</v>
      </c>
      <c r="H2986" s="98" t="s">
        <v>1294</v>
      </c>
      <c r="I2986" s="98" t="s">
        <v>1261</v>
      </c>
      <c r="J2986" s="101" t="s">
        <v>3526</v>
      </c>
    </row>
    <row r="2987" ht="42" spans="1:10">
      <c r="A2987" s="102"/>
      <c r="B2987" s="103"/>
      <c r="C2987" s="98" t="s">
        <v>1256</v>
      </c>
      <c r="D2987" s="98" t="s">
        <v>1268</v>
      </c>
      <c r="E2987" s="98" t="s">
        <v>3527</v>
      </c>
      <c r="F2987" s="98" t="s">
        <v>1259</v>
      </c>
      <c r="G2987" s="98" t="s">
        <v>1301</v>
      </c>
      <c r="H2987" s="98" t="s">
        <v>1294</v>
      </c>
      <c r="I2987" s="98" t="s">
        <v>1261</v>
      </c>
      <c r="J2987" s="101" t="s">
        <v>3528</v>
      </c>
    </row>
    <row r="2988" ht="28.5" spans="1:10">
      <c r="A2988" s="102"/>
      <c r="B2988" s="103"/>
      <c r="C2988" s="98" t="s">
        <v>1256</v>
      </c>
      <c r="D2988" s="98" t="s">
        <v>1377</v>
      </c>
      <c r="E2988" s="98" t="s">
        <v>3446</v>
      </c>
      <c r="F2988" s="98" t="s">
        <v>1280</v>
      </c>
      <c r="G2988" s="98" t="s">
        <v>1301</v>
      </c>
      <c r="H2988" s="98" t="s">
        <v>1294</v>
      </c>
      <c r="I2988" s="98" t="s">
        <v>1261</v>
      </c>
      <c r="J2988" s="101" t="s">
        <v>3529</v>
      </c>
    </row>
    <row r="2989" ht="14.25" spans="1:10">
      <c r="A2989" s="102"/>
      <c r="B2989" s="103"/>
      <c r="C2989" s="98" t="s">
        <v>1256</v>
      </c>
      <c r="D2989" s="98" t="s">
        <v>1377</v>
      </c>
      <c r="E2989" s="98" t="s">
        <v>3530</v>
      </c>
      <c r="F2989" s="98" t="s">
        <v>1270</v>
      </c>
      <c r="G2989" s="98" t="s">
        <v>3531</v>
      </c>
      <c r="H2989" s="98" t="s">
        <v>3532</v>
      </c>
      <c r="I2989" s="98" t="s">
        <v>1261</v>
      </c>
      <c r="J2989" s="101" t="s">
        <v>3533</v>
      </c>
    </row>
    <row r="2990" ht="28.5" spans="1:10">
      <c r="A2990" s="102"/>
      <c r="B2990" s="103"/>
      <c r="C2990" s="98" t="s">
        <v>1277</v>
      </c>
      <c r="D2990" s="98" t="s">
        <v>1278</v>
      </c>
      <c r="E2990" s="98" t="s">
        <v>2027</v>
      </c>
      <c r="F2990" s="98" t="s">
        <v>1259</v>
      </c>
      <c r="G2990" s="98" t="s">
        <v>1285</v>
      </c>
      <c r="H2990" s="98" t="s">
        <v>1294</v>
      </c>
      <c r="I2990" s="98" t="s">
        <v>1261</v>
      </c>
      <c r="J2990" s="101" t="s">
        <v>3534</v>
      </c>
    </row>
    <row r="2991" ht="14.25" spans="1:10">
      <c r="A2991" s="102"/>
      <c r="B2991" s="103"/>
      <c r="C2991" s="98" t="s">
        <v>1277</v>
      </c>
      <c r="D2991" s="98" t="s">
        <v>1278</v>
      </c>
      <c r="E2991" s="98" t="s">
        <v>2028</v>
      </c>
      <c r="F2991" s="98" t="s">
        <v>1280</v>
      </c>
      <c r="G2991" s="98" t="s">
        <v>1301</v>
      </c>
      <c r="H2991" s="98" t="s">
        <v>99</v>
      </c>
      <c r="I2991" s="98" t="s">
        <v>1261</v>
      </c>
      <c r="J2991" s="101" t="s">
        <v>3456</v>
      </c>
    </row>
    <row r="2992" ht="28.5" spans="1:10">
      <c r="A2992" s="102"/>
      <c r="B2992" s="103"/>
      <c r="C2992" s="98" t="s">
        <v>1282</v>
      </c>
      <c r="D2992" s="98" t="s">
        <v>1283</v>
      </c>
      <c r="E2992" s="98" t="s">
        <v>3535</v>
      </c>
      <c r="F2992" s="98" t="s">
        <v>1259</v>
      </c>
      <c r="G2992" s="98" t="s">
        <v>1407</v>
      </c>
      <c r="H2992" s="98" t="s">
        <v>1294</v>
      </c>
      <c r="I2992" s="98" t="s">
        <v>1261</v>
      </c>
      <c r="J2992" s="101" t="s">
        <v>3536</v>
      </c>
    </row>
    <row r="2993" ht="42" spans="1:10">
      <c r="A2993" s="98" t="s">
        <v>3588</v>
      </c>
      <c r="B2993" s="101" t="s">
        <v>3589</v>
      </c>
      <c r="C2993" s="102"/>
      <c r="D2993" s="102"/>
      <c r="E2993" s="102"/>
      <c r="F2993" s="102"/>
      <c r="G2993" s="102"/>
      <c r="H2993" s="102"/>
      <c r="I2993" s="102"/>
      <c r="J2993" s="103"/>
    </row>
    <row r="2994" ht="27" spans="1:10">
      <c r="A2994" s="102"/>
      <c r="B2994" s="103"/>
      <c r="C2994" s="98" t="s">
        <v>1256</v>
      </c>
      <c r="D2994" s="98" t="s">
        <v>1257</v>
      </c>
      <c r="E2994" s="98" t="s">
        <v>3435</v>
      </c>
      <c r="F2994" s="98" t="s">
        <v>1280</v>
      </c>
      <c r="G2994" s="98" t="s">
        <v>2684</v>
      </c>
      <c r="H2994" s="98" t="s">
        <v>3437</v>
      </c>
      <c r="I2994" s="98" t="s">
        <v>1261</v>
      </c>
      <c r="J2994" s="101" t="s">
        <v>3590</v>
      </c>
    </row>
    <row r="2995" ht="27" spans="1:10">
      <c r="A2995" s="102"/>
      <c r="B2995" s="103"/>
      <c r="C2995" s="98" t="s">
        <v>1256</v>
      </c>
      <c r="D2995" s="98" t="s">
        <v>1257</v>
      </c>
      <c r="E2995" s="98" t="s">
        <v>3520</v>
      </c>
      <c r="F2995" s="98" t="s">
        <v>1280</v>
      </c>
      <c r="G2995" s="98" t="s">
        <v>2043</v>
      </c>
      <c r="H2995" s="98" t="s">
        <v>1682</v>
      </c>
      <c r="I2995" s="98" t="s">
        <v>1384</v>
      </c>
      <c r="J2995" s="101" t="s">
        <v>3521</v>
      </c>
    </row>
    <row r="2996" ht="28.5" spans="1:10">
      <c r="A2996" s="102"/>
      <c r="B2996" s="103"/>
      <c r="C2996" s="98" t="s">
        <v>1256</v>
      </c>
      <c r="D2996" s="98" t="s">
        <v>1268</v>
      </c>
      <c r="E2996" s="98" t="s">
        <v>3441</v>
      </c>
      <c r="F2996" s="98" t="s">
        <v>1280</v>
      </c>
      <c r="G2996" s="98" t="s">
        <v>1301</v>
      </c>
      <c r="H2996" s="98" t="s">
        <v>1294</v>
      </c>
      <c r="I2996" s="98" t="s">
        <v>1384</v>
      </c>
      <c r="J2996" s="101" t="s">
        <v>3522</v>
      </c>
    </row>
    <row r="2997" ht="28.5" spans="1:10">
      <c r="A2997" s="102"/>
      <c r="B2997" s="103"/>
      <c r="C2997" s="98" t="s">
        <v>1256</v>
      </c>
      <c r="D2997" s="98" t="s">
        <v>1268</v>
      </c>
      <c r="E2997" s="98" t="s">
        <v>3523</v>
      </c>
      <c r="F2997" s="98" t="s">
        <v>1280</v>
      </c>
      <c r="G2997" s="98" t="s">
        <v>1301</v>
      </c>
      <c r="H2997" s="98" t="s">
        <v>1294</v>
      </c>
      <c r="I2997" s="98" t="s">
        <v>1384</v>
      </c>
      <c r="J2997" s="101" t="s">
        <v>3524</v>
      </c>
    </row>
    <row r="2998" ht="42.75" spans="1:10">
      <c r="A2998" s="102"/>
      <c r="B2998" s="103"/>
      <c r="C2998" s="98" t="s">
        <v>1256</v>
      </c>
      <c r="D2998" s="98" t="s">
        <v>1268</v>
      </c>
      <c r="E2998" s="98" t="s">
        <v>3525</v>
      </c>
      <c r="F2998" s="98" t="s">
        <v>1280</v>
      </c>
      <c r="G2998" s="98" t="s">
        <v>1301</v>
      </c>
      <c r="H2998" s="98" t="s">
        <v>1294</v>
      </c>
      <c r="I2998" s="98" t="s">
        <v>1384</v>
      </c>
      <c r="J2998" s="101" t="s">
        <v>3526</v>
      </c>
    </row>
    <row r="2999" ht="42" spans="1:10">
      <c r="A2999" s="102"/>
      <c r="B2999" s="103"/>
      <c r="C2999" s="98" t="s">
        <v>1256</v>
      </c>
      <c r="D2999" s="98" t="s">
        <v>1268</v>
      </c>
      <c r="E2999" s="98" t="s">
        <v>3527</v>
      </c>
      <c r="F2999" s="98" t="s">
        <v>1280</v>
      </c>
      <c r="G2999" s="98" t="s">
        <v>1301</v>
      </c>
      <c r="H2999" s="98" t="s">
        <v>1294</v>
      </c>
      <c r="I2999" s="98" t="s">
        <v>1384</v>
      </c>
      <c r="J2999" s="101" t="s">
        <v>3528</v>
      </c>
    </row>
    <row r="3000" ht="28.5" spans="1:10">
      <c r="A3000" s="102"/>
      <c r="B3000" s="103"/>
      <c r="C3000" s="98" t="s">
        <v>1256</v>
      </c>
      <c r="D3000" s="98" t="s">
        <v>1377</v>
      </c>
      <c r="E3000" s="98" t="s">
        <v>3446</v>
      </c>
      <c r="F3000" s="98" t="s">
        <v>1280</v>
      </c>
      <c r="G3000" s="98" t="s">
        <v>1301</v>
      </c>
      <c r="H3000" s="98" t="s">
        <v>1294</v>
      </c>
      <c r="I3000" s="98" t="s">
        <v>1384</v>
      </c>
      <c r="J3000" s="101" t="s">
        <v>3529</v>
      </c>
    </row>
    <row r="3001" ht="14.25" spans="1:10">
      <c r="A3001" s="102"/>
      <c r="B3001" s="103"/>
      <c r="C3001" s="98" t="s">
        <v>1256</v>
      </c>
      <c r="D3001" s="98" t="s">
        <v>1377</v>
      </c>
      <c r="E3001" s="98" t="s">
        <v>3530</v>
      </c>
      <c r="F3001" s="98" t="s">
        <v>1280</v>
      </c>
      <c r="G3001" s="98" t="s">
        <v>1301</v>
      </c>
      <c r="H3001" s="98" t="s">
        <v>3532</v>
      </c>
      <c r="I3001" s="98" t="s">
        <v>1384</v>
      </c>
      <c r="J3001" s="101" t="s">
        <v>3533</v>
      </c>
    </row>
    <row r="3002" ht="28.5" spans="1:10">
      <c r="A3002" s="102"/>
      <c r="B3002" s="103"/>
      <c r="C3002" s="98" t="s">
        <v>1277</v>
      </c>
      <c r="D3002" s="98" t="s">
        <v>1278</v>
      </c>
      <c r="E3002" s="98" t="s">
        <v>2027</v>
      </c>
      <c r="F3002" s="98" t="s">
        <v>1280</v>
      </c>
      <c r="G3002" s="98" t="s">
        <v>1301</v>
      </c>
      <c r="H3002" s="98" t="s">
        <v>1294</v>
      </c>
      <c r="I3002" s="98" t="s">
        <v>1384</v>
      </c>
      <c r="J3002" s="101" t="s">
        <v>3534</v>
      </c>
    </row>
    <row r="3003" ht="28.5" spans="1:10">
      <c r="A3003" s="102"/>
      <c r="B3003" s="103"/>
      <c r="C3003" s="98" t="s">
        <v>1282</v>
      </c>
      <c r="D3003" s="98" t="s">
        <v>1283</v>
      </c>
      <c r="E3003" s="98" t="s">
        <v>3535</v>
      </c>
      <c r="F3003" s="98" t="s">
        <v>1259</v>
      </c>
      <c r="G3003" s="98" t="s">
        <v>1407</v>
      </c>
      <c r="H3003" s="98" t="s">
        <v>1294</v>
      </c>
      <c r="I3003" s="98" t="s">
        <v>1384</v>
      </c>
      <c r="J3003" s="101" t="s">
        <v>3536</v>
      </c>
    </row>
    <row r="3004" ht="70.5" spans="1:10">
      <c r="A3004" s="98" t="s">
        <v>3591</v>
      </c>
      <c r="B3004" s="101" t="s">
        <v>3592</v>
      </c>
      <c r="C3004" s="102"/>
      <c r="D3004" s="102"/>
      <c r="E3004" s="102"/>
      <c r="F3004" s="102"/>
      <c r="G3004" s="102"/>
      <c r="H3004" s="102"/>
      <c r="I3004" s="102"/>
      <c r="J3004" s="103"/>
    </row>
    <row r="3005" ht="108.75" spans="1:10">
      <c r="A3005" s="102"/>
      <c r="B3005" s="103"/>
      <c r="C3005" s="98" t="s">
        <v>1256</v>
      </c>
      <c r="D3005" s="98" t="s">
        <v>1257</v>
      </c>
      <c r="E3005" s="98" t="s">
        <v>3593</v>
      </c>
      <c r="F3005" s="98" t="s">
        <v>1280</v>
      </c>
      <c r="G3005" s="105" t="s">
        <v>3594</v>
      </c>
      <c r="H3005" s="98" t="s">
        <v>99</v>
      </c>
      <c r="I3005" s="98" t="s">
        <v>1261</v>
      </c>
      <c r="J3005" s="101" t="s">
        <v>3595</v>
      </c>
    </row>
    <row r="3006" ht="27" spans="1:10">
      <c r="A3006" s="102"/>
      <c r="B3006" s="103"/>
      <c r="C3006" s="98" t="s">
        <v>1256</v>
      </c>
      <c r="D3006" s="98" t="s">
        <v>1268</v>
      </c>
      <c r="E3006" s="98" t="s">
        <v>3596</v>
      </c>
      <c r="F3006" s="98" t="s">
        <v>1280</v>
      </c>
      <c r="G3006" s="98" t="s">
        <v>3597</v>
      </c>
      <c r="H3006" s="98" t="s">
        <v>99</v>
      </c>
      <c r="I3006" s="98" t="s">
        <v>1261</v>
      </c>
      <c r="J3006" s="101" t="s">
        <v>3598</v>
      </c>
    </row>
    <row r="3007" ht="40.5" spans="1:10">
      <c r="A3007" s="102"/>
      <c r="B3007" s="103"/>
      <c r="C3007" s="98" t="s">
        <v>1256</v>
      </c>
      <c r="D3007" s="98" t="s">
        <v>1377</v>
      </c>
      <c r="E3007" s="98" t="s">
        <v>3599</v>
      </c>
      <c r="F3007" s="98" t="s">
        <v>1280</v>
      </c>
      <c r="G3007" s="98" t="s">
        <v>3600</v>
      </c>
      <c r="H3007" s="98" t="s">
        <v>99</v>
      </c>
      <c r="I3007" s="98" t="s">
        <v>1261</v>
      </c>
      <c r="J3007" s="101" t="s">
        <v>3598</v>
      </c>
    </row>
    <row r="3008" ht="27" spans="1:10">
      <c r="A3008" s="102"/>
      <c r="B3008" s="103"/>
      <c r="C3008" s="98" t="s">
        <v>1277</v>
      </c>
      <c r="D3008" s="98" t="s">
        <v>1278</v>
      </c>
      <c r="E3008" s="98" t="s">
        <v>3601</v>
      </c>
      <c r="F3008" s="98" t="s">
        <v>1280</v>
      </c>
      <c r="G3008" s="98" t="s">
        <v>3602</v>
      </c>
      <c r="H3008" s="98" t="s">
        <v>99</v>
      </c>
      <c r="I3008" s="98" t="s">
        <v>1261</v>
      </c>
      <c r="J3008" s="101" t="s">
        <v>3603</v>
      </c>
    </row>
    <row r="3009" ht="27" spans="1:10">
      <c r="A3009" s="102"/>
      <c r="B3009" s="103"/>
      <c r="C3009" s="98" t="s">
        <v>1282</v>
      </c>
      <c r="D3009" s="98" t="s">
        <v>1283</v>
      </c>
      <c r="E3009" s="98" t="s">
        <v>3604</v>
      </c>
      <c r="F3009" s="98" t="s">
        <v>1259</v>
      </c>
      <c r="G3009" s="98" t="s">
        <v>1407</v>
      </c>
      <c r="H3009" s="98" t="s">
        <v>99</v>
      </c>
      <c r="I3009" s="98" t="s">
        <v>1261</v>
      </c>
      <c r="J3009" s="101" t="s">
        <v>3605</v>
      </c>
    </row>
    <row r="3010" ht="27.75" spans="1:10">
      <c r="A3010" s="98" t="s">
        <v>3606</v>
      </c>
      <c r="B3010" s="101" t="s">
        <v>3607</v>
      </c>
      <c r="C3010" s="102"/>
      <c r="D3010" s="102"/>
      <c r="E3010" s="102"/>
      <c r="F3010" s="102"/>
      <c r="G3010" s="102"/>
      <c r="H3010" s="102"/>
      <c r="I3010" s="102"/>
      <c r="J3010" s="103"/>
    </row>
    <row r="3011" ht="14.25" spans="1:10">
      <c r="A3011" s="102"/>
      <c r="B3011" s="103"/>
      <c r="C3011" s="98" t="s">
        <v>1256</v>
      </c>
      <c r="D3011" s="98" t="s">
        <v>1257</v>
      </c>
      <c r="E3011" s="98" t="s">
        <v>1920</v>
      </c>
      <c r="F3011" s="98" t="s">
        <v>1280</v>
      </c>
      <c r="G3011" s="98" t="s">
        <v>3608</v>
      </c>
      <c r="H3011" s="98" t="s">
        <v>1311</v>
      </c>
      <c r="I3011" s="98" t="s">
        <v>1261</v>
      </c>
      <c r="J3011" s="101" t="s">
        <v>2619</v>
      </c>
    </row>
    <row r="3012" ht="27" spans="1:10">
      <c r="A3012" s="102"/>
      <c r="B3012" s="103"/>
      <c r="C3012" s="98" t="s">
        <v>1256</v>
      </c>
      <c r="D3012" s="98" t="s">
        <v>1257</v>
      </c>
      <c r="E3012" s="98" t="s">
        <v>3540</v>
      </c>
      <c r="F3012" s="98" t="s">
        <v>1259</v>
      </c>
      <c r="G3012" s="98" t="s">
        <v>1850</v>
      </c>
      <c r="H3012" s="98" t="s">
        <v>1776</v>
      </c>
      <c r="I3012" s="98" t="s">
        <v>1261</v>
      </c>
      <c r="J3012" s="101" t="s">
        <v>3609</v>
      </c>
    </row>
    <row r="3013" ht="28.5" spans="1:10">
      <c r="A3013" s="102"/>
      <c r="B3013" s="103"/>
      <c r="C3013" s="98" t="s">
        <v>1256</v>
      </c>
      <c r="D3013" s="98" t="s">
        <v>1268</v>
      </c>
      <c r="E3013" s="98" t="s">
        <v>1922</v>
      </c>
      <c r="F3013" s="98" t="s">
        <v>1280</v>
      </c>
      <c r="G3013" s="98" t="s">
        <v>1301</v>
      </c>
      <c r="H3013" s="98" t="s">
        <v>1294</v>
      </c>
      <c r="I3013" s="98" t="s">
        <v>1261</v>
      </c>
      <c r="J3013" s="101" t="s">
        <v>3542</v>
      </c>
    </row>
    <row r="3014" ht="28.5" spans="1:10">
      <c r="A3014" s="102"/>
      <c r="B3014" s="103"/>
      <c r="C3014" s="98" t="s">
        <v>1256</v>
      </c>
      <c r="D3014" s="98" t="s">
        <v>1268</v>
      </c>
      <c r="E3014" s="98" t="s">
        <v>3543</v>
      </c>
      <c r="F3014" s="98" t="s">
        <v>1280</v>
      </c>
      <c r="G3014" s="98" t="s">
        <v>1301</v>
      </c>
      <c r="H3014" s="98" t="s">
        <v>1294</v>
      </c>
      <c r="I3014" s="98" t="s">
        <v>1261</v>
      </c>
      <c r="J3014" s="101" t="s">
        <v>3544</v>
      </c>
    </row>
    <row r="3015" ht="28.5" spans="1:10">
      <c r="A3015" s="102"/>
      <c r="B3015" s="103"/>
      <c r="C3015" s="98" t="s">
        <v>1277</v>
      </c>
      <c r="D3015" s="98" t="s">
        <v>1278</v>
      </c>
      <c r="E3015" s="98" t="s">
        <v>2027</v>
      </c>
      <c r="F3015" s="98" t="s">
        <v>1259</v>
      </c>
      <c r="G3015" s="98" t="s">
        <v>1301</v>
      </c>
      <c r="H3015" s="98" t="s">
        <v>1294</v>
      </c>
      <c r="I3015" s="98" t="s">
        <v>1261</v>
      </c>
      <c r="J3015" s="101" t="s">
        <v>3547</v>
      </c>
    </row>
    <row r="3016" ht="14.25" spans="1:10">
      <c r="A3016" s="102"/>
      <c r="B3016" s="103"/>
      <c r="C3016" s="98" t="s">
        <v>1277</v>
      </c>
      <c r="D3016" s="98" t="s">
        <v>1278</v>
      </c>
      <c r="E3016" s="98" t="s">
        <v>2028</v>
      </c>
      <c r="F3016" s="98" t="s">
        <v>1259</v>
      </c>
      <c r="G3016" s="98" t="s">
        <v>1407</v>
      </c>
      <c r="H3016" s="98" t="s">
        <v>99</v>
      </c>
      <c r="I3016" s="98" t="s">
        <v>1261</v>
      </c>
      <c r="J3016" s="101" t="s">
        <v>2622</v>
      </c>
    </row>
    <row r="3017" ht="27" spans="1:10">
      <c r="A3017" s="102"/>
      <c r="B3017" s="103"/>
      <c r="C3017" s="98" t="s">
        <v>1282</v>
      </c>
      <c r="D3017" s="98" t="s">
        <v>1283</v>
      </c>
      <c r="E3017" s="98" t="s">
        <v>1317</v>
      </c>
      <c r="F3017" s="98" t="s">
        <v>1259</v>
      </c>
      <c r="G3017" s="98" t="s">
        <v>1285</v>
      </c>
      <c r="H3017" s="98" t="s">
        <v>1294</v>
      </c>
      <c r="I3017" s="98" t="s">
        <v>1261</v>
      </c>
      <c r="J3017" s="101" t="s">
        <v>1319</v>
      </c>
    </row>
    <row r="3018" ht="42.75" spans="1:10">
      <c r="A3018" s="98" t="s">
        <v>3610</v>
      </c>
      <c r="B3018" s="101" t="s">
        <v>3611</v>
      </c>
      <c r="C3018" s="102"/>
      <c r="D3018" s="102"/>
      <c r="E3018" s="102"/>
      <c r="F3018" s="102"/>
      <c r="G3018" s="102"/>
      <c r="H3018" s="102"/>
      <c r="I3018" s="102"/>
      <c r="J3018" s="103"/>
    </row>
    <row r="3019" ht="27" spans="1:10">
      <c r="A3019" s="102"/>
      <c r="B3019" s="103"/>
      <c r="C3019" s="98" t="s">
        <v>1256</v>
      </c>
      <c r="D3019" s="98" t="s">
        <v>1257</v>
      </c>
      <c r="E3019" s="98" t="s">
        <v>3612</v>
      </c>
      <c r="F3019" s="98" t="s">
        <v>1280</v>
      </c>
      <c r="G3019" s="98" t="s">
        <v>3613</v>
      </c>
      <c r="H3019" s="98" t="s">
        <v>99</v>
      </c>
      <c r="I3019" s="98" t="s">
        <v>1261</v>
      </c>
      <c r="J3019" s="101" t="s">
        <v>3614</v>
      </c>
    </row>
    <row r="3020" ht="14.25" spans="1:10">
      <c r="A3020" s="102"/>
      <c r="B3020" s="103"/>
      <c r="C3020" s="98" t="s">
        <v>1256</v>
      </c>
      <c r="D3020" s="98" t="s">
        <v>1268</v>
      </c>
      <c r="E3020" s="98" t="s">
        <v>3615</v>
      </c>
      <c r="F3020" s="98" t="s">
        <v>1280</v>
      </c>
      <c r="G3020" s="98" t="s">
        <v>1301</v>
      </c>
      <c r="H3020" s="98" t="s">
        <v>99</v>
      </c>
      <c r="I3020" s="98" t="s">
        <v>1261</v>
      </c>
      <c r="J3020" s="101" t="s">
        <v>3616</v>
      </c>
    </row>
    <row r="3021" ht="40.5" spans="1:10">
      <c r="A3021" s="102"/>
      <c r="B3021" s="103"/>
      <c r="C3021" s="98" t="s">
        <v>1256</v>
      </c>
      <c r="D3021" s="98" t="s">
        <v>1268</v>
      </c>
      <c r="E3021" s="98" t="s">
        <v>3617</v>
      </c>
      <c r="F3021" s="98" t="s">
        <v>1280</v>
      </c>
      <c r="G3021" s="98" t="s">
        <v>1301</v>
      </c>
      <c r="H3021" s="98" t="s">
        <v>99</v>
      </c>
      <c r="I3021" s="98" t="s">
        <v>1261</v>
      </c>
      <c r="J3021" s="101" t="s">
        <v>3618</v>
      </c>
    </row>
    <row r="3022" ht="27" spans="1:10">
      <c r="A3022" s="102"/>
      <c r="B3022" s="103"/>
      <c r="C3022" s="98" t="s">
        <v>1256</v>
      </c>
      <c r="D3022" s="98" t="s">
        <v>1377</v>
      </c>
      <c r="E3022" s="98" t="s">
        <v>3619</v>
      </c>
      <c r="F3022" s="98" t="s">
        <v>1280</v>
      </c>
      <c r="G3022" s="98" t="s">
        <v>1301</v>
      </c>
      <c r="H3022" s="98" t="s">
        <v>99</v>
      </c>
      <c r="I3022" s="98" t="s">
        <v>1261</v>
      </c>
      <c r="J3022" s="101" t="s">
        <v>3620</v>
      </c>
    </row>
    <row r="3023" ht="54" spans="1:10">
      <c r="A3023" s="102"/>
      <c r="B3023" s="103"/>
      <c r="C3023" s="98" t="s">
        <v>1277</v>
      </c>
      <c r="D3023" s="98" t="s">
        <v>1278</v>
      </c>
      <c r="E3023" s="98" t="s">
        <v>3621</v>
      </c>
      <c r="F3023" s="98" t="s">
        <v>1259</v>
      </c>
      <c r="G3023" s="98" t="s">
        <v>1606</v>
      </c>
      <c r="H3023" s="98" t="s">
        <v>99</v>
      </c>
      <c r="I3023" s="98" t="s">
        <v>1261</v>
      </c>
      <c r="J3023" s="101" t="s">
        <v>3622</v>
      </c>
    </row>
    <row r="3024" ht="27" spans="1:10">
      <c r="A3024" s="102"/>
      <c r="B3024" s="103"/>
      <c r="C3024" s="98" t="s">
        <v>1282</v>
      </c>
      <c r="D3024" s="98" t="s">
        <v>1283</v>
      </c>
      <c r="E3024" s="98" t="s">
        <v>3623</v>
      </c>
      <c r="F3024" s="98" t="s">
        <v>1259</v>
      </c>
      <c r="G3024" s="98" t="s">
        <v>1285</v>
      </c>
      <c r="H3024" s="98" t="s">
        <v>99</v>
      </c>
      <c r="I3024" s="98" t="s">
        <v>1261</v>
      </c>
      <c r="J3024" s="101" t="s">
        <v>3624</v>
      </c>
    </row>
    <row r="3025" ht="126" spans="1:10">
      <c r="A3025" s="98" t="s">
        <v>3625</v>
      </c>
      <c r="B3025" s="101" t="s">
        <v>3626</v>
      </c>
      <c r="C3025" s="102"/>
      <c r="D3025" s="102"/>
      <c r="E3025" s="102"/>
      <c r="F3025" s="102"/>
      <c r="G3025" s="102"/>
      <c r="H3025" s="102"/>
      <c r="I3025" s="102"/>
      <c r="J3025" s="103"/>
    </row>
    <row r="3026" ht="27" spans="1:10">
      <c r="A3026" s="102"/>
      <c r="B3026" s="103"/>
      <c r="C3026" s="98" t="s">
        <v>1256</v>
      </c>
      <c r="D3026" s="98" t="s">
        <v>1257</v>
      </c>
      <c r="E3026" s="98" t="s">
        <v>3435</v>
      </c>
      <c r="F3026" s="98" t="s">
        <v>1280</v>
      </c>
      <c r="G3026" s="98" t="s">
        <v>1353</v>
      </c>
      <c r="H3026" s="98" t="s">
        <v>3437</v>
      </c>
      <c r="I3026" s="98" t="s">
        <v>1261</v>
      </c>
      <c r="J3026" s="101" t="s">
        <v>3519</v>
      </c>
    </row>
    <row r="3027" ht="27" spans="1:10">
      <c r="A3027" s="102"/>
      <c r="B3027" s="103"/>
      <c r="C3027" s="98" t="s">
        <v>1256</v>
      </c>
      <c r="D3027" s="98" t="s">
        <v>1257</v>
      </c>
      <c r="E3027" s="98" t="s">
        <v>3520</v>
      </c>
      <c r="F3027" s="98" t="s">
        <v>1259</v>
      </c>
      <c r="G3027" s="98" t="s">
        <v>2097</v>
      </c>
      <c r="H3027" s="98" t="s">
        <v>1682</v>
      </c>
      <c r="I3027" s="98" t="s">
        <v>1261</v>
      </c>
      <c r="J3027" s="101" t="s">
        <v>3521</v>
      </c>
    </row>
    <row r="3028" ht="28.5" spans="1:10">
      <c r="A3028" s="102"/>
      <c r="B3028" s="103"/>
      <c r="C3028" s="98" t="s">
        <v>1256</v>
      </c>
      <c r="D3028" s="98" t="s">
        <v>1268</v>
      </c>
      <c r="E3028" s="98" t="s">
        <v>3441</v>
      </c>
      <c r="F3028" s="98" t="s">
        <v>1280</v>
      </c>
      <c r="G3028" s="98" t="s">
        <v>1301</v>
      </c>
      <c r="H3028" s="98" t="s">
        <v>1294</v>
      </c>
      <c r="I3028" s="98" t="s">
        <v>1261</v>
      </c>
      <c r="J3028" s="101" t="s">
        <v>3522</v>
      </c>
    </row>
    <row r="3029" ht="28.5" spans="1:10">
      <c r="A3029" s="102"/>
      <c r="B3029" s="103"/>
      <c r="C3029" s="98" t="s">
        <v>1256</v>
      </c>
      <c r="D3029" s="98" t="s">
        <v>1268</v>
      </c>
      <c r="E3029" s="98" t="s">
        <v>3523</v>
      </c>
      <c r="F3029" s="98" t="s">
        <v>1280</v>
      </c>
      <c r="G3029" s="98" t="s">
        <v>1301</v>
      </c>
      <c r="H3029" s="98" t="s">
        <v>1294</v>
      </c>
      <c r="I3029" s="98" t="s">
        <v>1261</v>
      </c>
      <c r="J3029" s="101" t="s">
        <v>3524</v>
      </c>
    </row>
    <row r="3030" ht="28.5" spans="1:10">
      <c r="A3030" s="102"/>
      <c r="B3030" s="103"/>
      <c r="C3030" s="98" t="s">
        <v>1256</v>
      </c>
      <c r="D3030" s="98" t="s">
        <v>1377</v>
      </c>
      <c r="E3030" s="98" t="s">
        <v>3446</v>
      </c>
      <c r="F3030" s="98" t="s">
        <v>1280</v>
      </c>
      <c r="G3030" s="98" t="s">
        <v>1301</v>
      </c>
      <c r="H3030" s="98" t="s">
        <v>1294</v>
      </c>
      <c r="I3030" s="98" t="s">
        <v>1261</v>
      </c>
      <c r="J3030" s="101" t="s">
        <v>3529</v>
      </c>
    </row>
    <row r="3031" ht="28.5" spans="1:10">
      <c r="A3031" s="102"/>
      <c r="B3031" s="103"/>
      <c r="C3031" s="98" t="s">
        <v>1277</v>
      </c>
      <c r="D3031" s="98" t="s">
        <v>1278</v>
      </c>
      <c r="E3031" s="98" t="s">
        <v>2027</v>
      </c>
      <c r="F3031" s="98" t="s">
        <v>1259</v>
      </c>
      <c r="G3031" s="98" t="s">
        <v>1301</v>
      </c>
      <c r="H3031" s="98" t="s">
        <v>1294</v>
      </c>
      <c r="I3031" s="98" t="s">
        <v>1261</v>
      </c>
      <c r="J3031" s="101" t="s">
        <v>3534</v>
      </c>
    </row>
    <row r="3032" ht="14.25" spans="1:10">
      <c r="A3032" s="102"/>
      <c r="B3032" s="103"/>
      <c r="C3032" s="98" t="s">
        <v>1277</v>
      </c>
      <c r="D3032" s="98" t="s">
        <v>1278</v>
      </c>
      <c r="E3032" s="98" t="s">
        <v>2028</v>
      </c>
      <c r="F3032" s="98" t="s">
        <v>1259</v>
      </c>
      <c r="G3032" s="98" t="s">
        <v>1407</v>
      </c>
      <c r="H3032" s="98" t="s">
        <v>99</v>
      </c>
      <c r="I3032" s="98" t="s">
        <v>1261</v>
      </c>
      <c r="J3032" s="101" t="s">
        <v>3456</v>
      </c>
    </row>
    <row r="3033" ht="28.5" spans="1:10">
      <c r="A3033" s="102"/>
      <c r="B3033" s="103"/>
      <c r="C3033" s="98" t="s">
        <v>1282</v>
      </c>
      <c r="D3033" s="98" t="s">
        <v>1283</v>
      </c>
      <c r="E3033" s="98" t="s">
        <v>3535</v>
      </c>
      <c r="F3033" s="98" t="s">
        <v>1259</v>
      </c>
      <c r="G3033" s="98" t="s">
        <v>1285</v>
      </c>
      <c r="H3033" s="98" t="s">
        <v>1294</v>
      </c>
      <c r="I3033" s="98" t="s">
        <v>1261</v>
      </c>
      <c r="J3033" s="101" t="s">
        <v>3536</v>
      </c>
    </row>
    <row r="3034" ht="42.75" spans="1:10">
      <c r="A3034" s="98" t="s">
        <v>3627</v>
      </c>
      <c r="B3034" s="101" t="s">
        <v>3628</v>
      </c>
      <c r="C3034" s="102"/>
      <c r="D3034" s="102"/>
      <c r="E3034" s="102"/>
      <c r="F3034" s="102"/>
      <c r="G3034" s="102"/>
      <c r="H3034" s="102"/>
      <c r="I3034" s="102"/>
      <c r="J3034" s="103"/>
    </row>
    <row r="3035" ht="27" spans="1:10">
      <c r="A3035" s="102"/>
      <c r="B3035" s="103"/>
      <c r="C3035" s="98" t="s">
        <v>1256</v>
      </c>
      <c r="D3035" s="98" t="s">
        <v>1257</v>
      </c>
      <c r="E3035" s="98" t="s">
        <v>3629</v>
      </c>
      <c r="F3035" s="98" t="s">
        <v>1280</v>
      </c>
      <c r="G3035" s="98" t="s">
        <v>1301</v>
      </c>
      <c r="H3035" s="98" t="s">
        <v>99</v>
      </c>
      <c r="I3035" s="98" t="s">
        <v>1261</v>
      </c>
      <c r="J3035" s="101" t="s">
        <v>3630</v>
      </c>
    </row>
    <row r="3036" ht="27" spans="1:10">
      <c r="A3036" s="102"/>
      <c r="B3036" s="103"/>
      <c r="C3036" s="98" t="s">
        <v>1256</v>
      </c>
      <c r="D3036" s="98" t="s">
        <v>1268</v>
      </c>
      <c r="E3036" s="98" t="s">
        <v>3631</v>
      </c>
      <c r="F3036" s="98" t="s">
        <v>1280</v>
      </c>
      <c r="G3036" s="98" t="s">
        <v>1301</v>
      </c>
      <c r="H3036" s="98" t="s">
        <v>99</v>
      </c>
      <c r="I3036" s="98" t="s">
        <v>1384</v>
      </c>
      <c r="J3036" s="101" t="s">
        <v>3632</v>
      </c>
    </row>
    <row r="3037" ht="14.25" spans="1:10">
      <c r="A3037" s="102"/>
      <c r="B3037" s="103"/>
      <c r="C3037" s="98" t="s">
        <v>1256</v>
      </c>
      <c r="D3037" s="98" t="s">
        <v>1377</v>
      </c>
      <c r="E3037" s="98" t="s">
        <v>3633</v>
      </c>
      <c r="F3037" s="98" t="s">
        <v>1280</v>
      </c>
      <c r="G3037" s="98" t="s">
        <v>1301</v>
      </c>
      <c r="H3037" s="98" t="s">
        <v>99</v>
      </c>
      <c r="I3037" s="98" t="s">
        <v>1384</v>
      </c>
      <c r="J3037" s="101" t="s">
        <v>3634</v>
      </c>
    </row>
    <row r="3038" ht="40.5" spans="1:10">
      <c r="A3038" s="102"/>
      <c r="B3038" s="103"/>
      <c r="C3038" s="98" t="s">
        <v>1277</v>
      </c>
      <c r="D3038" s="98" t="s">
        <v>1278</v>
      </c>
      <c r="E3038" s="98" t="s">
        <v>3635</v>
      </c>
      <c r="F3038" s="98" t="s">
        <v>1259</v>
      </c>
      <c r="G3038" s="98" t="s">
        <v>2212</v>
      </c>
      <c r="H3038" s="98" t="s">
        <v>99</v>
      </c>
      <c r="I3038" s="98" t="s">
        <v>1384</v>
      </c>
      <c r="J3038" s="101" t="s">
        <v>3636</v>
      </c>
    </row>
    <row r="3039" ht="27" spans="1:10">
      <c r="A3039" s="102"/>
      <c r="B3039" s="103"/>
      <c r="C3039" s="98" t="s">
        <v>1277</v>
      </c>
      <c r="D3039" s="98" t="s">
        <v>1299</v>
      </c>
      <c r="E3039" s="98" t="s">
        <v>3637</v>
      </c>
      <c r="F3039" s="98" t="s">
        <v>1280</v>
      </c>
      <c r="G3039" s="98" t="s">
        <v>2770</v>
      </c>
      <c r="H3039" s="98" t="s">
        <v>99</v>
      </c>
      <c r="I3039" s="98" t="s">
        <v>1384</v>
      </c>
      <c r="J3039" s="101" t="s">
        <v>3638</v>
      </c>
    </row>
    <row r="3040" ht="27" spans="1:10">
      <c r="A3040" s="102"/>
      <c r="B3040" s="103"/>
      <c r="C3040" s="98" t="s">
        <v>1282</v>
      </c>
      <c r="D3040" s="98" t="s">
        <v>1283</v>
      </c>
      <c r="E3040" s="98" t="s">
        <v>3584</v>
      </c>
      <c r="F3040" s="98" t="s">
        <v>1280</v>
      </c>
      <c r="G3040" s="98" t="s">
        <v>1305</v>
      </c>
      <c r="H3040" s="98" t="s">
        <v>99</v>
      </c>
      <c r="I3040" s="98" t="s">
        <v>1384</v>
      </c>
      <c r="J3040" s="101" t="s">
        <v>3585</v>
      </c>
    </row>
    <row r="3041" ht="40.5" spans="1:10">
      <c r="A3041" s="98" t="s">
        <v>3639</v>
      </c>
      <c r="B3041" s="104" t="s">
        <v>3640</v>
      </c>
      <c r="C3041" s="102"/>
      <c r="D3041" s="102"/>
      <c r="E3041" s="102"/>
      <c r="F3041" s="102"/>
      <c r="G3041" s="102"/>
      <c r="H3041" s="102"/>
      <c r="I3041" s="102"/>
      <c r="J3041" s="103"/>
    </row>
    <row r="3042" ht="14.25" spans="1:10">
      <c r="A3042" s="102"/>
      <c r="B3042" s="103"/>
      <c r="C3042" s="98" t="s">
        <v>1256</v>
      </c>
      <c r="D3042" s="98" t="s">
        <v>1257</v>
      </c>
      <c r="E3042" s="98" t="s">
        <v>1920</v>
      </c>
      <c r="F3042" s="98" t="s">
        <v>1280</v>
      </c>
      <c r="G3042" s="98" t="s">
        <v>3641</v>
      </c>
      <c r="H3042" s="98" t="s">
        <v>1311</v>
      </c>
      <c r="I3042" s="98" t="s">
        <v>1261</v>
      </c>
      <c r="J3042" s="101" t="s">
        <v>2619</v>
      </c>
    </row>
    <row r="3043" ht="27" spans="1:10">
      <c r="A3043" s="102"/>
      <c r="B3043" s="103"/>
      <c r="C3043" s="98" t="s">
        <v>1256</v>
      </c>
      <c r="D3043" s="98" t="s">
        <v>1257</v>
      </c>
      <c r="E3043" s="98" t="s">
        <v>3540</v>
      </c>
      <c r="F3043" s="98" t="s">
        <v>1259</v>
      </c>
      <c r="G3043" s="98" t="s">
        <v>3424</v>
      </c>
      <c r="H3043" s="98" t="s">
        <v>1776</v>
      </c>
      <c r="I3043" s="98" t="s">
        <v>1261</v>
      </c>
      <c r="J3043" s="101" t="s">
        <v>3609</v>
      </c>
    </row>
    <row r="3044" ht="28.5" spans="1:10">
      <c r="A3044" s="102"/>
      <c r="B3044" s="103"/>
      <c r="C3044" s="98" t="s">
        <v>1256</v>
      </c>
      <c r="D3044" s="98" t="s">
        <v>1268</v>
      </c>
      <c r="E3044" s="98" t="s">
        <v>1922</v>
      </c>
      <c r="F3044" s="98" t="s">
        <v>1280</v>
      </c>
      <c r="G3044" s="98" t="s">
        <v>1301</v>
      </c>
      <c r="H3044" s="98" t="s">
        <v>1294</v>
      </c>
      <c r="I3044" s="98" t="s">
        <v>1261</v>
      </c>
      <c r="J3044" s="101" t="s">
        <v>3542</v>
      </c>
    </row>
    <row r="3045" ht="28.5" spans="1:10">
      <c r="A3045" s="102"/>
      <c r="B3045" s="103"/>
      <c r="C3045" s="98" t="s">
        <v>1256</v>
      </c>
      <c r="D3045" s="98" t="s">
        <v>1268</v>
      </c>
      <c r="E3045" s="98" t="s">
        <v>3543</v>
      </c>
      <c r="F3045" s="98" t="s">
        <v>1280</v>
      </c>
      <c r="G3045" s="98" t="s">
        <v>1301</v>
      </c>
      <c r="H3045" s="98" t="s">
        <v>1294</v>
      </c>
      <c r="I3045" s="98" t="s">
        <v>1261</v>
      </c>
      <c r="J3045" s="101" t="s">
        <v>3544</v>
      </c>
    </row>
    <row r="3046" ht="28.5" spans="1:10">
      <c r="A3046" s="102"/>
      <c r="B3046" s="103"/>
      <c r="C3046" s="98" t="s">
        <v>1256</v>
      </c>
      <c r="D3046" s="98" t="s">
        <v>1268</v>
      </c>
      <c r="E3046" s="98" t="s">
        <v>3642</v>
      </c>
      <c r="F3046" s="98" t="s">
        <v>1259</v>
      </c>
      <c r="G3046" s="98" t="s">
        <v>1301</v>
      </c>
      <c r="H3046" s="98" t="s">
        <v>1294</v>
      </c>
      <c r="I3046" s="98" t="s">
        <v>1261</v>
      </c>
      <c r="J3046" s="101" t="s">
        <v>3643</v>
      </c>
    </row>
    <row r="3047" ht="28.5" spans="1:10">
      <c r="A3047" s="102"/>
      <c r="B3047" s="103"/>
      <c r="C3047" s="98" t="s">
        <v>1256</v>
      </c>
      <c r="D3047" s="98" t="s">
        <v>1268</v>
      </c>
      <c r="E3047" s="98" t="s">
        <v>3644</v>
      </c>
      <c r="F3047" s="98" t="s">
        <v>1259</v>
      </c>
      <c r="G3047" s="98" t="s">
        <v>1301</v>
      </c>
      <c r="H3047" s="98" t="s">
        <v>1294</v>
      </c>
      <c r="I3047" s="98" t="s">
        <v>1261</v>
      </c>
      <c r="J3047" s="101" t="s">
        <v>3645</v>
      </c>
    </row>
    <row r="3048" ht="42" spans="1:10">
      <c r="A3048" s="102"/>
      <c r="B3048" s="103"/>
      <c r="C3048" s="98" t="s">
        <v>1256</v>
      </c>
      <c r="D3048" s="98" t="s">
        <v>1268</v>
      </c>
      <c r="E3048" s="98" t="s">
        <v>3646</v>
      </c>
      <c r="F3048" s="98" t="s">
        <v>1259</v>
      </c>
      <c r="G3048" s="98" t="s">
        <v>1301</v>
      </c>
      <c r="H3048" s="98" t="s">
        <v>1294</v>
      </c>
      <c r="I3048" s="98" t="s">
        <v>1261</v>
      </c>
      <c r="J3048" s="101" t="s">
        <v>3647</v>
      </c>
    </row>
    <row r="3049" ht="28.5" spans="1:10">
      <c r="A3049" s="102"/>
      <c r="B3049" s="103"/>
      <c r="C3049" s="98" t="s">
        <v>1256</v>
      </c>
      <c r="D3049" s="98" t="s">
        <v>1377</v>
      </c>
      <c r="E3049" s="98" t="s">
        <v>2620</v>
      </c>
      <c r="F3049" s="98" t="s">
        <v>1280</v>
      </c>
      <c r="G3049" s="98" t="s">
        <v>1301</v>
      </c>
      <c r="H3049" s="98" t="s">
        <v>1294</v>
      </c>
      <c r="I3049" s="98" t="s">
        <v>1261</v>
      </c>
      <c r="J3049" s="101" t="s">
        <v>2621</v>
      </c>
    </row>
    <row r="3050" ht="28.5" spans="1:10">
      <c r="A3050" s="102"/>
      <c r="B3050" s="103"/>
      <c r="C3050" s="98" t="s">
        <v>1277</v>
      </c>
      <c r="D3050" s="98" t="s">
        <v>1278</v>
      </c>
      <c r="E3050" s="98" t="s">
        <v>2027</v>
      </c>
      <c r="F3050" s="98" t="s">
        <v>1259</v>
      </c>
      <c r="G3050" s="98" t="s">
        <v>1301</v>
      </c>
      <c r="H3050" s="98" t="s">
        <v>1294</v>
      </c>
      <c r="I3050" s="98" t="s">
        <v>1261</v>
      </c>
      <c r="J3050" s="101" t="s">
        <v>3547</v>
      </c>
    </row>
    <row r="3051" ht="14.25" spans="1:10">
      <c r="A3051" s="102"/>
      <c r="B3051" s="103"/>
      <c r="C3051" s="98" t="s">
        <v>1277</v>
      </c>
      <c r="D3051" s="98" t="s">
        <v>1278</v>
      </c>
      <c r="E3051" s="98" t="s">
        <v>2028</v>
      </c>
      <c r="F3051" s="98" t="s">
        <v>1259</v>
      </c>
      <c r="G3051" s="98" t="s">
        <v>1407</v>
      </c>
      <c r="H3051" s="98" t="s">
        <v>99</v>
      </c>
      <c r="I3051" s="98" t="s">
        <v>1261</v>
      </c>
      <c r="J3051" s="101" t="s">
        <v>2622</v>
      </c>
    </row>
    <row r="3052" ht="27" spans="1:10">
      <c r="A3052" s="102"/>
      <c r="B3052" s="103"/>
      <c r="C3052" s="98" t="s">
        <v>1282</v>
      </c>
      <c r="D3052" s="98" t="s">
        <v>1283</v>
      </c>
      <c r="E3052" s="98" t="s">
        <v>1317</v>
      </c>
      <c r="F3052" s="98" t="s">
        <v>1259</v>
      </c>
      <c r="G3052" s="98" t="s">
        <v>1285</v>
      </c>
      <c r="H3052" s="98" t="s">
        <v>1294</v>
      </c>
      <c r="I3052" s="98" t="s">
        <v>1261</v>
      </c>
      <c r="J3052" s="101" t="s">
        <v>1319</v>
      </c>
    </row>
    <row r="3053" ht="14.25" spans="1:10">
      <c r="A3053" s="98" t="s">
        <v>3648</v>
      </c>
      <c r="B3053" s="103"/>
      <c r="C3053" s="102"/>
      <c r="D3053" s="102"/>
      <c r="E3053" s="102"/>
      <c r="F3053" s="102"/>
      <c r="G3053" s="102"/>
      <c r="H3053" s="102"/>
      <c r="I3053" s="102"/>
      <c r="J3053" s="103"/>
    </row>
    <row r="3054" ht="14.25" spans="1:10">
      <c r="A3054" s="98" t="s">
        <v>3649</v>
      </c>
      <c r="B3054" s="103"/>
      <c r="C3054" s="102"/>
      <c r="D3054" s="102"/>
      <c r="E3054" s="102"/>
      <c r="F3054" s="102"/>
      <c r="G3054" s="102"/>
      <c r="H3054" s="102"/>
      <c r="I3054" s="102"/>
      <c r="J3054" s="103"/>
    </row>
    <row r="3055" ht="57" spans="1:10">
      <c r="A3055" s="98" t="s">
        <v>3650</v>
      </c>
      <c r="B3055" s="101" t="s">
        <v>3651</v>
      </c>
      <c r="C3055" s="102"/>
      <c r="D3055" s="102"/>
      <c r="E3055" s="102"/>
      <c r="F3055" s="102"/>
      <c r="G3055" s="102"/>
      <c r="H3055" s="102"/>
      <c r="I3055" s="102"/>
      <c r="J3055" s="103"/>
    </row>
    <row r="3056" ht="27" spans="1:10">
      <c r="A3056" s="102"/>
      <c r="B3056" s="103"/>
      <c r="C3056" s="98" t="s">
        <v>1256</v>
      </c>
      <c r="D3056" s="98" t="s">
        <v>1257</v>
      </c>
      <c r="E3056" s="98" t="s">
        <v>3652</v>
      </c>
      <c r="F3056" s="98" t="s">
        <v>1280</v>
      </c>
      <c r="G3056" s="98" t="s">
        <v>1301</v>
      </c>
      <c r="H3056" s="98" t="s">
        <v>99</v>
      </c>
      <c r="I3056" s="98" t="s">
        <v>1261</v>
      </c>
      <c r="J3056" s="101" t="s">
        <v>3653</v>
      </c>
    </row>
    <row r="3057" ht="27" spans="1:10">
      <c r="A3057" s="102"/>
      <c r="B3057" s="103"/>
      <c r="C3057" s="98" t="s">
        <v>1256</v>
      </c>
      <c r="D3057" s="98" t="s">
        <v>1257</v>
      </c>
      <c r="E3057" s="98" t="s">
        <v>3654</v>
      </c>
      <c r="F3057" s="98" t="s">
        <v>1280</v>
      </c>
      <c r="G3057" s="98" t="s">
        <v>1301</v>
      </c>
      <c r="H3057" s="98" t="s">
        <v>99</v>
      </c>
      <c r="I3057" s="98" t="s">
        <v>1261</v>
      </c>
      <c r="J3057" s="101" t="s">
        <v>3655</v>
      </c>
    </row>
    <row r="3058" ht="27" spans="1:10">
      <c r="A3058" s="102"/>
      <c r="B3058" s="103"/>
      <c r="C3058" s="98" t="s">
        <v>1256</v>
      </c>
      <c r="D3058" s="98" t="s">
        <v>1377</v>
      </c>
      <c r="E3058" s="98" t="s">
        <v>3656</v>
      </c>
      <c r="F3058" s="98" t="s">
        <v>1259</v>
      </c>
      <c r="G3058" s="98" t="s">
        <v>1407</v>
      </c>
      <c r="H3058" s="98" t="s">
        <v>99</v>
      </c>
      <c r="I3058" s="98" t="s">
        <v>1261</v>
      </c>
      <c r="J3058" s="101" t="s">
        <v>3657</v>
      </c>
    </row>
    <row r="3059" ht="14.25" spans="1:10">
      <c r="A3059" s="102"/>
      <c r="B3059" s="103"/>
      <c r="C3059" s="98" t="s">
        <v>1256</v>
      </c>
      <c r="D3059" s="98" t="s">
        <v>1377</v>
      </c>
      <c r="E3059" s="98" t="s">
        <v>3658</v>
      </c>
      <c r="F3059" s="98" t="s">
        <v>1259</v>
      </c>
      <c r="G3059" s="98" t="s">
        <v>1285</v>
      </c>
      <c r="H3059" s="98" t="s">
        <v>99</v>
      </c>
      <c r="I3059" s="98" t="s">
        <v>1261</v>
      </c>
      <c r="J3059" s="101" t="s">
        <v>3659</v>
      </c>
    </row>
    <row r="3060" ht="27" spans="1:10">
      <c r="A3060" s="102"/>
      <c r="B3060" s="103"/>
      <c r="C3060" s="98" t="s">
        <v>1277</v>
      </c>
      <c r="D3060" s="98" t="s">
        <v>1278</v>
      </c>
      <c r="E3060" s="98" t="s">
        <v>3660</v>
      </c>
      <c r="F3060" s="98" t="s">
        <v>1259</v>
      </c>
      <c r="G3060" s="98" t="s">
        <v>1407</v>
      </c>
      <c r="H3060" s="98" t="s">
        <v>3532</v>
      </c>
      <c r="I3060" s="98" t="s">
        <v>1261</v>
      </c>
      <c r="J3060" s="101" t="s">
        <v>3661</v>
      </c>
    </row>
    <row r="3061" ht="28.5" spans="1:10">
      <c r="A3061" s="102"/>
      <c r="B3061" s="103"/>
      <c r="C3061" s="98" t="s">
        <v>1282</v>
      </c>
      <c r="D3061" s="98" t="s">
        <v>1283</v>
      </c>
      <c r="E3061" s="98" t="s">
        <v>3662</v>
      </c>
      <c r="F3061" s="98" t="s">
        <v>1259</v>
      </c>
      <c r="G3061" s="98" t="s">
        <v>1285</v>
      </c>
      <c r="H3061" s="98" t="s">
        <v>1294</v>
      </c>
      <c r="I3061" s="98" t="s">
        <v>1261</v>
      </c>
      <c r="J3061" s="101" t="s">
        <v>1356</v>
      </c>
    </row>
    <row r="3062" ht="42.75" spans="1:10">
      <c r="A3062" s="98" t="s">
        <v>3663</v>
      </c>
      <c r="B3062" s="101" t="s">
        <v>3664</v>
      </c>
      <c r="C3062" s="102"/>
      <c r="D3062" s="102"/>
      <c r="E3062" s="102"/>
      <c r="F3062" s="102"/>
      <c r="G3062" s="102"/>
      <c r="H3062" s="102"/>
      <c r="I3062" s="102"/>
      <c r="J3062" s="103"/>
    </row>
    <row r="3063" ht="14.25" spans="1:10">
      <c r="A3063" s="102"/>
      <c r="B3063" s="103"/>
      <c r="C3063" s="98" t="s">
        <v>1256</v>
      </c>
      <c r="D3063" s="98" t="s">
        <v>1257</v>
      </c>
      <c r="E3063" s="98" t="s">
        <v>3665</v>
      </c>
      <c r="F3063" s="98" t="s">
        <v>1280</v>
      </c>
      <c r="G3063" s="98" t="s">
        <v>3666</v>
      </c>
      <c r="H3063" s="98" t="s">
        <v>99</v>
      </c>
      <c r="I3063" s="98" t="s">
        <v>1261</v>
      </c>
      <c r="J3063" s="101" t="s">
        <v>3667</v>
      </c>
    </row>
    <row r="3064" ht="27" spans="1:10">
      <c r="A3064" s="102"/>
      <c r="B3064" s="103"/>
      <c r="C3064" s="98" t="s">
        <v>1256</v>
      </c>
      <c r="D3064" s="98" t="s">
        <v>1268</v>
      </c>
      <c r="E3064" s="98" t="s">
        <v>3668</v>
      </c>
      <c r="F3064" s="98" t="s">
        <v>1259</v>
      </c>
      <c r="G3064" s="98" t="s">
        <v>1407</v>
      </c>
      <c r="H3064" s="98" t="s">
        <v>99</v>
      </c>
      <c r="I3064" s="98" t="s">
        <v>1261</v>
      </c>
      <c r="J3064" s="101" t="s">
        <v>3669</v>
      </c>
    </row>
    <row r="3065" ht="27" spans="1:10">
      <c r="A3065" s="102"/>
      <c r="B3065" s="103"/>
      <c r="C3065" s="98" t="s">
        <v>1277</v>
      </c>
      <c r="D3065" s="98" t="s">
        <v>1278</v>
      </c>
      <c r="E3065" s="98" t="s">
        <v>3670</v>
      </c>
      <c r="F3065" s="98" t="s">
        <v>1420</v>
      </c>
      <c r="G3065" s="98" t="s">
        <v>3671</v>
      </c>
      <c r="H3065" s="98" t="s">
        <v>99</v>
      </c>
      <c r="I3065" s="98" t="s">
        <v>1261</v>
      </c>
      <c r="J3065" s="101" t="s">
        <v>3672</v>
      </c>
    </row>
    <row r="3066" ht="27" spans="1:10">
      <c r="A3066" s="102"/>
      <c r="B3066" s="103"/>
      <c r="C3066" s="98" t="s">
        <v>1282</v>
      </c>
      <c r="D3066" s="98" t="s">
        <v>1283</v>
      </c>
      <c r="E3066" s="98" t="s">
        <v>2027</v>
      </c>
      <c r="F3066" s="98" t="s">
        <v>1259</v>
      </c>
      <c r="G3066" s="98" t="s">
        <v>1407</v>
      </c>
      <c r="H3066" s="98" t="s">
        <v>99</v>
      </c>
      <c r="I3066" s="98" t="s">
        <v>1261</v>
      </c>
      <c r="J3066" s="101" t="s">
        <v>3673</v>
      </c>
    </row>
    <row r="3067" ht="27" spans="1:10">
      <c r="A3067" s="102"/>
      <c r="B3067" s="103"/>
      <c r="C3067" s="98" t="s">
        <v>1282</v>
      </c>
      <c r="D3067" s="98" t="s">
        <v>1283</v>
      </c>
      <c r="E3067" s="98" t="s">
        <v>3674</v>
      </c>
      <c r="F3067" s="98" t="s">
        <v>1259</v>
      </c>
      <c r="G3067" s="98" t="s">
        <v>1606</v>
      </c>
      <c r="H3067" s="98" t="s">
        <v>99</v>
      </c>
      <c r="I3067" s="98" t="s">
        <v>1261</v>
      </c>
      <c r="J3067" s="101" t="s">
        <v>3675</v>
      </c>
    </row>
    <row r="3068" ht="14.25" spans="1:10">
      <c r="A3068" s="98" t="s">
        <v>3676</v>
      </c>
      <c r="B3068" s="103"/>
      <c r="C3068" s="102"/>
      <c r="D3068" s="102"/>
      <c r="E3068" s="102"/>
      <c r="F3068" s="102"/>
      <c r="G3068" s="102"/>
      <c r="H3068" s="102"/>
      <c r="I3068" s="102"/>
      <c r="J3068" s="103"/>
    </row>
    <row r="3069" ht="14.25" spans="1:10">
      <c r="A3069" s="98" t="s">
        <v>3677</v>
      </c>
      <c r="B3069" s="103"/>
      <c r="C3069" s="102"/>
      <c r="D3069" s="102"/>
      <c r="E3069" s="102"/>
      <c r="F3069" s="102"/>
      <c r="G3069" s="102"/>
      <c r="H3069" s="102"/>
      <c r="I3069" s="102"/>
      <c r="J3069" s="103"/>
    </row>
    <row r="3070" ht="68.25" spans="1:10">
      <c r="A3070" s="98" t="s">
        <v>3678</v>
      </c>
      <c r="B3070" s="101" t="s">
        <v>3679</v>
      </c>
      <c r="C3070" s="102"/>
      <c r="D3070" s="102"/>
      <c r="E3070" s="102"/>
      <c r="F3070" s="102"/>
      <c r="G3070" s="102"/>
      <c r="H3070" s="102"/>
      <c r="I3070" s="102"/>
      <c r="J3070" s="103"/>
    </row>
    <row r="3071" ht="27" spans="1:10">
      <c r="A3071" s="102"/>
      <c r="B3071" s="103"/>
      <c r="C3071" s="98" t="s">
        <v>1256</v>
      </c>
      <c r="D3071" s="98" t="s">
        <v>1257</v>
      </c>
      <c r="E3071" s="98" t="s">
        <v>3680</v>
      </c>
      <c r="F3071" s="98" t="s">
        <v>1280</v>
      </c>
      <c r="G3071" s="98" t="s">
        <v>3296</v>
      </c>
      <c r="H3071" s="98" t="s">
        <v>99</v>
      </c>
      <c r="I3071" s="98" t="s">
        <v>1261</v>
      </c>
      <c r="J3071" s="101" t="s">
        <v>3680</v>
      </c>
    </row>
    <row r="3072" ht="27" spans="1:10">
      <c r="A3072" s="102"/>
      <c r="B3072" s="103"/>
      <c r="C3072" s="98" t="s">
        <v>1256</v>
      </c>
      <c r="D3072" s="98" t="s">
        <v>1257</v>
      </c>
      <c r="E3072" s="98" t="s">
        <v>3681</v>
      </c>
      <c r="F3072" s="98" t="s">
        <v>1280</v>
      </c>
      <c r="G3072" s="98" t="s">
        <v>3682</v>
      </c>
      <c r="H3072" s="98" t="s">
        <v>99</v>
      </c>
      <c r="I3072" s="98" t="s">
        <v>1261</v>
      </c>
      <c r="J3072" s="101" t="s">
        <v>3681</v>
      </c>
    </row>
    <row r="3073" ht="27" spans="1:10">
      <c r="A3073" s="102"/>
      <c r="B3073" s="103"/>
      <c r="C3073" s="98" t="s">
        <v>1256</v>
      </c>
      <c r="D3073" s="98" t="s">
        <v>1268</v>
      </c>
      <c r="E3073" s="98" t="s">
        <v>3683</v>
      </c>
      <c r="F3073" s="98" t="s">
        <v>1280</v>
      </c>
      <c r="G3073" s="98" t="s">
        <v>1301</v>
      </c>
      <c r="H3073" s="98" t="s">
        <v>99</v>
      </c>
      <c r="I3073" s="98" t="s">
        <v>1261</v>
      </c>
      <c r="J3073" s="101" t="s">
        <v>3684</v>
      </c>
    </row>
    <row r="3074" ht="40.5" spans="1:10">
      <c r="A3074" s="102"/>
      <c r="B3074" s="103"/>
      <c r="C3074" s="98" t="s">
        <v>1256</v>
      </c>
      <c r="D3074" s="98" t="s">
        <v>1291</v>
      </c>
      <c r="E3074" s="98" t="s">
        <v>3685</v>
      </c>
      <c r="F3074" s="98" t="s">
        <v>1280</v>
      </c>
      <c r="G3074" s="98" t="s">
        <v>3686</v>
      </c>
      <c r="H3074" s="98" t="s">
        <v>99</v>
      </c>
      <c r="I3074" s="98" t="s">
        <v>1261</v>
      </c>
      <c r="J3074" s="101" t="s">
        <v>3685</v>
      </c>
    </row>
    <row r="3075" ht="27" spans="1:10">
      <c r="A3075" s="102"/>
      <c r="B3075" s="103"/>
      <c r="C3075" s="98" t="s">
        <v>1277</v>
      </c>
      <c r="D3075" s="98" t="s">
        <v>1313</v>
      </c>
      <c r="E3075" s="98" t="s">
        <v>3687</v>
      </c>
      <c r="F3075" s="98" t="s">
        <v>1280</v>
      </c>
      <c r="G3075" s="98" t="s">
        <v>1301</v>
      </c>
      <c r="H3075" s="98" t="s">
        <v>99</v>
      </c>
      <c r="I3075" s="98" t="s">
        <v>1261</v>
      </c>
      <c r="J3075" s="101" t="s">
        <v>3687</v>
      </c>
    </row>
    <row r="3076" ht="40.5" spans="1:10">
      <c r="A3076" s="102"/>
      <c r="B3076" s="103"/>
      <c r="C3076" s="98" t="s">
        <v>1277</v>
      </c>
      <c r="D3076" s="98" t="s">
        <v>1278</v>
      </c>
      <c r="E3076" s="98" t="s">
        <v>3688</v>
      </c>
      <c r="F3076" s="98" t="s">
        <v>1280</v>
      </c>
      <c r="G3076" s="98" t="s">
        <v>1301</v>
      </c>
      <c r="H3076" s="98" t="s">
        <v>99</v>
      </c>
      <c r="I3076" s="98" t="s">
        <v>1261</v>
      </c>
      <c r="J3076" s="101" t="s">
        <v>3688</v>
      </c>
    </row>
    <row r="3077" ht="27" spans="1:10">
      <c r="A3077" s="102"/>
      <c r="B3077" s="103"/>
      <c r="C3077" s="98" t="s">
        <v>1277</v>
      </c>
      <c r="D3077" s="98" t="s">
        <v>1278</v>
      </c>
      <c r="E3077" s="98" t="s">
        <v>3689</v>
      </c>
      <c r="F3077" s="98" t="s">
        <v>1270</v>
      </c>
      <c r="G3077" s="98" t="s">
        <v>1274</v>
      </c>
      <c r="H3077" s="98" t="s">
        <v>99</v>
      </c>
      <c r="I3077" s="98" t="s">
        <v>1261</v>
      </c>
      <c r="J3077" s="101" t="s">
        <v>3689</v>
      </c>
    </row>
    <row r="3078" ht="27" spans="1:10">
      <c r="A3078" s="102"/>
      <c r="B3078" s="103"/>
      <c r="C3078" s="98" t="s">
        <v>1282</v>
      </c>
      <c r="D3078" s="98" t="s">
        <v>1283</v>
      </c>
      <c r="E3078" s="98" t="s">
        <v>3690</v>
      </c>
      <c r="F3078" s="98" t="s">
        <v>1280</v>
      </c>
      <c r="G3078" s="98" t="s">
        <v>1301</v>
      </c>
      <c r="H3078" s="98" t="s">
        <v>99</v>
      </c>
      <c r="I3078" s="98" t="s">
        <v>1261</v>
      </c>
      <c r="J3078" s="101" t="s">
        <v>3690</v>
      </c>
    </row>
    <row r="3079" ht="108" spans="1:10">
      <c r="A3079" s="98" t="s">
        <v>3691</v>
      </c>
      <c r="B3079" s="101" t="s">
        <v>3692</v>
      </c>
      <c r="C3079" s="102"/>
      <c r="D3079" s="102"/>
      <c r="E3079" s="102"/>
      <c r="F3079" s="102"/>
      <c r="G3079" s="102"/>
      <c r="H3079" s="102"/>
      <c r="I3079" s="102"/>
      <c r="J3079" s="103"/>
    </row>
    <row r="3080" ht="27.75" spans="1:10">
      <c r="A3080" s="102"/>
      <c r="B3080" s="103"/>
      <c r="C3080" s="98" t="s">
        <v>1256</v>
      </c>
      <c r="D3080" s="98" t="s">
        <v>1257</v>
      </c>
      <c r="E3080" s="98" t="s">
        <v>3693</v>
      </c>
      <c r="F3080" s="98" t="s">
        <v>1280</v>
      </c>
      <c r="G3080" s="98" t="s">
        <v>2056</v>
      </c>
      <c r="H3080" s="98" t="s">
        <v>1943</v>
      </c>
      <c r="I3080" s="98" t="s">
        <v>1261</v>
      </c>
      <c r="J3080" s="101" t="s">
        <v>3694</v>
      </c>
    </row>
    <row r="3081" ht="27.75" spans="1:10">
      <c r="A3081" s="102"/>
      <c r="B3081" s="103"/>
      <c r="C3081" s="98" t="s">
        <v>1256</v>
      </c>
      <c r="D3081" s="98" t="s">
        <v>1257</v>
      </c>
      <c r="E3081" s="98" t="s">
        <v>3695</v>
      </c>
      <c r="F3081" s="98" t="s">
        <v>1259</v>
      </c>
      <c r="G3081" s="98" t="s">
        <v>2056</v>
      </c>
      <c r="H3081" s="98" t="s">
        <v>1776</v>
      </c>
      <c r="I3081" s="98" t="s">
        <v>1261</v>
      </c>
      <c r="J3081" s="101" t="s">
        <v>3694</v>
      </c>
    </row>
    <row r="3082" ht="14.25" spans="1:10">
      <c r="A3082" s="102"/>
      <c r="B3082" s="103"/>
      <c r="C3082" s="98" t="s">
        <v>1256</v>
      </c>
      <c r="D3082" s="98" t="s">
        <v>1257</v>
      </c>
      <c r="E3082" s="98" t="s">
        <v>3696</v>
      </c>
      <c r="F3082" s="98" t="s">
        <v>1259</v>
      </c>
      <c r="G3082" s="98" t="s">
        <v>3697</v>
      </c>
      <c r="H3082" s="98" t="s">
        <v>1782</v>
      </c>
      <c r="I3082" s="98" t="s">
        <v>1261</v>
      </c>
      <c r="J3082" s="101" t="s">
        <v>3698</v>
      </c>
    </row>
    <row r="3083" ht="28.5" spans="1:10">
      <c r="A3083" s="102"/>
      <c r="B3083" s="103"/>
      <c r="C3083" s="98" t="s">
        <v>1256</v>
      </c>
      <c r="D3083" s="98" t="s">
        <v>1268</v>
      </c>
      <c r="E3083" s="98" t="s">
        <v>3699</v>
      </c>
      <c r="F3083" s="98" t="s">
        <v>1259</v>
      </c>
      <c r="G3083" s="98" t="s">
        <v>1301</v>
      </c>
      <c r="H3083" s="98" t="s">
        <v>1294</v>
      </c>
      <c r="I3083" s="98" t="s">
        <v>1261</v>
      </c>
      <c r="J3083" s="101" t="s">
        <v>3700</v>
      </c>
    </row>
    <row r="3084" ht="28.5" spans="1:10">
      <c r="A3084" s="102"/>
      <c r="B3084" s="103"/>
      <c r="C3084" s="98" t="s">
        <v>1256</v>
      </c>
      <c r="D3084" s="98" t="s">
        <v>1268</v>
      </c>
      <c r="E3084" s="98" t="s">
        <v>3701</v>
      </c>
      <c r="F3084" s="98" t="s">
        <v>1259</v>
      </c>
      <c r="G3084" s="98" t="s">
        <v>1301</v>
      </c>
      <c r="H3084" s="98" t="s">
        <v>1294</v>
      </c>
      <c r="I3084" s="98" t="s">
        <v>1261</v>
      </c>
      <c r="J3084" s="101" t="s">
        <v>3702</v>
      </c>
    </row>
    <row r="3085" ht="28.5" spans="1:10">
      <c r="A3085" s="102"/>
      <c r="B3085" s="103"/>
      <c r="C3085" s="98" t="s">
        <v>1256</v>
      </c>
      <c r="D3085" s="98" t="s">
        <v>1268</v>
      </c>
      <c r="E3085" s="98" t="s">
        <v>3703</v>
      </c>
      <c r="F3085" s="98" t="s">
        <v>1259</v>
      </c>
      <c r="G3085" s="98" t="s">
        <v>1301</v>
      </c>
      <c r="H3085" s="98" t="s">
        <v>1294</v>
      </c>
      <c r="I3085" s="98" t="s">
        <v>1261</v>
      </c>
      <c r="J3085" s="101" t="s">
        <v>3704</v>
      </c>
    </row>
    <row r="3086" ht="14.25" spans="1:10">
      <c r="A3086" s="102"/>
      <c r="B3086" s="103"/>
      <c r="C3086" s="98" t="s">
        <v>1256</v>
      </c>
      <c r="D3086" s="98" t="s">
        <v>1291</v>
      </c>
      <c r="E3086" s="98" t="s">
        <v>3705</v>
      </c>
      <c r="F3086" s="98" t="s">
        <v>1270</v>
      </c>
      <c r="G3086" s="98" t="s">
        <v>2043</v>
      </c>
      <c r="H3086" s="98" t="s">
        <v>1949</v>
      </c>
      <c r="I3086" s="98" t="s">
        <v>1261</v>
      </c>
      <c r="J3086" s="101" t="s">
        <v>3706</v>
      </c>
    </row>
    <row r="3087" ht="54" spans="1:10">
      <c r="A3087" s="102"/>
      <c r="B3087" s="103"/>
      <c r="C3087" s="98" t="s">
        <v>1277</v>
      </c>
      <c r="D3087" s="98" t="s">
        <v>1278</v>
      </c>
      <c r="E3087" s="98" t="s">
        <v>3707</v>
      </c>
      <c r="F3087" s="98" t="s">
        <v>1259</v>
      </c>
      <c r="G3087" s="98" t="s">
        <v>3708</v>
      </c>
      <c r="H3087" s="98" t="s">
        <v>99</v>
      </c>
      <c r="I3087" s="98" t="s">
        <v>1261</v>
      </c>
      <c r="J3087" s="101" t="s">
        <v>3709</v>
      </c>
    </row>
    <row r="3088" ht="28.5" spans="1:10">
      <c r="A3088" s="102"/>
      <c r="B3088" s="103"/>
      <c r="C3088" s="98" t="s">
        <v>1282</v>
      </c>
      <c r="D3088" s="98" t="s">
        <v>1283</v>
      </c>
      <c r="E3088" s="98" t="s">
        <v>3710</v>
      </c>
      <c r="F3088" s="98" t="s">
        <v>1259</v>
      </c>
      <c r="G3088" s="98" t="s">
        <v>1407</v>
      </c>
      <c r="H3088" s="98" t="s">
        <v>1294</v>
      </c>
      <c r="I3088" s="98" t="s">
        <v>1261</v>
      </c>
      <c r="J3088" s="101" t="s">
        <v>3711</v>
      </c>
    </row>
    <row r="3089" ht="140.25" spans="1:10">
      <c r="A3089" s="98" t="s">
        <v>3712</v>
      </c>
      <c r="B3089" s="101" t="s">
        <v>3713</v>
      </c>
      <c r="C3089" s="102"/>
      <c r="D3089" s="102"/>
      <c r="E3089" s="102"/>
      <c r="F3089" s="102"/>
      <c r="G3089" s="102"/>
      <c r="H3089" s="102"/>
      <c r="I3089" s="102"/>
      <c r="J3089" s="103"/>
    </row>
    <row r="3090" ht="27" spans="1:10">
      <c r="A3090" s="102"/>
      <c r="B3090" s="103"/>
      <c r="C3090" s="98" t="s">
        <v>1256</v>
      </c>
      <c r="D3090" s="98" t="s">
        <v>1257</v>
      </c>
      <c r="E3090" s="98" t="s">
        <v>3714</v>
      </c>
      <c r="F3090" s="98" t="s">
        <v>1280</v>
      </c>
      <c r="G3090" s="98" t="s">
        <v>3326</v>
      </c>
      <c r="H3090" s="98" t="s">
        <v>99</v>
      </c>
      <c r="I3090" s="98" t="s">
        <v>1261</v>
      </c>
      <c r="J3090" s="101" t="s">
        <v>3715</v>
      </c>
    </row>
    <row r="3091" ht="27" spans="1:10">
      <c r="A3091" s="102"/>
      <c r="B3091" s="103"/>
      <c r="C3091" s="98" t="s">
        <v>1256</v>
      </c>
      <c r="D3091" s="98" t="s">
        <v>1257</v>
      </c>
      <c r="E3091" s="98" t="s">
        <v>3716</v>
      </c>
      <c r="F3091" s="98" t="s">
        <v>1280</v>
      </c>
      <c r="G3091" s="98" t="s">
        <v>1301</v>
      </c>
      <c r="H3091" s="98" t="s">
        <v>99</v>
      </c>
      <c r="I3091" s="98" t="s">
        <v>1261</v>
      </c>
      <c r="J3091" s="101" t="s">
        <v>3715</v>
      </c>
    </row>
    <row r="3092" ht="54" spans="1:10">
      <c r="A3092" s="102"/>
      <c r="B3092" s="103"/>
      <c r="C3092" s="98" t="s">
        <v>1256</v>
      </c>
      <c r="D3092" s="98" t="s">
        <v>1268</v>
      </c>
      <c r="E3092" s="98" t="s">
        <v>3717</v>
      </c>
      <c r="F3092" s="98" t="s">
        <v>1280</v>
      </c>
      <c r="G3092" s="98" t="s">
        <v>1301</v>
      </c>
      <c r="H3092" s="98" t="s">
        <v>99</v>
      </c>
      <c r="I3092" s="98" t="s">
        <v>1261</v>
      </c>
      <c r="J3092" s="101" t="s">
        <v>3718</v>
      </c>
    </row>
    <row r="3093" ht="40.5" spans="1:10">
      <c r="A3093" s="102"/>
      <c r="B3093" s="103"/>
      <c r="C3093" s="98" t="s">
        <v>1256</v>
      </c>
      <c r="D3093" s="98" t="s">
        <v>1268</v>
      </c>
      <c r="E3093" s="98" t="s">
        <v>3719</v>
      </c>
      <c r="F3093" s="98" t="s">
        <v>1259</v>
      </c>
      <c r="G3093" s="98" t="s">
        <v>1285</v>
      </c>
      <c r="H3093" s="98" t="s">
        <v>99</v>
      </c>
      <c r="I3093" s="98" t="s">
        <v>1261</v>
      </c>
      <c r="J3093" s="101" t="s">
        <v>3720</v>
      </c>
    </row>
    <row r="3094" ht="27" spans="1:10">
      <c r="A3094" s="102"/>
      <c r="B3094" s="103"/>
      <c r="C3094" s="98" t="s">
        <v>1277</v>
      </c>
      <c r="D3094" s="98" t="s">
        <v>1278</v>
      </c>
      <c r="E3094" s="98" t="s">
        <v>3721</v>
      </c>
      <c r="F3094" s="98" t="s">
        <v>1259</v>
      </c>
      <c r="G3094" s="98" t="s">
        <v>1414</v>
      </c>
      <c r="H3094" s="98" t="s">
        <v>99</v>
      </c>
      <c r="I3094" s="98" t="s">
        <v>1261</v>
      </c>
      <c r="J3094" s="101" t="s">
        <v>3722</v>
      </c>
    </row>
    <row r="3095" ht="27" spans="1:10">
      <c r="A3095" s="102"/>
      <c r="B3095" s="103"/>
      <c r="C3095" s="98" t="s">
        <v>1282</v>
      </c>
      <c r="D3095" s="98" t="s">
        <v>1283</v>
      </c>
      <c r="E3095" s="98" t="s">
        <v>1529</v>
      </c>
      <c r="F3095" s="98" t="s">
        <v>1259</v>
      </c>
      <c r="G3095" s="98" t="s">
        <v>1606</v>
      </c>
      <c r="H3095" s="98" t="s">
        <v>99</v>
      </c>
      <c r="I3095" s="98" t="s">
        <v>1261</v>
      </c>
      <c r="J3095" s="101" t="s">
        <v>3723</v>
      </c>
    </row>
    <row r="3096" ht="41.25" spans="1:10">
      <c r="A3096" s="98" t="s">
        <v>3724</v>
      </c>
      <c r="B3096" s="101" t="s">
        <v>3725</v>
      </c>
      <c r="C3096" s="102"/>
      <c r="D3096" s="102"/>
      <c r="E3096" s="102"/>
      <c r="F3096" s="102"/>
      <c r="G3096" s="102"/>
      <c r="H3096" s="102"/>
      <c r="I3096" s="102"/>
      <c r="J3096" s="103"/>
    </row>
    <row r="3097" ht="27" spans="1:10">
      <c r="A3097" s="102"/>
      <c r="B3097" s="103"/>
      <c r="C3097" s="98" t="s">
        <v>1256</v>
      </c>
      <c r="D3097" s="98" t="s">
        <v>1257</v>
      </c>
      <c r="E3097" s="98" t="s">
        <v>3726</v>
      </c>
      <c r="F3097" s="98" t="s">
        <v>1259</v>
      </c>
      <c r="G3097" s="98" t="s">
        <v>1301</v>
      </c>
      <c r="H3097" s="98" t="s">
        <v>99</v>
      </c>
      <c r="I3097" s="98" t="s">
        <v>1261</v>
      </c>
      <c r="J3097" s="101" t="s">
        <v>3727</v>
      </c>
    </row>
    <row r="3098" ht="27" spans="1:10">
      <c r="A3098" s="102"/>
      <c r="B3098" s="103"/>
      <c r="C3098" s="98" t="s">
        <v>1256</v>
      </c>
      <c r="D3098" s="98" t="s">
        <v>1257</v>
      </c>
      <c r="E3098" s="98" t="s">
        <v>3728</v>
      </c>
      <c r="F3098" s="98" t="s">
        <v>1259</v>
      </c>
      <c r="G3098" s="98" t="s">
        <v>1301</v>
      </c>
      <c r="H3098" s="98" t="s">
        <v>99</v>
      </c>
      <c r="I3098" s="98" t="s">
        <v>1261</v>
      </c>
      <c r="J3098" s="101" t="s">
        <v>3727</v>
      </c>
    </row>
    <row r="3099" ht="27" spans="1:10">
      <c r="A3099" s="102"/>
      <c r="B3099" s="103"/>
      <c r="C3099" s="98" t="s">
        <v>1277</v>
      </c>
      <c r="D3099" s="98" t="s">
        <v>1278</v>
      </c>
      <c r="E3099" s="98" t="s">
        <v>3729</v>
      </c>
      <c r="F3099" s="98" t="s">
        <v>1259</v>
      </c>
      <c r="G3099" s="98" t="s">
        <v>3227</v>
      </c>
      <c r="H3099" s="98" t="s">
        <v>99</v>
      </c>
      <c r="I3099" s="98" t="s">
        <v>1261</v>
      </c>
      <c r="J3099" s="101" t="s">
        <v>3727</v>
      </c>
    </row>
    <row r="3100" ht="27" spans="1:10">
      <c r="A3100" s="102"/>
      <c r="B3100" s="103"/>
      <c r="C3100" s="98" t="s">
        <v>1282</v>
      </c>
      <c r="D3100" s="98" t="s">
        <v>1283</v>
      </c>
      <c r="E3100" s="98" t="s">
        <v>3730</v>
      </c>
      <c r="F3100" s="98" t="s">
        <v>1259</v>
      </c>
      <c r="G3100" s="98" t="s">
        <v>1407</v>
      </c>
      <c r="H3100" s="98" t="s">
        <v>99</v>
      </c>
      <c r="I3100" s="98" t="s">
        <v>1261</v>
      </c>
      <c r="J3100" s="101" t="s">
        <v>3730</v>
      </c>
    </row>
    <row r="3101" ht="123" spans="1:10">
      <c r="A3101" s="98" t="s">
        <v>3731</v>
      </c>
      <c r="B3101" s="101" t="s">
        <v>3732</v>
      </c>
      <c r="C3101" s="102"/>
      <c r="D3101" s="102"/>
      <c r="E3101" s="102"/>
      <c r="F3101" s="102"/>
      <c r="G3101" s="102"/>
      <c r="H3101" s="102"/>
      <c r="I3101" s="102"/>
      <c r="J3101" s="103"/>
    </row>
    <row r="3102" ht="14.25" spans="1:10">
      <c r="A3102" s="102"/>
      <c r="B3102" s="103"/>
      <c r="C3102" s="98" t="s">
        <v>1256</v>
      </c>
      <c r="D3102" s="98" t="s">
        <v>1257</v>
      </c>
      <c r="E3102" s="98" t="s">
        <v>3733</v>
      </c>
      <c r="F3102" s="98" t="s">
        <v>1280</v>
      </c>
      <c r="G3102" s="98" t="s">
        <v>1301</v>
      </c>
      <c r="H3102" s="98" t="s">
        <v>99</v>
      </c>
      <c r="I3102" s="98" t="s">
        <v>1261</v>
      </c>
      <c r="J3102" s="101" t="s">
        <v>3734</v>
      </c>
    </row>
    <row r="3103" ht="40.5" spans="1:10">
      <c r="A3103" s="102"/>
      <c r="B3103" s="103"/>
      <c r="C3103" s="98" t="s">
        <v>1256</v>
      </c>
      <c r="D3103" s="98" t="s">
        <v>1268</v>
      </c>
      <c r="E3103" s="98" t="s">
        <v>3735</v>
      </c>
      <c r="F3103" s="98" t="s">
        <v>1280</v>
      </c>
      <c r="G3103" s="98" t="s">
        <v>1301</v>
      </c>
      <c r="H3103" s="98" t="s">
        <v>99</v>
      </c>
      <c r="I3103" s="98" t="s">
        <v>1261</v>
      </c>
      <c r="J3103" s="101" t="s">
        <v>3735</v>
      </c>
    </row>
    <row r="3104" ht="27" spans="1:10">
      <c r="A3104" s="102"/>
      <c r="B3104" s="103"/>
      <c r="C3104" s="98" t="s">
        <v>1277</v>
      </c>
      <c r="D3104" s="98" t="s">
        <v>1313</v>
      </c>
      <c r="E3104" s="98" t="s">
        <v>3736</v>
      </c>
      <c r="F3104" s="98" t="s">
        <v>1280</v>
      </c>
      <c r="G3104" s="98" t="s">
        <v>1301</v>
      </c>
      <c r="H3104" s="98" t="s">
        <v>99</v>
      </c>
      <c r="I3104" s="98" t="s">
        <v>1261</v>
      </c>
      <c r="J3104" s="101" t="s">
        <v>3737</v>
      </c>
    </row>
    <row r="3105" ht="27" spans="1:10">
      <c r="A3105" s="102"/>
      <c r="B3105" s="103"/>
      <c r="C3105" s="98" t="s">
        <v>1282</v>
      </c>
      <c r="D3105" s="98" t="s">
        <v>1283</v>
      </c>
      <c r="E3105" s="98" t="s">
        <v>3738</v>
      </c>
      <c r="F3105" s="98" t="s">
        <v>1259</v>
      </c>
      <c r="G3105" s="98" t="s">
        <v>1398</v>
      </c>
      <c r="H3105" s="98" t="s">
        <v>99</v>
      </c>
      <c r="I3105" s="98" t="s">
        <v>1261</v>
      </c>
      <c r="J3105" s="101" t="s">
        <v>3723</v>
      </c>
    </row>
    <row r="3106" ht="81.75" spans="1:10">
      <c r="A3106" s="98" t="s">
        <v>3739</v>
      </c>
      <c r="B3106" s="101" t="s">
        <v>3740</v>
      </c>
      <c r="C3106" s="102"/>
      <c r="D3106" s="102"/>
      <c r="E3106" s="102"/>
      <c r="F3106" s="102"/>
      <c r="G3106" s="102"/>
      <c r="H3106" s="102"/>
      <c r="I3106" s="102"/>
      <c r="J3106" s="103"/>
    </row>
    <row r="3107" ht="27" spans="1:10">
      <c r="A3107" s="102"/>
      <c r="B3107" s="103"/>
      <c r="C3107" s="98" t="s">
        <v>1256</v>
      </c>
      <c r="D3107" s="98" t="s">
        <v>1257</v>
      </c>
      <c r="E3107" s="98" t="s">
        <v>3741</v>
      </c>
      <c r="F3107" s="98" t="s">
        <v>1280</v>
      </c>
      <c r="G3107" s="98" t="s">
        <v>2043</v>
      </c>
      <c r="H3107" s="98" t="s">
        <v>99</v>
      </c>
      <c r="I3107" s="98" t="s">
        <v>1261</v>
      </c>
      <c r="J3107" s="101" t="s">
        <v>3741</v>
      </c>
    </row>
    <row r="3108" ht="27" spans="1:10">
      <c r="A3108" s="102"/>
      <c r="B3108" s="103"/>
      <c r="C3108" s="98" t="s">
        <v>1256</v>
      </c>
      <c r="D3108" s="98" t="s">
        <v>1257</v>
      </c>
      <c r="E3108" s="98" t="s">
        <v>3742</v>
      </c>
      <c r="F3108" s="98" t="s">
        <v>1280</v>
      </c>
      <c r="G3108" s="98" t="s">
        <v>1768</v>
      </c>
      <c r="H3108" s="98" t="s">
        <v>99</v>
      </c>
      <c r="I3108" s="98" t="s">
        <v>1261</v>
      </c>
      <c r="J3108" s="101" t="s">
        <v>3742</v>
      </c>
    </row>
    <row r="3109" ht="27" spans="1:10">
      <c r="A3109" s="102"/>
      <c r="B3109" s="103"/>
      <c r="C3109" s="98" t="s">
        <v>1256</v>
      </c>
      <c r="D3109" s="98" t="s">
        <v>1257</v>
      </c>
      <c r="E3109" s="98" t="s">
        <v>3743</v>
      </c>
      <c r="F3109" s="98" t="s">
        <v>1259</v>
      </c>
      <c r="G3109" s="98" t="s">
        <v>3744</v>
      </c>
      <c r="H3109" s="98" t="s">
        <v>99</v>
      </c>
      <c r="I3109" s="98" t="s">
        <v>1261</v>
      </c>
      <c r="J3109" s="101" t="s">
        <v>3745</v>
      </c>
    </row>
    <row r="3110" ht="27" spans="1:10">
      <c r="A3110" s="102"/>
      <c r="B3110" s="103"/>
      <c r="C3110" s="98" t="s">
        <v>1256</v>
      </c>
      <c r="D3110" s="98" t="s">
        <v>1257</v>
      </c>
      <c r="E3110" s="98" t="s">
        <v>3746</v>
      </c>
      <c r="F3110" s="98" t="s">
        <v>1280</v>
      </c>
      <c r="G3110" s="98" t="s">
        <v>2263</v>
      </c>
      <c r="H3110" s="98" t="s">
        <v>99</v>
      </c>
      <c r="I3110" s="98" t="s">
        <v>1261</v>
      </c>
      <c r="J3110" s="101" t="s">
        <v>3747</v>
      </c>
    </row>
    <row r="3111" ht="14.25" spans="1:10">
      <c r="A3111" s="102"/>
      <c r="B3111" s="103"/>
      <c r="C3111" s="98" t="s">
        <v>1277</v>
      </c>
      <c r="D3111" s="98" t="s">
        <v>1278</v>
      </c>
      <c r="E3111" s="98" t="s">
        <v>3748</v>
      </c>
      <c r="F3111" s="98" t="s">
        <v>1259</v>
      </c>
      <c r="G3111" s="98" t="s">
        <v>1407</v>
      </c>
      <c r="H3111" s="98" t="s">
        <v>99</v>
      </c>
      <c r="I3111" s="98" t="s">
        <v>1261</v>
      </c>
      <c r="J3111" s="101" t="s">
        <v>3749</v>
      </c>
    </row>
    <row r="3112" ht="14.25" spans="1:10">
      <c r="A3112" s="102"/>
      <c r="B3112" s="103"/>
      <c r="C3112" s="98" t="s">
        <v>1277</v>
      </c>
      <c r="D3112" s="98" t="s">
        <v>1278</v>
      </c>
      <c r="E3112" s="98" t="s">
        <v>3750</v>
      </c>
      <c r="F3112" s="98" t="s">
        <v>1259</v>
      </c>
      <c r="G3112" s="98" t="s">
        <v>1407</v>
      </c>
      <c r="H3112" s="98" t="s">
        <v>99</v>
      </c>
      <c r="I3112" s="98" t="s">
        <v>1261</v>
      </c>
      <c r="J3112" s="101" t="s">
        <v>3749</v>
      </c>
    </row>
    <row r="3113" ht="14.25" spans="1:10">
      <c r="A3113" s="102"/>
      <c r="B3113" s="103"/>
      <c r="C3113" s="98" t="s">
        <v>1277</v>
      </c>
      <c r="D3113" s="98" t="s">
        <v>1278</v>
      </c>
      <c r="E3113" s="98" t="s">
        <v>3751</v>
      </c>
      <c r="F3113" s="98" t="s">
        <v>1259</v>
      </c>
      <c r="G3113" s="98" t="s">
        <v>1407</v>
      </c>
      <c r="H3113" s="98" t="s">
        <v>99</v>
      </c>
      <c r="I3113" s="98" t="s">
        <v>1261</v>
      </c>
      <c r="J3113" s="101" t="s">
        <v>3749</v>
      </c>
    </row>
    <row r="3114" ht="27" spans="1:10">
      <c r="A3114" s="102"/>
      <c r="B3114" s="103"/>
      <c r="C3114" s="98" t="s">
        <v>1282</v>
      </c>
      <c r="D3114" s="98" t="s">
        <v>1283</v>
      </c>
      <c r="E3114" s="98" t="s">
        <v>1529</v>
      </c>
      <c r="F3114" s="98" t="s">
        <v>1259</v>
      </c>
      <c r="G3114" s="98" t="s">
        <v>1398</v>
      </c>
      <c r="H3114" s="98" t="s">
        <v>99</v>
      </c>
      <c r="I3114" s="98" t="s">
        <v>1261</v>
      </c>
      <c r="J3114" s="101" t="s">
        <v>3723</v>
      </c>
    </row>
    <row r="3115" ht="41.25" spans="1:10">
      <c r="A3115" s="98" t="s">
        <v>3752</v>
      </c>
      <c r="B3115" s="101" t="s">
        <v>3753</v>
      </c>
      <c r="C3115" s="102"/>
      <c r="D3115" s="102"/>
      <c r="E3115" s="102"/>
      <c r="F3115" s="102"/>
      <c r="G3115" s="102"/>
      <c r="H3115" s="102"/>
      <c r="I3115" s="102"/>
      <c r="J3115" s="103"/>
    </row>
    <row r="3116" ht="67.5" spans="1:10">
      <c r="A3116" s="102"/>
      <c r="B3116" s="103"/>
      <c r="C3116" s="98" t="s">
        <v>1256</v>
      </c>
      <c r="D3116" s="98" t="s">
        <v>1257</v>
      </c>
      <c r="E3116" s="98" t="s">
        <v>3754</v>
      </c>
      <c r="F3116" s="98" t="s">
        <v>1259</v>
      </c>
      <c r="G3116" s="98" t="s">
        <v>3755</v>
      </c>
      <c r="H3116" s="98" t="s">
        <v>99</v>
      </c>
      <c r="I3116" s="98" t="s">
        <v>1261</v>
      </c>
      <c r="J3116" s="101" t="s">
        <v>3754</v>
      </c>
    </row>
    <row r="3117" ht="27" spans="1:10">
      <c r="A3117" s="102"/>
      <c r="B3117" s="103"/>
      <c r="C3117" s="98" t="s">
        <v>1256</v>
      </c>
      <c r="D3117" s="98" t="s">
        <v>1257</v>
      </c>
      <c r="E3117" s="98" t="s">
        <v>3756</v>
      </c>
      <c r="F3117" s="98" t="s">
        <v>1259</v>
      </c>
      <c r="G3117" s="98" t="s">
        <v>3757</v>
      </c>
      <c r="H3117" s="98" t="s">
        <v>99</v>
      </c>
      <c r="I3117" s="98" t="s">
        <v>1261</v>
      </c>
      <c r="J3117" s="101" t="s">
        <v>3756</v>
      </c>
    </row>
    <row r="3118" ht="27" spans="1:10">
      <c r="A3118" s="102"/>
      <c r="B3118" s="103"/>
      <c r="C3118" s="98" t="s">
        <v>1256</v>
      </c>
      <c r="D3118" s="98" t="s">
        <v>1257</v>
      </c>
      <c r="E3118" s="98" t="s">
        <v>3758</v>
      </c>
      <c r="F3118" s="98" t="s">
        <v>1259</v>
      </c>
      <c r="G3118" s="98" t="s">
        <v>3759</v>
      </c>
      <c r="H3118" s="98" t="s">
        <v>99</v>
      </c>
      <c r="I3118" s="98" t="s">
        <v>1261</v>
      </c>
      <c r="J3118" s="101" t="s">
        <v>3758</v>
      </c>
    </row>
    <row r="3119" ht="27" spans="1:10">
      <c r="A3119" s="102"/>
      <c r="B3119" s="103"/>
      <c r="C3119" s="98" t="s">
        <v>1256</v>
      </c>
      <c r="D3119" s="98" t="s">
        <v>1257</v>
      </c>
      <c r="E3119" s="98" t="s">
        <v>3760</v>
      </c>
      <c r="F3119" s="98" t="s">
        <v>1259</v>
      </c>
      <c r="G3119" s="98" t="s">
        <v>3761</v>
      </c>
      <c r="H3119" s="98" t="s">
        <v>99</v>
      </c>
      <c r="I3119" s="98" t="s">
        <v>1261</v>
      </c>
      <c r="J3119" s="101" t="s">
        <v>3760</v>
      </c>
    </row>
    <row r="3120" ht="40.5" spans="1:10">
      <c r="A3120" s="102"/>
      <c r="B3120" s="103"/>
      <c r="C3120" s="98" t="s">
        <v>1256</v>
      </c>
      <c r="D3120" s="98" t="s">
        <v>1268</v>
      </c>
      <c r="E3120" s="98" t="s">
        <v>3762</v>
      </c>
      <c r="F3120" s="98" t="s">
        <v>1417</v>
      </c>
      <c r="G3120" s="98" t="s">
        <v>1318</v>
      </c>
      <c r="H3120" s="98" t="s">
        <v>99</v>
      </c>
      <c r="I3120" s="98" t="s">
        <v>1261</v>
      </c>
      <c r="J3120" s="101" t="s">
        <v>3762</v>
      </c>
    </row>
    <row r="3121" ht="54" spans="1:10">
      <c r="A3121" s="102"/>
      <c r="B3121" s="103"/>
      <c r="C3121" s="98" t="s">
        <v>1277</v>
      </c>
      <c r="D3121" s="98" t="s">
        <v>1278</v>
      </c>
      <c r="E3121" s="98" t="s">
        <v>3763</v>
      </c>
      <c r="F3121" s="98" t="s">
        <v>1259</v>
      </c>
      <c r="G3121" s="98" t="s">
        <v>1407</v>
      </c>
      <c r="H3121" s="98" t="s">
        <v>99</v>
      </c>
      <c r="I3121" s="98" t="s">
        <v>1261</v>
      </c>
      <c r="J3121" s="101" t="s">
        <v>3763</v>
      </c>
    </row>
    <row r="3122" ht="41.25" spans="1:10">
      <c r="A3122" s="102"/>
      <c r="B3122" s="103"/>
      <c r="C3122" s="98" t="s">
        <v>1277</v>
      </c>
      <c r="D3122" s="98" t="s">
        <v>1278</v>
      </c>
      <c r="E3122" s="98" t="s">
        <v>3764</v>
      </c>
      <c r="F3122" s="98" t="s">
        <v>1280</v>
      </c>
      <c r="G3122" s="98" t="s">
        <v>1301</v>
      </c>
      <c r="H3122" s="98" t="s">
        <v>99</v>
      </c>
      <c r="I3122" s="98" t="s">
        <v>1261</v>
      </c>
      <c r="J3122" s="101" t="s">
        <v>3765</v>
      </c>
    </row>
    <row r="3123" ht="40.5" spans="1:10">
      <c r="A3123" s="102"/>
      <c r="B3123" s="103"/>
      <c r="C3123" s="98" t="s">
        <v>1282</v>
      </c>
      <c r="D3123" s="98" t="s">
        <v>1283</v>
      </c>
      <c r="E3123" s="98" t="s">
        <v>3766</v>
      </c>
      <c r="F3123" s="98" t="s">
        <v>1259</v>
      </c>
      <c r="G3123" s="98" t="s">
        <v>1407</v>
      </c>
      <c r="H3123" s="98" t="s">
        <v>99</v>
      </c>
      <c r="I3123" s="98" t="s">
        <v>1261</v>
      </c>
      <c r="J3123" s="101" t="s">
        <v>3766</v>
      </c>
    </row>
    <row r="3124" ht="112.5" spans="1:10">
      <c r="A3124" s="98" t="s">
        <v>3767</v>
      </c>
      <c r="B3124" s="101" t="s">
        <v>3768</v>
      </c>
      <c r="C3124" s="102"/>
      <c r="D3124" s="102"/>
      <c r="E3124" s="102"/>
      <c r="F3124" s="102"/>
      <c r="G3124" s="102"/>
      <c r="H3124" s="102"/>
      <c r="I3124" s="102"/>
      <c r="J3124" s="103"/>
    </row>
    <row r="3125" ht="14.25" spans="1:10">
      <c r="A3125" s="102"/>
      <c r="B3125" s="103"/>
      <c r="C3125" s="98" t="s">
        <v>1256</v>
      </c>
      <c r="D3125" s="98" t="s">
        <v>1257</v>
      </c>
      <c r="E3125" s="98" t="s">
        <v>3769</v>
      </c>
      <c r="F3125" s="98" t="s">
        <v>1280</v>
      </c>
      <c r="G3125" s="98" t="s">
        <v>3770</v>
      </c>
      <c r="H3125" s="98" t="s">
        <v>99</v>
      </c>
      <c r="I3125" s="98" t="s">
        <v>1261</v>
      </c>
      <c r="J3125" s="101" t="s">
        <v>3771</v>
      </c>
    </row>
    <row r="3126" ht="40.5" spans="1:10">
      <c r="A3126" s="102"/>
      <c r="B3126" s="103"/>
      <c r="C3126" s="98" t="s">
        <v>1256</v>
      </c>
      <c r="D3126" s="98" t="s">
        <v>1257</v>
      </c>
      <c r="E3126" s="98" t="s">
        <v>3772</v>
      </c>
      <c r="F3126" s="98" t="s">
        <v>1259</v>
      </c>
      <c r="G3126" s="98" t="s">
        <v>3374</v>
      </c>
      <c r="H3126" s="98" t="s">
        <v>99</v>
      </c>
      <c r="I3126" s="98" t="s">
        <v>1261</v>
      </c>
      <c r="J3126" s="101" t="s">
        <v>3772</v>
      </c>
    </row>
    <row r="3127" ht="40.5" spans="1:10">
      <c r="A3127" s="102"/>
      <c r="B3127" s="103"/>
      <c r="C3127" s="98" t="s">
        <v>1256</v>
      </c>
      <c r="D3127" s="98" t="s">
        <v>1257</v>
      </c>
      <c r="E3127" s="98" t="s">
        <v>3773</v>
      </c>
      <c r="F3127" s="98" t="s">
        <v>1280</v>
      </c>
      <c r="G3127" s="98" t="s">
        <v>1301</v>
      </c>
      <c r="H3127" s="98" t="s">
        <v>99</v>
      </c>
      <c r="I3127" s="98" t="s">
        <v>1261</v>
      </c>
      <c r="J3127" s="101" t="s">
        <v>3774</v>
      </c>
    </row>
    <row r="3128" ht="41.25" spans="1:10">
      <c r="A3128" s="102"/>
      <c r="B3128" s="103"/>
      <c r="C3128" s="98" t="s">
        <v>1256</v>
      </c>
      <c r="D3128" s="98" t="s">
        <v>1257</v>
      </c>
      <c r="E3128" s="98" t="s">
        <v>3775</v>
      </c>
      <c r="F3128" s="98" t="s">
        <v>1280</v>
      </c>
      <c r="G3128" s="98" t="s">
        <v>1301</v>
      </c>
      <c r="H3128" s="98" t="s">
        <v>99</v>
      </c>
      <c r="I3128" s="98" t="s">
        <v>1261</v>
      </c>
      <c r="J3128" s="101" t="s">
        <v>3775</v>
      </c>
    </row>
    <row r="3129" ht="40.5" spans="1:10">
      <c r="A3129" s="102"/>
      <c r="B3129" s="103"/>
      <c r="C3129" s="98" t="s">
        <v>1256</v>
      </c>
      <c r="D3129" s="98" t="s">
        <v>1268</v>
      </c>
      <c r="E3129" s="98" t="s">
        <v>3776</v>
      </c>
      <c r="F3129" s="98" t="s">
        <v>1259</v>
      </c>
      <c r="G3129" s="98" t="s">
        <v>1407</v>
      </c>
      <c r="H3129" s="98" t="s">
        <v>99</v>
      </c>
      <c r="I3129" s="98" t="s">
        <v>1261</v>
      </c>
      <c r="J3129" s="101" t="s">
        <v>3776</v>
      </c>
    </row>
    <row r="3130" ht="40.5" spans="1:10">
      <c r="A3130" s="102"/>
      <c r="B3130" s="103"/>
      <c r="C3130" s="98" t="s">
        <v>1256</v>
      </c>
      <c r="D3130" s="98" t="s">
        <v>1268</v>
      </c>
      <c r="E3130" s="98" t="s">
        <v>3777</v>
      </c>
      <c r="F3130" s="98" t="s">
        <v>1259</v>
      </c>
      <c r="G3130" s="98" t="s">
        <v>1407</v>
      </c>
      <c r="H3130" s="98" t="s">
        <v>99</v>
      </c>
      <c r="I3130" s="98" t="s">
        <v>1261</v>
      </c>
      <c r="J3130" s="101" t="s">
        <v>3777</v>
      </c>
    </row>
    <row r="3131" ht="40.5" spans="1:10">
      <c r="A3131" s="102"/>
      <c r="B3131" s="103"/>
      <c r="C3131" s="98" t="s">
        <v>1256</v>
      </c>
      <c r="D3131" s="98" t="s">
        <v>1268</v>
      </c>
      <c r="E3131" s="98" t="s">
        <v>3778</v>
      </c>
      <c r="F3131" s="98" t="s">
        <v>1259</v>
      </c>
      <c r="G3131" s="98" t="s">
        <v>1407</v>
      </c>
      <c r="H3131" s="98" t="s">
        <v>99</v>
      </c>
      <c r="I3131" s="98" t="s">
        <v>1261</v>
      </c>
      <c r="J3131" s="101" t="s">
        <v>3778</v>
      </c>
    </row>
    <row r="3132" ht="40.5" spans="1:10">
      <c r="A3132" s="102"/>
      <c r="B3132" s="103"/>
      <c r="C3132" s="98" t="s">
        <v>1256</v>
      </c>
      <c r="D3132" s="98" t="s">
        <v>1268</v>
      </c>
      <c r="E3132" s="98" t="s">
        <v>3779</v>
      </c>
      <c r="F3132" s="98" t="s">
        <v>1280</v>
      </c>
      <c r="G3132" s="98" t="s">
        <v>1301</v>
      </c>
      <c r="H3132" s="98" t="s">
        <v>99</v>
      </c>
      <c r="I3132" s="98" t="s">
        <v>1261</v>
      </c>
      <c r="J3132" s="101" t="s">
        <v>3779</v>
      </c>
    </row>
    <row r="3133" ht="27" spans="1:10">
      <c r="A3133" s="102"/>
      <c r="B3133" s="103"/>
      <c r="C3133" s="98" t="s">
        <v>1277</v>
      </c>
      <c r="D3133" s="98" t="s">
        <v>1278</v>
      </c>
      <c r="E3133" s="98" t="s">
        <v>3780</v>
      </c>
      <c r="F3133" s="98" t="s">
        <v>1259</v>
      </c>
      <c r="G3133" s="98" t="s">
        <v>1301</v>
      </c>
      <c r="H3133" s="98" t="s">
        <v>99</v>
      </c>
      <c r="I3133" s="98" t="s">
        <v>1261</v>
      </c>
      <c r="J3133" s="101" t="s">
        <v>3780</v>
      </c>
    </row>
    <row r="3134" ht="27" spans="1:10">
      <c r="A3134" s="102"/>
      <c r="B3134" s="103"/>
      <c r="C3134" s="98" t="s">
        <v>1277</v>
      </c>
      <c r="D3134" s="98" t="s">
        <v>1278</v>
      </c>
      <c r="E3134" s="98" t="s">
        <v>3781</v>
      </c>
      <c r="F3134" s="98" t="s">
        <v>1280</v>
      </c>
      <c r="G3134" s="98" t="s">
        <v>3326</v>
      </c>
      <c r="H3134" s="98" t="s">
        <v>99</v>
      </c>
      <c r="I3134" s="98" t="s">
        <v>1261</v>
      </c>
      <c r="J3134" s="101" t="s">
        <v>3781</v>
      </c>
    </row>
    <row r="3135" ht="40.5" spans="1:10">
      <c r="A3135" s="102"/>
      <c r="B3135" s="103"/>
      <c r="C3135" s="98" t="s">
        <v>1282</v>
      </c>
      <c r="D3135" s="98" t="s">
        <v>1283</v>
      </c>
      <c r="E3135" s="98" t="s">
        <v>3782</v>
      </c>
      <c r="F3135" s="98" t="s">
        <v>1259</v>
      </c>
      <c r="G3135" s="98" t="s">
        <v>1606</v>
      </c>
      <c r="H3135" s="98" t="s">
        <v>99</v>
      </c>
      <c r="I3135" s="98" t="s">
        <v>1261</v>
      </c>
      <c r="J3135" s="101" t="s">
        <v>3782</v>
      </c>
    </row>
    <row r="3136" ht="153" spans="1:10">
      <c r="A3136" s="98" t="s">
        <v>3783</v>
      </c>
      <c r="B3136" s="101" t="s">
        <v>3784</v>
      </c>
      <c r="C3136" s="102"/>
      <c r="D3136" s="102"/>
      <c r="E3136" s="102"/>
      <c r="F3136" s="102"/>
      <c r="G3136" s="102"/>
      <c r="H3136" s="102"/>
      <c r="I3136" s="102"/>
      <c r="J3136" s="103"/>
    </row>
    <row r="3137" ht="27" spans="1:10">
      <c r="A3137" s="102"/>
      <c r="B3137" s="103"/>
      <c r="C3137" s="98" t="s">
        <v>1256</v>
      </c>
      <c r="D3137" s="98" t="s">
        <v>1257</v>
      </c>
      <c r="E3137" s="98" t="s">
        <v>3785</v>
      </c>
      <c r="F3137" s="98" t="s">
        <v>1280</v>
      </c>
      <c r="G3137" s="98" t="s">
        <v>3786</v>
      </c>
      <c r="H3137" s="98" t="s">
        <v>99</v>
      </c>
      <c r="I3137" s="98" t="s">
        <v>1261</v>
      </c>
      <c r="J3137" s="101" t="s">
        <v>3785</v>
      </c>
    </row>
    <row r="3138" ht="27" spans="1:10">
      <c r="A3138" s="102"/>
      <c r="B3138" s="103"/>
      <c r="C3138" s="98" t="s">
        <v>1256</v>
      </c>
      <c r="D3138" s="98" t="s">
        <v>1257</v>
      </c>
      <c r="E3138" s="98" t="s">
        <v>3787</v>
      </c>
      <c r="F3138" s="98" t="s">
        <v>1280</v>
      </c>
      <c r="G3138" s="98" t="s">
        <v>3786</v>
      </c>
      <c r="H3138" s="98" t="s">
        <v>99</v>
      </c>
      <c r="I3138" s="98" t="s">
        <v>1261</v>
      </c>
      <c r="J3138" s="101" t="s">
        <v>3787</v>
      </c>
    </row>
    <row r="3139" ht="27" spans="1:10">
      <c r="A3139" s="102"/>
      <c r="B3139" s="103"/>
      <c r="C3139" s="98" t="s">
        <v>1256</v>
      </c>
      <c r="D3139" s="98" t="s">
        <v>1257</v>
      </c>
      <c r="E3139" s="98" t="s">
        <v>3788</v>
      </c>
      <c r="F3139" s="98" t="s">
        <v>1259</v>
      </c>
      <c r="G3139" s="98" t="s">
        <v>1274</v>
      </c>
      <c r="H3139" s="98" t="s">
        <v>99</v>
      </c>
      <c r="I3139" s="98" t="s">
        <v>1261</v>
      </c>
      <c r="J3139" s="101" t="s">
        <v>3788</v>
      </c>
    </row>
    <row r="3140" ht="27" spans="1:10">
      <c r="A3140" s="102"/>
      <c r="B3140" s="103"/>
      <c r="C3140" s="98" t="s">
        <v>1256</v>
      </c>
      <c r="D3140" s="98" t="s">
        <v>1257</v>
      </c>
      <c r="E3140" s="98" t="s">
        <v>3789</v>
      </c>
      <c r="F3140" s="98" t="s">
        <v>1280</v>
      </c>
      <c r="G3140" s="98" t="s">
        <v>3790</v>
      </c>
      <c r="H3140" s="98" t="s">
        <v>99</v>
      </c>
      <c r="I3140" s="98" t="s">
        <v>1261</v>
      </c>
      <c r="J3140" s="101" t="s">
        <v>3791</v>
      </c>
    </row>
    <row r="3141" ht="27" spans="1:10">
      <c r="A3141" s="102"/>
      <c r="B3141" s="103"/>
      <c r="C3141" s="98" t="s">
        <v>1256</v>
      </c>
      <c r="D3141" s="98" t="s">
        <v>1291</v>
      </c>
      <c r="E3141" s="98" t="s">
        <v>3792</v>
      </c>
      <c r="F3141" s="98" t="s">
        <v>1280</v>
      </c>
      <c r="G3141" s="98" t="s">
        <v>1260</v>
      </c>
      <c r="H3141" s="98" t="s">
        <v>99</v>
      </c>
      <c r="I3141" s="98" t="s">
        <v>1261</v>
      </c>
      <c r="J3141" s="101" t="s">
        <v>3792</v>
      </c>
    </row>
    <row r="3142" ht="14.25" spans="1:10">
      <c r="A3142" s="102"/>
      <c r="B3142" s="103"/>
      <c r="C3142" s="98" t="s">
        <v>1277</v>
      </c>
      <c r="D3142" s="98" t="s">
        <v>1278</v>
      </c>
      <c r="E3142" s="98" t="s">
        <v>3793</v>
      </c>
      <c r="F3142" s="98" t="s">
        <v>1259</v>
      </c>
      <c r="G3142" s="98" t="s">
        <v>1850</v>
      </c>
      <c r="H3142" s="98" t="s">
        <v>99</v>
      </c>
      <c r="I3142" s="98" t="s">
        <v>1261</v>
      </c>
      <c r="J3142" s="101" t="s">
        <v>3793</v>
      </c>
    </row>
    <row r="3143" ht="40.5" spans="1:10">
      <c r="A3143" s="102"/>
      <c r="B3143" s="103"/>
      <c r="C3143" s="98" t="s">
        <v>1277</v>
      </c>
      <c r="D3143" s="98" t="s">
        <v>1278</v>
      </c>
      <c r="E3143" s="98" t="s">
        <v>3794</v>
      </c>
      <c r="F3143" s="98" t="s">
        <v>1259</v>
      </c>
      <c r="G3143" s="98" t="s">
        <v>1398</v>
      </c>
      <c r="H3143" s="98" t="s">
        <v>99</v>
      </c>
      <c r="I3143" s="98" t="s">
        <v>1261</v>
      </c>
      <c r="J3143" s="101" t="s">
        <v>3795</v>
      </c>
    </row>
    <row r="3144" ht="27" spans="1:10">
      <c r="A3144" s="102"/>
      <c r="B3144" s="103"/>
      <c r="C3144" s="98" t="s">
        <v>1282</v>
      </c>
      <c r="D3144" s="98" t="s">
        <v>1283</v>
      </c>
      <c r="E3144" s="98" t="s">
        <v>1383</v>
      </c>
      <c r="F3144" s="98" t="s">
        <v>1259</v>
      </c>
      <c r="G3144" s="98" t="s">
        <v>1407</v>
      </c>
      <c r="H3144" s="98" t="s">
        <v>99</v>
      </c>
      <c r="I3144" s="98" t="s">
        <v>1261</v>
      </c>
      <c r="J3144" s="101" t="s">
        <v>3723</v>
      </c>
    </row>
    <row r="3145" ht="67.5" spans="1:10">
      <c r="A3145" s="98" t="s">
        <v>3796</v>
      </c>
      <c r="B3145" s="101" t="s">
        <v>3797</v>
      </c>
      <c r="C3145" s="102"/>
      <c r="D3145" s="102"/>
      <c r="E3145" s="102"/>
      <c r="F3145" s="102"/>
      <c r="G3145" s="102"/>
      <c r="H3145" s="102"/>
      <c r="I3145" s="102"/>
      <c r="J3145" s="103"/>
    </row>
    <row r="3146" ht="27" spans="1:10">
      <c r="A3146" s="102"/>
      <c r="B3146" s="103"/>
      <c r="C3146" s="98" t="s">
        <v>1256</v>
      </c>
      <c r="D3146" s="98" t="s">
        <v>1257</v>
      </c>
      <c r="E3146" s="98" t="s">
        <v>3798</v>
      </c>
      <c r="F3146" s="98" t="s">
        <v>1259</v>
      </c>
      <c r="G3146" s="98" t="s">
        <v>1606</v>
      </c>
      <c r="H3146" s="98" t="s">
        <v>99</v>
      </c>
      <c r="I3146" s="98" t="s">
        <v>1261</v>
      </c>
      <c r="J3146" s="101" t="s">
        <v>3799</v>
      </c>
    </row>
    <row r="3147" ht="27" spans="1:10">
      <c r="A3147" s="102"/>
      <c r="B3147" s="103"/>
      <c r="C3147" s="98" t="s">
        <v>1256</v>
      </c>
      <c r="D3147" s="98" t="s">
        <v>1257</v>
      </c>
      <c r="E3147" s="98" t="s">
        <v>3800</v>
      </c>
      <c r="F3147" s="98" t="s">
        <v>1280</v>
      </c>
      <c r="G3147" s="98" t="s">
        <v>1363</v>
      </c>
      <c r="H3147" s="98" t="s">
        <v>99</v>
      </c>
      <c r="I3147" s="98" t="s">
        <v>1261</v>
      </c>
      <c r="J3147" s="101" t="s">
        <v>3801</v>
      </c>
    </row>
    <row r="3148" ht="14.25" spans="1:10">
      <c r="A3148" s="102"/>
      <c r="B3148" s="103"/>
      <c r="C3148" s="98" t="s">
        <v>1277</v>
      </c>
      <c r="D3148" s="98" t="s">
        <v>1278</v>
      </c>
      <c r="E3148" s="98" t="s">
        <v>3802</v>
      </c>
      <c r="F3148" s="98" t="s">
        <v>1270</v>
      </c>
      <c r="G3148" s="98" t="s">
        <v>1768</v>
      </c>
      <c r="H3148" s="98" t="s">
        <v>99</v>
      </c>
      <c r="I3148" s="98" t="s">
        <v>1261</v>
      </c>
      <c r="J3148" s="101" t="s">
        <v>3803</v>
      </c>
    </row>
    <row r="3149" ht="27" spans="1:10">
      <c r="A3149" s="102"/>
      <c r="B3149" s="103"/>
      <c r="C3149" s="98" t="s">
        <v>1282</v>
      </c>
      <c r="D3149" s="98" t="s">
        <v>1283</v>
      </c>
      <c r="E3149" s="98" t="s">
        <v>3730</v>
      </c>
      <c r="F3149" s="98" t="s">
        <v>1259</v>
      </c>
      <c r="G3149" s="98" t="s">
        <v>1285</v>
      </c>
      <c r="H3149" s="98" t="s">
        <v>99</v>
      </c>
      <c r="I3149" s="98" t="s">
        <v>1261</v>
      </c>
      <c r="J3149" s="101" t="s">
        <v>3730</v>
      </c>
    </row>
    <row r="3150" ht="54" spans="1:10">
      <c r="A3150" s="98" t="s">
        <v>3804</v>
      </c>
      <c r="B3150" s="101" t="s">
        <v>3805</v>
      </c>
      <c r="C3150" s="102"/>
      <c r="D3150" s="102"/>
      <c r="E3150" s="102"/>
      <c r="F3150" s="102"/>
      <c r="G3150" s="102"/>
      <c r="H3150" s="102"/>
      <c r="I3150" s="102"/>
      <c r="J3150" s="103"/>
    </row>
    <row r="3151" ht="27" spans="1:10">
      <c r="A3151" s="102"/>
      <c r="B3151" s="103"/>
      <c r="C3151" s="98" t="s">
        <v>1256</v>
      </c>
      <c r="D3151" s="98" t="s">
        <v>1257</v>
      </c>
      <c r="E3151" s="98" t="s">
        <v>3806</v>
      </c>
      <c r="F3151" s="98" t="s">
        <v>1259</v>
      </c>
      <c r="G3151" s="98" t="s">
        <v>1407</v>
      </c>
      <c r="H3151" s="98" t="s">
        <v>99</v>
      </c>
      <c r="I3151" s="98" t="s">
        <v>1261</v>
      </c>
      <c r="J3151" s="101" t="s">
        <v>3807</v>
      </c>
    </row>
    <row r="3152" ht="27" spans="1:10">
      <c r="A3152" s="102"/>
      <c r="B3152" s="103"/>
      <c r="C3152" s="98" t="s">
        <v>1256</v>
      </c>
      <c r="D3152" s="98" t="s">
        <v>1257</v>
      </c>
      <c r="E3152" s="98" t="s">
        <v>3808</v>
      </c>
      <c r="F3152" s="98" t="s">
        <v>1280</v>
      </c>
      <c r="G3152" s="98" t="s">
        <v>2714</v>
      </c>
      <c r="H3152" s="98" t="s">
        <v>99</v>
      </c>
      <c r="I3152" s="98" t="s">
        <v>1261</v>
      </c>
      <c r="J3152" s="101" t="s">
        <v>3809</v>
      </c>
    </row>
    <row r="3153" ht="27" spans="1:10">
      <c r="A3153" s="102"/>
      <c r="B3153" s="103"/>
      <c r="C3153" s="98" t="s">
        <v>1256</v>
      </c>
      <c r="D3153" s="98" t="s">
        <v>1257</v>
      </c>
      <c r="E3153" s="98" t="s">
        <v>3810</v>
      </c>
      <c r="F3153" s="98" t="s">
        <v>1280</v>
      </c>
      <c r="G3153" s="98" t="s">
        <v>1414</v>
      </c>
      <c r="H3153" s="98" t="s">
        <v>99</v>
      </c>
      <c r="I3153" s="98" t="s">
        <v>1261</v>
      </c>
      <c r="J3153" s="101" t="s">
        <v>3809</v>
      </c>
    </row>
    <row r="3154" ht="27" spans="1:10">
      <c r="A3154" s="102"/>
      <c r="B3154" s="103"/>
      <c r="C3154" s="98" t="s">
        <v>1256</v>
      </c>
      <c r="D3154" s="98" t="s">
        <v>1291</v>
      </c>
      <c r="E3154" s="98" t="s">
        <v>3811</v>
      </c>
      <c r="F3154" s="98" t="s">
        <v>1280</v>
      </c>
      <c r="G3154" s="98" t="s">
        <v>3812</v>
      </c>
      <c r="H3154" s="98" t="s">
        <v>99</v>
      </c>
      <c r="I3154" s="98" t="s">
        <v>1261</v>
      </c>
      <c r="J3154" s="101" t="s">
        <v>3813</v>
      </c>
    </row>
    <row r="3155" ht="67.5" spans="1:10">
      <c r="A3155" s="102"/>
      <c r="B3155" s="103"/>
      <c r="C3155" s="98" t="s">
        <v>1277</v>
      </c>
      <c r="D3155" s="98" t="s">
        <v>1278</v>
      </c>
      <c r="E3155" s="98" t="s">
        <v>3814</v>
      </c>
      <c r="F3155" s="98" t="s">
        <v>1280</v>
      </c>
      <c r="G3155" s="98" t="s">
        <v>3815</v>
      </c>
      <c r="H3155" s="98" t="s">
        <v>99</v>
      </c>
      <c r="I3155" s="98" t="s">
        <v>1261</v>
      </c>
      <c r="J3155" s="101" t="s">
        <v>3816</v>
      </c>
    </row>
    <row r="3156" ht="54" spans="1:10">
      <c r="A3156" s="102"/>
      <c r="B3156" s="103"/>
      <c r="C3156" s="98" t="s">
        <v>1282</v>
      </c>
      <c r="D3156" s="98" t="s">
        <v>1283</v>
      </c>
      <c r="E3156" s="98" t="s">
        <v>3817</v>
      </c>
      <c r="F3156" s="98" t="s">
        <v>1259</v>
      </c>
      <c r="G3156" s="98" t="s">
        <v>1398</v>
      </c>
      <c r="H3156" s="98" t="s">
        <v>99</v>
      </c>
      <c r="I3156" s="98" t="s">
        <v>1261</v>
      </c>
      <c r="J3156" s="101" t="s">
        <v>3817</v>
      </c>
    </row>
    <row r="3157" ht="70.5" spans="1:10">
      <c r="A3157" s="98" t="s">
        <v>3818</v>
      </c>
      <c r="B3157" s="101" t="s">
        <v>3819</v>
      </c>
      <c r="C3157" s="102"/>
      <c r="D3157" s="102"/>
      <c r="E3157" s="102"/>
      <c r="F3157" s="102"/>
      <c r="G3157" s="102"/>
      <c r="H3157" s="102"/>
      <c r="I3157" s="102"/>
      <c r="J3157" s="103"/>
    </row>
    <row r="3158" ht="27" spans="1:10">
      <c r="A3158" s="102"/>
      <c r="B3158" s="103"/>
      <c r="C3158" s="98" t="s">
        <v>1256</v>
      </c>
      <c r="D3158" s="98" t="s">
        <v>1257</v>
      </c>
      <c r="E3158" s="98" t="s">
        <v>3820</v>
      </c>
      <c r="F3158" s="98" t="s">
        <v>1280</v>
      </c>
      <c r="G3158" s="98" t="s">
        <v>3821</v>
      </c>
      <c r="H3158" s="98" t="s">
        <v>99</v>
      </c>
      <c r="I3158" s="98" t="s">
        <v>1261</v>
      </c>
      <c r="J3158" s="101" t="s">
        <v>3822</v>
      </c>
    </row>
    <row r="3159" ht="40.5" spans="1:10">
      <c r="A3159" s="102"/>
      <c r="B3159" s="103"/>
      <c r="C3159" s="98" t="s">
        <v>1256</v>
      </c>
      <c r="D3159" s="98" t="s">
        <v>1268</v>
      </c>
      <c r="E3159" s="98" t="s">
        <v>3823</v>
      </c>
      <c r="F3159" s="98" t="s">
        <v>1280</v>
      </c>
      <c r="G3159" s="98" t="s">
        <v>3824</v>
      </c>
      <c r="H3159" s="98" t="s">
        <v>99</v>
      </c>
      <c r="I3159" s="98" t="s">
        <v>1261</v>
      </c>
      <c r="J3159" s="101" t="s">
        <v>3825</v>
      </c>
    </row>
    <row r="3160" ht="14.25" spans="1:10">
      <c r="A3160" s="102"/>
      <c r="B3160" s="103"/>
      <c r="C3160" s="98" t="s">
        <v>1256</v>
      </c>
      <c r="D3160" s="98" t="s">
        <v>1377</v>
      </c>
      <c r="E3160" s="98" t="s">
        <v>3826</v>
      </c>
      <c r="F3160" s="98" t="s">
        <v>1280</v>
      </c>
      <c r="G3160" s="98" t="s">
        <v>1301</v>
      </c>
      <c r="H3160" s="98" t="s">
        <v>99</v>
      </c>
      <c r="I3160" s="98" t="s">
        <v>1261</v>
      </c>
      <c r="J3160" s="101" t="s">
        <v>3827</v>
      </c>
    </row>
    <row r="3161" ht="27" spans="1:10">
      <c r="A3161" s="102"/>
      <c r="B3161" s="103"/>
      <c r="C3161" s="98" t="s">
        <v>1256</v>
      </c>
      <c r="D3161" s="98" t="s">
        <v>1291</v>
      </c>
      <c r="E3161" s="98" t="s">
        <v>3828</v>
      </c>
      <c r="F3161" s="98" t="s">
        <v>1280</v>
      </c>
      <c r="G3161" s="98" t="s">
        <v>1403</v>
      </c>
      <c r="H3161" s="98" t="s">
        <v>99</v>
      </c>
      <c r="I3161" s="98" t="s">
        <v>1261</v>
      </c>
      <c r="J3161" s="101" t="s">
        <v>3829</v>
      </c>
    </row>
    <row r="3162" ht="27" spans="1:10">
      <c r="A3162" s="102"/>
      <c r="B3162" s="103"/>
      <c r="C3162" s="98" t="s">
        <v>1277</v>
      </c>
      <c r="D3162" s="98" t="s">
        <v>1313</v>
      </c>
      <c r="E3162" s="98" t="s">
        <v>3687</v>
      </c>
      <c r="F3162" s="98" t="s">
        <v>1280</v>
      </c>
      <c r="G3162" s="98" t="s">
        <v>1301</v>
      </c>
      <c r="H3162" s="98" t="s">
        <v>99</v>
      </c>
      <c r="I3162" s="98" t="s">
        <v>1261</v>
      </c>
      <c r="J3162" s="101" t="s">
        <v>3827</v>
      </c>
    </row>
    <row r="3163" ht="27" spans="1:10">
      <c r="A3163" s="102"/>
      <c r="B3163" s="103"/>
      <c r="C3163" s="98" t="s">
        <v>1277</v>
      </c>
      <c r="D3163" s="98" t="s">
        <v>1278</v>
      </c>
      <c r="E3163" s="98" t="s">
        <v>3830</v>
      </c>
      <c r="F3163" s="98" t="s">
        <v>1280</v>
      </c>
      <c r="G3163" s="98" t="s">
        <v>1301</v>
      </c>
      <c r="H3163" s="98" t="s">
        <v>99</v>
      </c>
      <c r="I3163" s="98" t="s">
        <v>1261</v>
      </c>
      <c r="J3163" s="101" t="s">
        <v>3827</v>
      </c>
    </row>
    <row r="3164" ht="27" spans="1:10">
      <c r="A3164" s="102"/>
      <c r="B3164" s="103"/>
      <c r="C3164" s="98" t="s">
        <v>1277</v>
      </c>
      <c r="D3164" s="98" t="s">
        <v>1299</v>
      </c>
      <c r="E3164" s="98" t="s">
        <v>3831</v>
      </c>
      <c r="F3164" s="98" t="s">
        <v>1280</v>
      </c>
      <c r="G3164" s="98" t="s">
        <v>1301</v>
      </c>
      <c r="H3164" s="98" t="s">
        <v>99</v>
      </c>
      <c r="I3164" s="98" t="s">
        <v>1384</v>
      </c>
      <c r="J3164" s="101" t="s">
        <v>3832</v>
      </c>
    </row>
    <row r="3165" ht="27" spans="1:10">
      <c r="A3165" s="102"/>
      <c r="B3165" s="103"/>
      <c r="C3165" s="98" t="s">
        <v>1282</v>
      </c>
      <c r="D3165" s="98" t="s">
        <v>1283</v>
      </c>
      <c r="E3165" s="98" t="s">
        <v>1317</v>
      </c>
      <c r="F3165" s="98" t="s">
        <v>1259</v>
      </c>
      <c r="G3165" s="98" t="s">
        <v>1285</v>
      </c>
      <c r="H3165" s="98" t="s">
        <v>99</v>
      </c>
      <c r="I3165" s="98" t="s">
        <v>1261</v>
      </c>
      <c r="J3165" s="101" t="s">
        <v>3723</v>
      </c>
    </row>
    <row r="3166" ht="235.5" spans="1:10">
      <c r="A3166" s="98" t="s">
        <v>3833</v>
      </c>
      <c r="B3166" s="101" t="s">
        <v>3834</v>
      </c>
      <c r="C3166" s="102"/>
      <c r="D3166" s="102"/>
      <c r="E3166" s="102"/>
      <c r="F3166" s="102"/>
      <c r="G3166" s="102"/>
      <c r="H3166" s="102"/>
      <c r="I3166" s="102"/>
      <c r="J3166" s="103"/>
    </row>
    <row r="3167" ht="27" spans="1:10">
      <c r="A3167" s="102"/>
      <c r="B3167" s="103"/>
      <c r="C3167" s="98" t="s">
        <v>1256</v>
      </c>
      <c r="D3167" s="98" t="s">
        <v>1257</v>
      </c>
      <c r="E3167" s="98" t="s">
        <v>3835</v>
      </c>
      <c r="F3167" s="98" t="s">
        <v>1259</v>
      </c>
      <c r="G3167" s="98" t="s">
        <v>1301</v>
      </c>
      <c r="H3167" s="98" t="s">
        <v>99</v>
      </c>
      <c r="I3167" s="98" t="s">
        <v>1261</v>
      </c>
      <c r="J3167" s="101" t="s">
        <v>3836</v>
      </c>
    </row>
    <row r="3168" ht="54" spans="1:10">
      <c r="A3168" s="102"/>
      <c r="B3168" s="103"/>
      <c r="C3168" s="98" t="s">
        <v>1256</v>
      </c>
      <c r="D3168" s="98" t="s">
        <v>1257</v>
      </c>
      <c r="E3168" s="98" t="s">
        <v>3837</v>
      </c>
      <c r="F3168" s="98" t="s">
        <v>1259</v>
      </c>
      <c r="G3168" s="98" t="s">
        <v>3838</v>
      </c>
      <c r="H3168" s="98" t="s">
        <v>99</v>
      </c>
      <c r="I3168" s="98" t="s">
        <v>1261</v>
      </c>
      <c r="J3168" s="101" t="s">
        <v>3839</v>
      </c>
    </row>
    <row r="3169" ht="54" spans="1:10">
      <c r="A3169" s="102"/>
      <c r="B3169" s="103"/>
      <c r="C3169" s="98" t="s">
        <v>1256</v>
      </c>
      <c r="D3169" s="98" t="s">
        <v>1257</v>
      </c>
      <c r="E3169" s="98" t="s">
        <v>3840</v>
      </c>
      <c r="F3169" s="98" t="s">
        <v>1259</v>
      </c>
      <c r="G3169" s="98" t="s">
        <v>955</v>
      </c>
      <c r="H3169" s="98" t="s">
        <v>99</v>
      </c>
      <c r="I3169" s="98" t="s">
        <v>1261</v>
      </c>
      <c r="J3169" s="101" t="s">
        <v>3836</v>
      </c>
    </row>
    <row r="3170" ht="54" spans="1:10">
      <c r="A3170" s="102"/>
      <c r="B3170" s="103"/>
      <c r="C3170" s="98" t="s">
        <v>1256</v>
      </c>
      <c r="D3170" s="98" t="s">
        <v>1257</v>
      </c>
      <c r="E3170" s="98" t="s">
        <v>3841</v>
      </c>
      <c r="F3170" s="98" t="s">
        <v>1259</v>
      </c>
      <c r="G3170" s="98" t="s">
        <v>3842</v>
      </c>
      <c r="H3170" s="98" t="s">
        <v>99</v>
      </c>
      <c r="I3170" s="98" t="s">
        <v>1261</v>
      </c>
      <c r="J3170" s="101" t="s">
        <v>3836</v>
      </c>
    </row>
    <row r="3171" ht="54" spans="1:10">
      <c r="A3171" s="102"/>
      <c r="B3171" s="103"/>
      <c r="C3171" s="98" t="s">
        <v>1256</v>
      </c>
      <c r="D3171" s="98" t="s">
        <v>1257</v>
      </c>
      <c r="E3171" s="98" t="s">
        <v>3843</v>
      </c>
      <c r="F3171" s="98" t="s">
        <v>1259</v>
      </c>
      <c r="G3171" s="98" t="s">
        <v>1363</v>
      </c>
      <c r="H3171" s="98" t="s">
        <v>99</v>
      </c>
      <c r="I3171" s="98" t="s">
        <v>1261</v>
      </c>
      <c r="J3171" s="101" t="s">
        <v>3836</v>
      </c>
    </row>
    <row r="3172" ht="41.25" spans="1:10">
      <c r="A3172" s="102"/>
      <c r="B3172" s="103"/>
      <c r="C3172" s="98" t="s">
        <v>1256</v>
      </c>
      <c r="D3172" s="98" t="s">
        <v>1257</v>
      </c>
      <c r="E3172" s="98" t="s">
        <v>3844</v>
      </c>
      <c r="F3172" s="98" t="s">
        <v>1259</v>
      </c>
      <c r="G3172" s="98" t="s">
        <v>3845</v>
      </c>
      <c r="H3172" s="98" t="s">
        <v>99</v>
      </c>
      <c r="I3172" s="98" t="s">
        <v>1261</v>
      </c>
      <c r="J3172" s="101" t="s">
        <v>3836</v>
      </c>
    </row>
    <row r="3173" ht="14.25" spans="1:10">
      <c r="A3173" s="102"/>
      <c r="B3173" s="103"/>
      <c r="C3173" s="98" t="s">
        <v>1256</v>
      </c>
      <c r="D3173" s="98" t="s">
        <v>1268</v>
      </c>
      <c r="E3173" s="98" t="s">
        <v>3846</v>
      </c>
      <c r="F3173" s="98" t="s">
        <v>1259</v>
      </c>
      <c r="G3173" s="98" t="s">
        <v>1301</v>
      </c>
      <c r="H3173" s="98" t="s">
        <v>99</v>
      </c>
      <c r="I3173" s="98" t="s">
        <v>1261</v>
      </c>
      <c r="J3173" s="101" t="s">
        <v>3836</v>
      </c>
    </row>
    <row r="3174" ht="27.75" spans="1:10">
      <c r="A3174" s="102"/>
      <c r="B3174" s="103"/>
      <c r="C3174" s="98" t="s">
        <v>1256</v>
      </c>
      <c r="D3174" s="98" t="s">
        <v>1377</v>
      </c>
      <c r="E3174" s="98" t="s">
        <v>2776</v>
      </c>
      <c r="F3174" s="98" t="s">
        <v>1280</v>
      </c>
      <c r="G3174" s="98" t="s">
        <v>1301</v>
      </c>
      <c r="H3174" s="98" t="s">
        <v>99</v>
      </c>
      <c r="I3174" s="98" t="s">
        <v>1261</v>
      </c>
      <c r="J3174" s="101" t="s">
        <v>3847</v>
      </c>
    </row>
    <row r="3175" ht="108" spans="1:10">
      <c r="A3175" s="102"/>
      <c r="B3175" s="103"/>
      <c r="C3175" s="98" t="s">
        <v>1256</v>
      </c>
      <c r="D3175" s="98" t="s">
        <v>1291</v>
      </c>
      <c r="E3175" s="98" t="s">
        <v>3848</v>
      </c>
      <c r="F3175" s="98" t="s">
        <v>1280</v>
      </c>
      <c r="G3175" s="98" t="s">
        <v>3849</v>
      </c>
      <c r="H3175" s="98" t="s">
        <v>99</v>
      </c>
      <c r="I3175" s="98" t="s">
        <v>1261</v>
      </c>
      <c r="J3175" s="101" t="s">
        <v>3850</v>
      </c>
    </row>
    <row r="3176" ht="27" spans="1:10">
      <c r="A3176" s="102"/>
      <c r="B3176" s="103"/>
      <c r="C3176" s="98" t="s">
        <v>1256</v>
      </c>
      <c r="D3176" s="98" t="s">
        <v>1291</v>
      </c>
      <c r="E3176" s="98" t="s">
        <v>3851</v>
      </c>
      <c r="F3176" s="98" t="s">
        <v>1280</v>
      </c>
      <c r="G3176" s="98" t="s">
        <v>2617</v>
      </c>
      <c r="H3176" s="98" t="s">
        <v>99</v>
      </c>
      <c r="I3176" s="98" t="s">
        <v>1261</v>
      </c>
      <c r="J3176" s="101" t="s">
        <v>3850</v>
      </c>
    </row>
    <row r="3177" ht="27" spans="1:10">
      <c r="A3177" s="102"/>
      <c r="B3177" s="103"/>
      <c r="C3177" s="98" t="s">
        <v>1256</v>
      </c>
      <c r="D3177" s="98" t="s">
        <v>1291</v>
      </c>
      <c r="E3177" s="98" t="s">
        <v>3852</v>
      </c>
      <c r="F3177" s="98" t="s">
        <v>1280</v>
      </c>
      <c r="G3177" s="98" t="s">
        <v>3853</v>
      </c>
      <c r="H3177" s="98" t="s">
        <v>99</v>
      </c>
      <c r="I3177" s="98" t="s">
        <v>1261</v>
      </c>
      <c r="J3177" s="101" t="s">
        <v>3850</v>
      </c>
    </row>
    <row r="3178" ht="40.5" spans="1:10">
      <c r="A3178" s="102"/>
      <c r="B3178" s="103"/>
      <c r="C3178" s="98" t="s">
        <v>1256</v>
      </c>
      <c r="D3178" s="98" t="s">
        <v>1291</v>
      </c>
      <c r="E3178" s="98" t="s">
        <v>3854</v>
      </c>
      <c r="F3178" s="98" t="s">
        <v>1280</v>
      </c>
      <c r="G3178" s="98" t="s">
        <v>2679</v>
      </c>
      <c r="H3178" s="98" t="s">
        <v>99</v>
      </c>
      <c r="I3178" s="98" t="s">
        <v>1261</v>
      </c>
      <c r="J3178" s="101" t="s">
        <v>3850</v>
      </c>
    </row>
    <row r="3179" ht="27" spans="1:10">
      <c r="A3179" s="102"/>
      <c r="B3179" s="103"/>
      <c r="C3179" s="98" t="s">
        <v>1256</v>
      </c>
      <c r="D3179" s="98" t="s">
        <v>1291</v>
      </c>
      <c r="E3179" s="98" t="s">
        <v>3855</v>
      </c>
      <c r="F3179" s="98" t="s">
        <v>1280</v>
      </c>
      <c r="G3179" s="98" t="s">
        <v>1353</v>
      </c>
      <c r="H3179" s="98" t="s">
        <v>99</v>
      </c>
      <c r="I3179" s="98" t="s">
        <v>1261</v>
      </c>
      <c r="J3179" s="101" t="s">
        <v>3850</v>
      </c>
    </row>
    <row r="3180" ht="111.75" spans="1:10">
      <c r="A3180" s="102"/>
      <c r="B3180" s="103"/>
      <c r="C3180" s="98" t="s">
        <v>1256</v>
      </c>
      <c r="D3180" s="98" t="s">
        <v>1291</v>
      </c>
      <c r="E3180" s="98" t="s">
        <v>3856</v>
      </c>
      <c r="F3180" s="98" t="s">
        <v>1280</v>
      </c>
      <c r="G3180" s="98" t="s">
        <v>3857</v>
      </c>
      <c r="H3180" s="98" t="s">
        <v>99</v>
      </c>
      <c r="I3180" s="98" t="s">
        <v>1261</v>
      </c>
      <c r="J3180" s="101" t="s">
        <v>3850</v>
      </c>
    </row>
    <row r="3181" ht="27" spans="1:10">
      <c r="A3181" s="102"/>
      <c r="B3181" s="103"/>
      <c r="C3181" s="98" t="s">
        <v>1277</v>
      </c>
      <c r="D3181" s="98" t="s">
        <v>1278</v>
      </c>
      <c r="E3181" s="98" t="s">
        <v>3858</v>
      </c>
      <c r="F3181" s="98" t="s">
        <v>1280</v>
      </c>
      <c r="G3181" s="98" t="s">
        <v>1301</v>
      </c>
      <c r="H3181" s="98" t="s">
        <v>99</v>
      </c>
      <c r="I3181" s="98" t="s">
        <v>1261</v>
      </c>
      <c r="J3181" s="101" t="s">
        <v>3859</v>
      </c>
    </row>
    <row r="3182" ht="27" spans="1:10">
      <c r="A3182" s="102"/>
      <c r="B3182" s="103"/>
      <c r="C3182" s="98" t="s">
        <v>1282</v>
      </c>
      <c r="D3182" s="98" t="s">
        <v>1283</v>
      </c>
      <c r="E3182" s="98" t="s">
        <v>3860</v>
      </c>
      <c r="F3182" s="98" t="s">
        <v>1259</v>
      </c>
      <c r="G3182" s="98" t="s">
        <v>1332</v>
      </c>
      <c r="H3182" s="98" t="s">
        <v>99</v>
      </c>
      <c r="I3182" s="98" t="s">
        <v>1261</v>
      </c>
      <c r="J3182" s="101" t="s">
        <v>3723</v>
      </c>
    </row>
    <row r="3183" ht="112.5" spans="1:10">
      <c r="A3183" s="98" t="s">
        <v>3861</v>
      </c>
      <c r="B3183" s="101" t="s">
        <v>3768</v>
      </c>
      <c r="C3183" s="102"/>
      <c r="D3183" s="102"/>
      <c r="E3183" s="102"/>
      <c r="F3183" s="102"/>
      <c r="G3183" s="102"/>
      <c r="H3183" s="102"/>
      <c r="I3183" s="102"/>
      <c r="J3183" s="103"/>
    </row>
    <row r="3184" ht="40.5" spans="1:10">
      <c r="A3184" s="102"/>
      <c r="B3184" s="103"/>
      <c r="C3184" s="98" t="s">
        <v>1256</v>
      </c>
      <c r="D3184" s="98" t="s">
        <v>1257</v>
      </c>
      <c r="E3184" s="98" t="s">
        <v>3862</v>
      </c>
      <c r="F3184" s="98" t="s">
        <v>1280</v>
      </c>
      <c r="G3184" s="98" t="s">
        <v>1398</v>
      </c>
      <c r="H3184" s="98" t="s">
        <v>99</v>
      </c>
      <c r="I3184" s="98" t="s">
        <v>1261</v>
      </c>
      <c r="J3184" s="101" t="s">
        <v>3862</v>
      </c>
    </row>
    <row r="3185" ht="40.5" spans="1:10">
      <c r="A3185" s="102"/>
      <c r="B3185" s="103"/>
      <c r="C3185" s="98" t="s">
        <v>1256</v>
      </c>
      <c r="D3185" s="98" t="s">
        <v>1268</v>
      </c>
      <c r="E3185" s="98" t="s">
        <v>3863</v>
      </c>
      <c r="F3185" s="98" t="s">
        <v>1259</v>
      </c>
      <c r="G3185" s="98" t="s">
        <v>1407</v>
      </c>
      <c r="H3185" s="98" t="s">
        <v>99</v>
      </c>
      <c r="I3185" s="98" t="s">
        <v>1261</v>
      </c>
      <c r="J3185" s="101" t="s">
        <v>3864</v>
      </c>
    </row>
    <row r="3186" ht="40.5" spans="1:10">
      <c r="A3186" s="102"/>
      <c r="B3186" s="103"/>
      <c r="C3186" s="98" t="s">
        <v>1256</v>
      </c>
      <c r="D3186" s="98" t="s">
        <v>1268</v>
      </c>
      <c r="E3186" s="98" t="s">
        <v>3865</v>
      </c>
      <c r="F3186" s="98" t="s">
        <v>1259</v>
      </c>
      <c r="G3186" s="98" t="s">
        <v>1407</v>
      </c>
      <c r="H3186" s="98" t="s">
        <v>99</v>
      </c>
      <c r="I3186" s="98" t="s">
        <v>1261</v>
      </c>
      <c r="J3186" s="101" t="s">
        <v>3866</v>
      </c>
    </row>
    <row r="3187" ht="40.5" spans="1:10">
      <c r="A3187" s="102"/>
      <c r="B3187" s="103"/>
      <c r="C3187" s="98" t="s">
        <v>1256</v>
      </c>
      <c r="D3187" s="98" t="s">
        <v>1268</v>
      </c>
      <c r="E3187" s="98" t="s">
        <v>3779</v>
      </c>
      <c r="F3187" s="98" t="s">
        <v>1280</v>
      </c>
      <c r="G3187" s="98" t="s">
        <v>1301</v>
      </c>
      <c r="H3187" s="98" t="s">
        <v>99</v>
      </c>
      <c r="I3187" s="98" t="s">
        <v>1261</v>
      </c>
      <c r="J3187" s="101" t="s">
        <v>3867</v>
      </c>
    </row>
    <row r="3188" ht="27" spans="1:10">
      <c r="A3188" s="102"/>
      <c r="B3188" s="103"/>
      <c r="C3188" s="98" t="s">
        <v>1277</v>
      </c>
      <c r="D3188" s="98" t="s">
        <v>1278</v>
      </c>
      <c r="E3188" s="98" t="s">
        <v>3868</v>
      </c>
      <c r="F3188" s="98" t="s">
        <v>1259</v>
      </c>
      <c r="G3188" s="98" t="s">
        <v>1301</v>
      </c>
      <c r="H3188" s="98" t="s">
        <v>99</v>
      </c>
      <c r="I3188" s="98" t="s">
        <v>1261</v>
      </c>
      <c r="J3188" s="101" t="s">
        <v>3869</v>
      </c>
    </row>
    <row r="3189" ht="40.5" spans="1:10">
      <c r="A3189" s="102"/>
      <c r="B3189" s="103"/>
      <c r="C3189" s="98" t="s">
        <v>1282</v>
      </c>
      <c r="D3189" s="98" t="s">
        <v>1283</v>
      </c>
      <c r="E3189" s="98" t="s">
        <v>3870</v>
      </c>
      <c r="F3189" s="98" t="s">
        <v>1259</v>
      </c>
      <c r="G3189" s="98" t="s">
        <v>1285</v>
      </c>
      <c r="H3189" s="98" t="s">
        <v>99</v>
      </c>
      <c r="I3189" s="98" t="s">
        <v>1261</v>
      </c>
      <c r="J3189" s="101" t="s">
        <v>3870</v>
      </c>
    </row>
    <row r="3190" ht="409.5" spans="1:10">
      <c r="A3190" s="98" t="s">
        <v>3871</v>
      </c>
      <c r="B3190" s="101" t="s">
        <v>3872</v>
      </c>
      <c r="C3190" s="102"/>
      <c r="D3190" s="102"/>
      <c r="E3190" s="102"/>
      <c r="F3190" s="102"/>
      <c r="G3190" s="102"/>
      <c r="H3190" s="102"/>
      <c r="I3190" s="102"/>
      <c r="J3190" s="103"/>
    </row>
    <row r="3191" ht="54" spans="1:10">
      <c r="A3191" s="102"/>
      <c r="B3191" s="103"/>
      <c r="C3191" s="98" t="s">
        <v>1256</v>
      </c>
      <c r="D3191" s="98" t="s">
        <v>1257</v>
      </c>
      <c r="E3191" s="98" t="s">
        <v>3873</v>
      </c>
      <c r="F3191" s="98" t="s">
        <v>1259</v>
      </c>
      <c r="G3191" s="98" t="s">
        <v>1606</v>
      </c>
      <c r="H3191" s="98" t="s">
        <v>99</v>
      </c>
      <c r="I3191" s="98" t="s">
        <v>1261</v>
      </c>
      <c r="J3191" s="101" t="s">
        <v>3874</v>
      </c>
    </row>
    <row r="3192" ht="54" spans="1:10">
      <c r="A3192" s="102"/>
      <c r="B3192" s="103"/>
      <c r="C3192" s="98" t="s">
        <v>1256</v>
      </c>
      <c r="D3192" s="98" t="s">
        <v>1257</v>
      </c>
      <c r="E3192" s="98" t="s">
        <v>3875</v>
      </c>
      <c r="F3192" s="98" t="s">
        <v>1259</v>
      </c>
      <c r="G3192" s="98" t="s">
        <v>1407</v>
      </c>
      <c r="H3192" s="98" t="s">
        <v>99</v>
      </c>
      <c r="I3192" s="98" t="s">
        <v>1261</v>
      </c>
      <c r="J3192" s="101" t="s">
        <v>3876</v>
      </c>
    </row>
    <row r="3193" ht="67.5" spans="1:10">
      <c r="A3193" s="102"/>
      <c r="B3193" s="103"/>
      <c r="C3193" s="98" t="s">
        <v>1256</v>
      </c>
      <c r="D3193" s="98" t="s">
        <v>1257</v>
      </c>
      <c r="E3193" s="98" t="s">
        <v>3877</v>
      </c>
      <c r="F3193" s="98" t="s">
        <v>1259</v>
      </c>
      <c r="G3193" s="98" t="s">
        <v>2263</v>
      </c>
      <c r="H3193" s="98" t="s">
        <v>99</v>
      </c>
      <c r="I3193" s="98" t="s">
        <v>1261</v>
      </c>
      <c r="J3193" s="101" t="s">
        <v>3878</v>
      </c>
    </row>
    <row r="3194" ht="40.5" spans="1:10">
      <c r="A3194" s="102"/>
      <c r="B3194" s="103"/>
      <c r="C3194" s="98" t="s">
        <v>1256</v>
      </c>
      <c r="D3194" s="98" t="s">
        <v>1268</v>
      </c>
      <c r="E3194" s="98" t="s">
        <v>3879</v>
      </c>
      <c r="F3194" s="98" t="s">
        <v>1259</v>
      </c>
      <c r="G3194" s="98" t="s">
        <v>1407</v>
      </c>
      <c r="H3194" s="98" t="s">
        <v>99</v>
      </c>
      <c r="I3194" s="98" t="s">
        <v>1261</v>
      </c>
      <c r="J3194" s="101" t="s">
        <v>3880</v>
      </c>
    </row>
    <row r="3195" ht="40.5" spans="1:10">
      <c r="A3195" s="102"/>
      <c r="B3195" s="103"/>
      <c r="C3195" s="98" t="s">
        <v>1256</v>
      </c>
      <c r="D3195" s="98" t="s">
        <v>1268</v>
      </c>
      <c r="E3195" s="98" t="s">
        <v>3881</v>
      </c>
      <c r="F3195" s="98" t="s">
        <v>1259</v>
      </c>
      <c r="G3195" s="98" t="s">
        <v>1407</v>
      </c>
      <c r="H3195" s="98" t="s">
        <v>99</v>
      </c>
      <c r="I3195" s="98" t="s">
        <v>1261</v>
      </c>
      <c r="J3195" s="101" t="s">
        <v>3882</v>
      </c>
    </row>
    <row r="3196" ht="40.5" spans="1:10">
      <c r="A3196" s="102"/>
      <c r="B3196" s="103"/>
      <c r="C3196" s="98" t="s">
        <v>1256</v>
      </c>
      <c r="D3196" s="98" t="s">
        <v>1268</v>
      </c>
      <c r="E3196" s="98" t="s">
        <v>3883</v>
      </c>
      <c r="F3196" s="98" t="s">
        <v>1280</v>
      </c>
      <c r="G3196" s="98" t="s">
        <v>1301</v>
      </c>
      <c r="H3196" s="98" t="s">
        <v>99</v>
      </c>
      <c r="I3196" s="98" t="s">
        <v>1261</v>
      </c>
      <c r="J3196" s="101" t="s">
        <v>3884</v>
      </c>
    </row>
    <row r="3197" ht="27" spans="1:10">
      <c r="A3197" s="102"/>
      <c r="B3197" s="103"/>
      <c r="C3197" s="98" t="s">
        <v>1277</v>
      </c>
      <c r="D3197" s="98" t="s">
        <v>1278</v>
      </c>
      <c r="E3197" s="98" t="s">
        <v>3885</v>
      </c>
      <c r="F3197" s="98" t="s">
        <v>1259</v>
      </c>
      <c r="G3197" s="98" t="s">
        <v>1407</v>
      </c>
      <c r="H3197" s="98" t="s">
        <v>99</v>
      </c>
      <c r="I3197" s="98" t="s">
        <v>1261</v>
      </c>
      <c r="J3197" s="101" t="s">
        <v>3886</v>
      </c>
    </row>
    <row r="3198" ht="27" spans="1:10">
      <c r="A3198" s="102"/>
      <c r="B3198" s="103"/>
      <c r="C3198" s="98" t="s">
        <v>1282</v>
      </c>
      <c r="D3198" s="98" t="s">
        <v>1283</v>
      </c>
      <c r="E3198" s="98" t="s">
        <v>1383</v>
      </c>
      <c r="F3198" s="98" t="s">
        <v>1259</v>
      </c>
      <c r="G3198" s="98" t="s">
        <v>1398</v>
      </c>
      <c r="H3198" s="98" t="s">
        <v>99</v>
      </c>
      <c r="I3198" s="98" t="s">
        <v>1261</v>
      </c>
      <c r="J3198" s="101" t="s">
        <v>1383</v>
      </c>
    </row>
    <row r="3199" ht="237" spans="1:10">
      <c r="A3199" s="98" t="s">
        <v>3887</v>
      </c>
      <c r="B3199" s="101" t="s">
        <v>3888</v>
      </c>
      <c r="C3199" s="102"/>
      <c r="D3199" s="102"/>
      <c r="E3199" s="102"/>
      <c r="F3199" s="102"/>
      <c r="G3199" s="102"/>
      <c r="H3199" s="102"/>
      <c r="I3199" s="102"/>
      <c r="J3199" s="103"/>
    </row>
    <row r="3200" ht="27" spans="1:10">
      <c r="A3200" s="102"/>
      <c r="B3200" s="103"/>
      <c r="C3200" s="98" t="s">
        <v>1256</v>
      </c>
      <c r="D3200" s="98" t="s">
        <v>1257</v>
      </c>
      <c r="E3200" s="98" t="s">
        <v>3889</v>
      </c>
      <c r="F3200" s="98" t="s">
        <v>1259</v>
      </c>
      <c r="G3200" s="98" t="s">
        <v>1407</v>
      </c>
      <c r="H3200" s="98" t="s">
        <v>99</v>
      </c>
      <c r="I3200" s="98" t="s">
        <v>1261</v>
      </c>
      <c r="J3200" s="101" t="s">
        <v>3890</v>
      </c>
    </row>
    <row r="3201" ht="27" spans="1:10">
      <c r="A3201" s="102"/>
      <c r="B3201" s="103"/>
      <c r="C3201" s="98" t="s">
        <v>1256</v>
      </c>
      <c r="D3201" s="98" t="s">
        <v>1257</v>
      </c>
      <c r="E3201" s="98" t="s">
        <v>3891</v>
      </c>
      <c r="F3201" s="98" t="s">
        <v>1259</v>
      </c>
      <c r="G3201" s="98" t="s">
        <v>1407</v>
      </c>
      <c r="H3201" s="98" t="s">
        <v>99</v>
      </c>
      <c r="I3201" s="98" t="s">
        <v>1261</v>
      </c>
      <c r="J3201" s="101" t="s">
        <v>3890</v>
      </c>
    </row>
    <row r="3202" ht="27" spans="1:10">
      <c r="A3202" s="102"/>
      <c r="B3202" s="103"/>
      <c r="C3202" s="98" t="s">
        <v>1256</v>
      </c>
      <c r="D3202" s="98" t="s">
        <v>1257</v>
      </c>
      <c r="E3202" s="98" t="s">
        <v>3892</v>
      </c>
      <c r="F3202" s="98" t="s">
        <v>1259</v>
      </c>
      <c r="G3202" s="98" t="s">
        <v>1407</v>
      </c>
      <c r="H3202" s="98" t="s">
        <v>99</v>
      </c>
      <c r="I3202" s="98" t="s">
        <v>1261</v>
      </c>
      <c r="J3202" s="101" t="s">
        <v>3890</v>
      </c>
    </row>
    <row r="3203" ht="27.75" spans="1:10">
      <c r="A3203" s="102"/>
      <c r="B3203" s="103"/>
      <c r="C3203" s="98" t="s">
        <v>1256</v>
      </c>
      <c r="D3203" s="98" t="s">
        <v>1257</v>
      </c>
      <c r="E3203" s="98" t="s">
        <v>3893</v>
      </c>
      <c r="F3203" s="98" t="s">
        <v>1259</v>
      </c>
      <c r="G3203" s="98" t="s">
        <v>1606</v>
      </c>
      <c r="H3203" s="98" t="s">
        <v>99</v>
      </c>
      <c r="I3203" s="98" t="s">
        <v>1261</v>
      </c>
      <c r="J3203" s="101" t="s">
        <v>3890</v>
      </c>
    </row>
    <row r="3204" ht="14.25" spans="1:10">
      <c r="A3204" s="102"/>
      <c r="B3204" s="103"/>
      <c r="C3204" s="98" t="s">
        <v>1256</v>
      </c>
      <c r="D3204" s="98" t="s">
        <v>1257</v>
      </c>
      <c r="E3204" s="98" t="s">
        <v>3894</v>
      </c>
      <c r="F3204" s="98" t="s">
        <v>1259</v>
      </c>
      <c r="G3204" s="98" t="s">
        <v>2675</v>
      </c>
      <c r="H3204" s="98" t="s">
        <v>99</v>
      </c>
      <c r="I3204" s="98" t="s">
        <v>1261</v>
      </c>
      <c r="J3204" s="101" t="s">
        <v>3890</v>
      </c>
    </row>
    <row r="3205" ht="14.25" spans="1:10">
      <c r="A3205" s="102"/>
      <c r="B3205" s="103"/>
      <c r="C3205" s="98" t="s">
        <v>1256</v>
      </c>
      <c r="D3205" s="98" t="s">
        <v>1257</v>
      </c>
      <c r="E3205" s="98" t="s">
        <v>3895</v>
      </c>
      <c r="F3205" s="98" t="s">
        <v>1259</v>
      </c>
      <c r="G3205" s="98" t="s">
        <v>2714</v>
      </c>
      <c r="H3205" s="98" t="s">
        <v>99</v>
      </c>
      <c r="I3205" s="98" t="s">
        <v>1261</v>
      </c>
      <c r="J3205" s="101" t="s">
        <v>3890</v>
      </c>
    </row>
    <row r="3206" ht="27.75" spans="1:10">
      <c r="A3206" s="102"/>
      <c r="B3206" s="103"/>
      <c r="C3206" s="98" t="s">
        <v>1256</v>
      </c>
      <c r="D3206" s="98" t="s">
        <v>1257</v>
      </c>
      <c r="E3206" s="98" t="s">
        <v>3896</v>
      </c>
      <c r="F3206" s="98" t="s">
        <v>1259</v>
      </c>
      <c r="G3206" s="98" t="s">
        <v>2714</v>
      </c>
      <c r="H3206" s="98" t="s">
        <v>99</v>
      </c>
      <c r="I3206" s="98" t="s">
        <v>1261</v>
      </c>
      <c r="J3206" s="101" t="s">
        <v>3890</v>
      </c>
    </row>
    <row r="3207" ht="27" spans="1:10">
      <c r="A3207" s="102"/>
      <c r="B3207" s="103"/>
      <c r="C3207" s="98" t="s">
        <v>1256</v>
      </c>
      <c r="D3207" s="98" t="s">
        <v>1257</v>
      </c>
      <c r="E3207" s="98" t="s">
        <v>3897</v>
      </c>
      <c r="F3207" s="98" t="s">
        <v>1259</v>
      </c>
      <c r="G3207" s="98" t="s">
        <v>3898</v>
      </c>
      <c r="H3207" s="98" t="s">
        <v>99</v>
      </c>
      <c r="I3207" s="98" t="s">
        <v>1261</v>
      </c>
      <c r="J3207" s="101" t="s">
        <v>3890</v>
      </c>
    </row>
    <row r="3208" ht="14.25" spans="1:10">
      <c r="A3208" s="102"/>
      <c r="B3208" s="103"/>
      <c r="C3208" s="98" t="s">
        <v>1256</v>
      </c>
      <c r="D3208" s="98" t="s">
        <v>1257</v>
      </c>
      <c r="E3208" s="98" t="s">
        <v>3899</v>
      </c>
      <c r="F3208" s="98" t="s">
        <v>1259</v>
      </c>
      <c r="G3208" s="98" t="s">
        <v>1606</v>
      </c>
      <c r="H3208" s="98" t="s">
        <v>99</v>
      </c>
      <c r="I3208" s="98" t="s">
        <v>1261</v>
      </c>
      <c r="J3208" s="101" t="s">
        <v>3890</v>
      </c>
    </row>
    <row r="3209" ht="40.5" spans="1:10">
      <c r="A3209" s="102"/>
      <c r="B3209" s="103"/>
      <c r="C3209" s="98" t="s">
        <v>1256</v>
      </c>
      <c r="D3209" s="98" t="s">
        <v>1268</v>
      </c>
      <c r="E3209" s="98" t="s">
        <v>3900</v>
      </c>
      <c r="F3209" s="98" t="s">
        <v>1259</v>
      </c>
      <c r="G3209" s="98" t="s">
        <v>1301</v>
      </c>
      <c r="H3209" s="98" t="s">
        <v>99</v>
      </c>
      <c r="I3209" s="98" t="s">
        <v>1261</v>
      </c>
      <c r="J3209" s="101" t="s">
        <v>3890</v>
      </c>
    </row>
    <row r="3210" ht="27.75" spans="1:10">
      <c r="A3210" s="102"/>
      <c r="B3210" s="103"/>
      <c r="C3210" s="98" t="s">
        <v>1256</v>
      </c>
      <c r="D3210" s="98" t="s">
        <v>1268</v>
      </c>
      <c r="E3210" s="98" t="s">
        <v>3901</v>
      </c>
      <c r="F3210" s="98" t="s">
        <v>1259</v>
      </c>
      <c r="G3210" s="98" t="s">
        <v>1285</v>
      </c>
      <c r="H3210" s="98" t="s">
        <v>99</v>
      </c>
      <c r="I3210" s="98" t="s">
        <v>1261</v>
      </c>
      <c r="J3210" s="101" t="s">
        <v>3890</v>
      </c>
    </row>
    <row r="3211" ht="27" spans="1:10">
      <c r="A3211" s="102"/>
      <c r="B3211" s="103"/>
      <c r="C3211" s="98" t="s">
        <v>1256</v>
      </c>
      <c r="D3211" s="98" t="s">
        <v>1268</v>
      </c>
      <c r="E3211" s="98" t="s">
        <v>3902</v>
      </c>
      <c r="F3211" s="98" t="s">
        <v>1259</v>
      </c>
      <c r="G3211" s="98" t="s">
        <v>1407</v>
      </c>
      <c r="H3211" s="98" t="s">
        <v>99</v>
      </c>
      <c r="I3211" s="98" t="s">
        <v>1261</v>
      </c>
      <c r="J3211" s="101" t="s">
        <v>3890</v>
      </c>
    </row>
    <row r="3212" ht="27" spans="1:10">
      <c r="A3212" s="102"/>
      <c r="B3212" s="103"/>
      <c r="C3212" s="98" t="s">
        <v>1256</v>
      </c>
      <c r="D3212" s="98" t="s">
        <v>1268</v>
      </c>
      <c r="E3212" s="98" t="s">
        <v>3903</v>
      </c>
      <c r="F3212" s="98" t="s">
        <v>1259</v>
      </c>
      <c r="G3212" s="98" t="s">
        <v>1606</v>
      </c>
      <c r="H3212" s="98" t="s">
        <v>99</v>
      </c>
      <c r="I3212" s="98" t="s">
        <v>1261</v>
      </c>
      <c r="J3212" s="101" t="s">
        <v>3890</v>
      </c>
    </row>
    <row r="3213" ht="27" spans="1:10">
      <c r="A3213" s="102"/>
      <c r="B3213" s="103"/>
      <c r="C3213" s="98" t="s">
        <v>1277</v>
      </c>
      <c r="D3213" s="98" t="s">
        <v>1278</v>
      </c>
      <c r="E3213" s="98" t="s">
        <v>3904</v>
      </c>
      <c r="F3213" s="98" t="s">
        <v>1259</v>
      </c>
      <c r="G3213" s="98" t="s">
        <v>1606</v>
      </c>
      <c r="H3213" s="98" t="s">
        <v>99</v>
      </c>
      <c r="I3213" s="98" t="s">
        <v>1261</v>
      </c>
      <c r="J3213" s="101" t="s">
        <v>3890</v>
      </c>
    </row>
    <row r="3214" ht="54" spans="1:10">
      <c r="A3214" s="102"/>
      <c r="B3214" s="103"/>
      <c r="C3214" s="98" t="s">
        <v>1277</v>
      </c>
      <c r="D3214" s="98" t="s">
        <v>1278</v>
      </c>
      <c r="E3214" s="98" t="s">
        <v>3905</v>
      </c>
      <c r="F3214" s="98" t="s">
        <v>1259</v>
      </c>
      <c r="G3214" s="98" t="s">
        <v>1407</v>
      </c>
      <c r="H3214" s="98" t="s">
        <v>99</v>
      </c>
      <c r="I3214" s="98" t="s">
        <v>1261</v>
      </c>
      <c r="J3214" s="101" t="s">
        <v>3890</v>
      </c>
    </row>
    <row r="3215" ht="27" spans="1:10">
      <c r="A3215" s="102"/>
      <c r="B3215" s="103"/>
      <c r="C3215" s="98" t="s">
        <v>1277</v>
      </c>
      <c r="D3215" s="98" t="s">
        <v>1278</v>
      </c>
      <c r="E3215" s="98" t="s">
        <v>3906</v>
      </c>
      <c r="F3215" s="98" t="s">
        <v>1259</v>
      </c>
      <c r="G3215" s="98" t="s">
        <v>1414</v>
      </c>
      <c r="H3215" s="98" t="s">
        <v>99</v>
      </c>
      <c r="I3215" s="98" t="s">
        <v>1261</v>
      </c>
      <c r="J3215" s="101" t="s">
        <v>3890</v>
      </c>
    </row>
    <row r="3216" ht="27" spans="1:10">
      <c r="A3216" s="102"/>
      <c r="B3216" s="103"/>
      <c r="C3216" s="98" t="s">
        <v>1277</v>
      </c>
      <c r="D3216" s="98" t="s">
        <v>1278</v>
      </c>
      <c r="E3216" s="98" t="s">
        <v>3907</v>
      </c>
      <c r="F3216" s="98" t="s">
        <v>1259</v>
      </c>
      <c r="G3216" s="98" t="s">
        <v>1403</v>
      </c>
      <c r="H3216" s="98" t="s">
        <v>99</v>
      </c>
      <c r="I3216" s="98" t="s">
        <v>1261</v>
      </c>
      <c r="J3216" s="101" t="s">
        <v>3890</v>
      </c>
    </row>
    <row r="3217" ht="27" spans="1:10">
      <c r="A3217" s="102"/>
      <c r="B3217" s="103"/>
      <c r="C3217" s="98" t="s">
        <v>1277</v>
      </c>
      <c r="D3217" s="98" t="s">
        <v>1299</v>
      </c>
      <c r="E3217" s="98" t="s">
        <v>3908</v>
      </c>
      <c r="F3217" s="98" t="s">
        <v>1259</v>
      </c>
      <c r="G3217" s="98" t="s">
        <v>1276</v>
      </c>
      <c r="H3217" s="98" t="s">
        <v>99</v>
      </c>
      <c r="I3217" s="98" t="s">
        <v>1261</v>
      </c>
      <c r="J3217" s="101" t="s">
        <v>3890</v>
      </c>
    </row>
    <row r="3218" ht="27" spans="1:10">
      <c r="A3218" s="102"/>
      <c r="B3218" s="103"/>
      <c r="C3218" s="98" t="s">
        <v>1282</v>
      </c>
      <c r="D3218" s="98" t="s">
        <v>1283</v>
      </c>
      <c r="E3218" s="98" t="s">
        <v>3909</v>
      </c>
      <c r="F3218" s="98" t="s">
        <v>1259</v>
      </c>
      <c r="G3218" s="98" t="s">
        <v>1606</v>
      </c>
      <c r="H3218" s="98" t="s">
        <v>99</v>
      </c>
      <c r="I3218" s="98" t="s">
        <v>1261</v>
      </c>
      <c r="J3218" s="101" t="s">
        <v>3890</v>
      </c>
    </row>
    <row r="3219" ht="67.5" spans="1:10">
      <c r="A3219" s="98" t="s">
        <v>3910</v>
      </c>
      <c r="B3219" s="101" t="s">
        <v>3911</v>
      </c>
      <c r="C3219" s="102"/>
      <c r="D3219" s="102"/>
      <c r="E3219" s="102"/>
      <c r="F3219" s="102"/>
      <c r="G3219" s="102"/>
      <c r="H3219" s="102"/>
      <c r="I3219" s="102"/>
      <c r="J3219" s="103"/>
    </row>
    <row r="3220" ht="27" spans="1:10">
      <c r="A3220" s="102"/>
      <c r="B3220" s="103"/>
      <c r="C3220" s="98" t="s">
        <v>1256</v>
      </c>
      <c r="D3220" s="98" t="s">
        <v>1257</v>
      </c>
      <c r="E3220" s="98" t="s">
        <v>3912</v>
      </c>
      <c r="F3220" s="98" t="s">
        <v>1259</v>
      </c>
      <c r="G3220" s="98" t="s">
        <v>1606</v>
      </c>
      <c r="H3220" s="98" t="s">
        <v>99</v>
      </c>
      <c r="I3220" s="98" t="s">
        <v>1261</v>
      </c>
      <c r="J3220" s="101" t="s">
        <v>3913</v>
      </c>
    </row>
    <row r="3221" ht="27" spans="1:10">
      <c r="A3221" s="102"/>
      <c r="B3221" s="103"/>
      <c r="C3221" s="98" t="s">
        <v>1256</v>
      </c>
      <c r="D3221" s="98" t="s">
        <v>1257</v>
      </c>
      <c r="E3221" s="98" t="s">
        <v>3914</v>
      </c>
      <c r="F3221" s="98" t="s">
        <v>1259</v>
      </c>
      <c r="G3221" s="98" t="s">
        <v>1398</v>
      </c>
      <c r="H3221" s="98" t="s">
        <v>99</v>
      </c>
      <c r="I3221" s="98" t="s">
        <v>1261</v>
      </c>
      <c r="J3221" s="101" t="s">
        <v>3914</v>
      </c>
    </row>
    <row r="3222" ht="27" spans="1:10">
      <c r="A3222" s="102"/>
      <c r="B3222" s="103"/>
      <c r="C3222" s="98" t="s">
        <v>1256</v>
      </c>
      <c r="D3222" s="98" t="s">
        <v>1257</v>
      </c>
      <c r="E3222" s="98" t="s">
        <v>3915</v>
      </c>
      <c r="F3222" s="98" t="s">
        <v>1259</v>
      </c>
      <c r="G3222" s="98" t="s">
        <v>1407</v>
      </c>
      <c r="H3222" s="98" t="s">
        <v>99</v>
      </c>
      <c r="I3222" s="98" t="s">
        <v>1261</v>
      </c>
      <c r="J3222" s="101" t="s">
        <v>3915</v>
      </c>
    </row>
    <row r="3223" ht="54" spans="1:10">
      <c r="A3223" s="102"/>
      <c r="B3223" s="103"/>
      <c r="C3223" s="98" t="s">
        <v>1256</v>
      </c>
      <c r="D3223" s="98" t="s">
        <v>1257</v>
      </c>
      <c r="E3223" s="98" t="s">
        <v>3916</v>
      </c>
      <c r="F3223" s="98" t="s">
        <v>1280</v>
      </c>
      <c r="G3223" s="98" t="s">
        <v>1310</v>
      </c>
      <c r="H3223" s="98" t="s">
        <v>99</v>
      </c>
      <c r="I3223" s="98" t="s">
        <v>1261</v>
      </c>
      <c r="J3223" s="101" t="s">
        <v>3917</v>
      </c>
    </row>
    <row r="3224" ht="54" spans="1:10">
      <c r="A3224" s="102"/>
      <c r="B3224" s="103"/>
      <c r="C3224" s="98" t="s">
        <v>1277</v>
      </c>
      <c r="D3224" s="98" t="s">
        <v>1278</v>
      </c>
      <c r="E3224" s="98" t="s">
        <v>3918</v>
      </c>
      <c r="F3224" s="98" t="s">
        <v>1259</v>
      </c>
      <c r="G3224" s="98" t="s">
        <v>1285</v>
      </c>
      <c r="H3224" s="98" t="s">
        <v>99</v>
      </c>
      <c r="I3224" s="98" t="s">
        <v>1261</v>
      </c>
      <c r="J3224" s="101" t="s">
        <v>3919</v>
      </c>
    </row>
    <row r="3225" ht="14.25" spans="1:10">
      <c r="A3225" s="102"/>
      <c r="B3225" s="103"/>
      <c r="C3225" s="98" t="s">
        <v>1277</v>
      </c>
      <c r="D3225" s="98" t="s">
        <v>1278</v>
      </c>
      <c r="E3225" s="98" t="s">
        <v>3920</v>
      </c>
      <c r="F3225" s="98" t="s">
        <v>1259</v>
      </c>
      <c r="G3225" s="98" t="s">
        <v>2714</v>
      </c>
      <c r="H3225" s="98" t="s">
        <v>99</v>
      </c>
      <c r="I3225" s="98" t="s">
        <v>1261</v>
      </c>
      <c r="J3225" s="101" t="s">
        <v>3921</v>
      </c>
    </row>
    <row r="3226" ht="54.75" spans="1:10">
      <c r="A3226" s="102"/>
      <c r="B3226" s="103"/>
      <c r="C3226" s="98" t="s">
        <v>1277</v>
      </c>
      <c r="D3226" s="98" t="s">
        <v>1278</v>
      </c>
      <c r="E3226" s="98" t="s">
        <v>3922</v>
      </c>
      <c r="F3226" s="98" t="s">
        <v>1259</v>
      </c>
      <c r="G3226" s="98" t="s">
        <v>1285</v>
      </c>
      <c r="H3226" s="98" t="s">
        <v>99</v>
      </c>
      <c r="I3226" s="98" t="s">
        <v>1261</v>
      </c>
      <c r="J3226" s="101" t="s">
        <v>3921</v>
      </c>
    </row>
    <row r="3227" ht="27" spans="1:10">
      <c r="A3227" s="102"/>
      <c r="B3227" s="103"/>
      <c r="C3227" s="98" t="s">
        <v>1282</v>
      </c>
      <c r="D3227" s="98" t="s">
        <v>1283</v>
      </c>
      <c r="E3227" s="98" t="s">
        <v>1529</v>
      </c>
      <c r="F3227" s="98" t="s">
        <v>1259</v>
      </c>
      <c r="G3227" s="98" t="s">
        <v>1398</v>
      </c>
      <c r="H3227" s="98" t="s">
        <v>99</v>
      </c>
      <c r="I3227" s="98" t="s">
        <v>1261</v>
      </c>
      <c r="J3227" s="101" t="s">
        <v>1529</v>
      </c>
    </row>
    <row r="3228" ht="14.25" spans="1:10">
      <c r="A3228" s="98" t="s">
        <v>3923</v>
      </c>
      <c r="B3228" s="103"/>
      <c r="C3228" s="102"/>
      <c r="D3228" s="102"/>
      <c r="E3228" s="102"/>
      <c r="F3228" s="102"/>
      <c r="G3228" s="102"/>
      <c r="H3228" s="102"/>
      <c r="I3228" s="102"/>
      <c r="J3228" s="103"/>
    </row>
    <row r="3229" ht="14.25" spans="1:10">
      <c r="A3229" s="98" t="s">
        <v>3924</v>
      </c>
      <c r="B3229" s="103"/>
      <c r="C3229" s="102"/>
      <c r="D3229" s="102"/>
      <c r="E3229" s="102"/>
      <c r="F3229" s="102"/>
      <c r="G3229" s="102"/>
      <c r="H3229" s="102"/>
      <c r="I3229" s="102"/>
      <c r="J3229" s="103"/>
    </row>
    <row r="3230" ht="57" spans="1:10">
      <c r="A3230" s="98" t="s">
        <v>3925</v>
      </c>
      <c r="B3230" s="101" t="s">
        <v>3926</v>
      </c>
      <c r="C3230" s="102"/>
      <c r="D3230" s="102"/>
      <c r="E3230" s="102"/>
      <c r="F3230" s="102"/>
      <c r="G3230" s="102"/>
      <c r="H3230" s="102"/>
      <c r="I3230" s="102"/>
      <c r="J3230" s="103"/>
    </row>
    <row r="3231" ht="14.25" spans="1:10">
      <c r="A3231" s="102"/>
      <c r="B3231" s="103"/>
      <c r="C3231" s="98" t="s">
        <v>1256</v>
      </c>
      <c r="D3231" s="98" t="s">
        <v>1257</v>
      </c>
      <c r="E3231" s="98" t="s">
        <v>1920</v>
      </c>
      <c r="F3231" s="98" t="s">
        <v>1280</v>
      </c>
      <c r="G3231" s="98" t="s">
        <v>3927</v>
      </c>
      <c r="H3231" s="98" t="s">
        <v>1311</v>
      </c>
      <c r="I3231" s="98" t="s">
        <v>1261</v>
      </c>
      <c r="J3231" s="101" t="s">
        <v>2619</v>
      </c>
    </row>
    <row r="3232" ht="28.5" spans="1:10">
      <c r="A3232" s="102"/>
      <c r="B3232" s="103"/>
      <c r="C3232" s="98" t="s">
        <v>1256</v>
      </c>
      <c r="D3232" s="98" t="s">
        <v>1268</v>
      </c>
      <c r="E3232" s="98" t="s">
        <v>3642</v>
      </c>
      <c r="F3232" s="98" t="s">
        <v>1280</v>
      </c>
      <c r="G3232" s="98" t="s">
        <v>1301</v>
      </c>
      <c r="H3232" s="98" t="s">
        <v>1294</v>
      </c>
      <c r="I3232" s="98" t="s">
        <v>1261</v>
      </c>
      <c r="J3232" s="101" t="s">
        <v>3643</v>
      </c>
    </row>
    <row r="3233" ht="28.5" spans="1:10">
      <c r="A3233" s="102"/>
      <c r="B3233" s="103"/>
      <c r="C3233" s="98" t="s">
        <v>1277</v>
      </c>
      <c r="D3233" s="98" t="s">
        <v>1278</v>
      </c>
      <c r="E3233" s="98" t="s">
        <v>2027</v>
      </c>
      <c r="F3233" s="98" t="s">
        <v>1280</v>
      </c>
      <c r="G3233" s="98" t="s">
        <v>1285</v>
      </c>
      <c r="H3233" s="98" t="s">
        <v>1294</v>
      </c>
      <c r="I3233" s="98" t="s">
        <v>1261</v>
      </c>
      <c r="J3233" s="101" t="s">
        <v>3547</v>
      </c>
    </row>
    <row r="3234" ht="27" spans="1:10">
      <c r="A3234" s="102"/>
      <c r="B3234" s="103"/>
      <c r="C3234" s="98" t="s">
        <v>1282</v>
      </c>
      <c r="D3234" s="98" t="s">
        <v>1283</v>
      </c>
      <c r="E3234" s="98" t="s">
        <v>1317</v>
      </c>
      <c r="F3234" s="98" t="s">
        <v>1280</v>
      </c>
      <c r="G3234" s="98" t="s">
        <v>1332</v>
      </c>
      <c r="H3234" s="98" t="s">
        <v>1294</v>
      </c>
      <c r="I3234" s="98" t="s">
        <v>1261</v>
      </c>
      <c r="J3234" s="101" t="s">
        <v>1319</v>
      </c>
    </row>
    <row r="3235" ht="27.75" spans="1:10">
      <c r="A3235" s="98" t="s">
        <v>3928</v>
      </c>
      <c r="B3235" s="101" t="s">
        <v>3929</v>
      </c>
      <c r="C3235" s="102"/>
      <c r="D3235" s="102"/>
      <c r="E3235" s="102"/>
      <c r="F3235" s="102"/>
      <c r="G3235" s="102"/>
      <c r="H3235" s="102"/>
      <c r="I3235" s="102"/>
      <c r="J3235" s="103"/>
    </row>
    <row r="3236" ht="14.25" spans="1:10">
      <c r="A3236" s="102"/>
      <c r="B3236" s="103"/>
      <c r="C3236" s="98" t="s">
        <v>1256</v>
      </c>
      <c r="D3236" s="98" t="s">
        <v>1257</v>
      </c>
      <c r="E3236" s="98" t="s">
        <v>1920</v>
      </c>
      <c r="F3236" s="98" t="s">
        <v>1280</v>
      </c>
      <c r="G3236" s="98" t="s">
        <v>1768</v>
      </c>
      <c r="H3236" s="98" t="s">
        <v>1311</v>
      </c>
      <c r="I3236" s="98" t="s">
        <v>1261</v>
      </c>
      <c r="J3236" s="101" t="s">
        <v>2619</v>
      </c>
    </row>
    <row r="3237" ht="28.5" spans="1:10">
      <c r="A3237" s="102"/>
      <c r="B3237" s="103"/>
      <c r="C3237" s="98" t="s">
        <v>1256</v>
      </c>
      <c r="D3237" s="98" t="s">
        <v>1268</v>
      </c>
      <c r="E3237" s="98" t="s">
        <v>3642</v>
      </c>
      <c r="F3237" s="98" t="s">
        <v>1280</v>
      </c>
      <c r="G3237" s="98" t="s">
        <v>1301</v>
      </c>
      <c r="H3237" s="98" t="s">
        <v>1294</v>
      </c>
      <c r="I3237" s="98" t="s">
        <v>1261</v>
      </c>
      <c r="J3237" s="101" t="s">
        <v>3643</v>
      </c>
    </row>
    <row r="3238" ht="28.5" spans="1:10">
      <c r="A3238" s="102"/>
      <c r="B3238" s="103"/>
      <c r="C3238" s="98" t="s">
        <v>1256</v>
      </c>
      <c r="D3238" s="98" t="s">
        <v>1377</v>
      </c>
      <c r="E3238" s="98" t="s">
        <v>2620</v>
      </c>
      <c r="F3238" s="98" t="s">
        <v>1280</v>
      </c>
      <c r="G3238" s="98" t="s">
        <v>1301</v>
      </c>
      <c r="H3238" s="98" t="s">
        <v>1294</v>
      </c>
      <c r="I3238" s="98" t="s">
        <v>1261</v>
      </c>
      <c r="J3238" s="101" t="s">
        <v>2621</v>
      </c>
    </row>
    <row r="3239" ht="28.5" spans="1:10">
      <c r="A3239" s="102"/>
      <c r="B3239" s="103"/>
      <c r="C3239" s="98" t="s">
        <v>1277</v>
      </c>
      <c r="D3239" s="98" t="s">
        <v>1278</v>
      </c>
      <c r="E3239" s="98" t="s">
        <v>2027</v>
      </c>
      <c r="F3239" s="98" t="s">
        <v>1280</v>
      </c>
      <c r="G3239" s="98" t="s">
        <v>1301</v>
      </c>
      <c r="H3239" s="98" t="s">
        <v>1294</v>
      </c>
      <c r="I3239" s="98" t="s">
        <v>1261</v>
      </c>
      <c r="J3239" s="101" t="s">
        <v>3547</v>
      </c>
    </row>
    <row r="3240" ht="27" spans="1:10">
      <c r="A3240" s="102"/>
      <c r="B3240" s="103"/>
      <c r="C3240" s="98" t="s">
        <v>1282</v>
      </c>
      <c r="D3240" s="98" t="s">
        <v>1283</v>
      </c>
      <c r="E3240" s="98" t="s">
        <v>1317</v>
      </c>
      <c r="F3240" s="98" t="s">
        <v>1280</v>
      </c>
      <c r="G3240" s="98" t="s">
        <v>1301</v>
      </c>
      <c r="H3240" s="98" t="s">
        <v>1294</v>
      </c>
      <c r="I3240" s="98" t="s">
        <v>1261</v>
      </c>
      <c r="J3240" s="101" t="s">
        <v>1319</v>
      </c>
    </row>
    <row r="3241" ht="109.5" spans="1:10">
      <c r="A3241" s="98" t="s">
        <v>3930</v>
      </c>
      <c r="B3241" s="101" t="s">
        <v>3931</v>
      </c>
      <c r="C3241" s="102"/>
      <c r="D3241" s="102"/>
      <c r="E3241" s="102"/>
      <c r="F3241" s="102"/>
      <c r="G3241" s="102"/>
      <c r="H3241" s="102"/>
      <c r="I3241" s="102"/>
      <c r="J3241" s="103"/>
    </row>
    <row r="3242" ht="14.25" spans="1:10">
      <c r="A3242" s="102"/>
      <c r="B3242" s="103"/>
      <c r="C3242" s="98" t="s">
        <v>1256</v>
      </c>
      <c r="D3242" s="98" t="s">
        <v>1257</v>
      </c>
      <c r="E3242" s="98" t="s">
        <v>1920</v>
      </c>
      <c r="F3242" s="98" t="s">
        <v>1280</v>
      </c>
      <c r="G3242" s="98" t="s">
        <v>3932</v>
      </c>
      <c r="H3242" s="98" t="s">
        <v>1311</v>
      </c>
      <c r="I3242" s="98" t="s">
        <v>1261</v>
      </c>
      <c r="J3242" s="101" t="s">
        <v>2619</v>
      </c>
    </row>
    <row r="3243" ht="28.5" spans="1:10">
      <c r="A3243" s="102"/>
      <c r="B3243" s="103"/>
      <c r="C3243" s="98" t="s">
        <v>1256</v>
      </c>
      <c r="D3243" s="98" t="s">
        <v>1268</v>
      </c>
      <c r="E3243" s="98" t="s">
        <v>3644</v>
      </c>
      <c r="F3243" s="98" t="s">
        <v>1280</v>
      </c>
      <c r="G3243" s="98" t="s">
        <v>1301</v>
      </c>
      <c r="H3243" s="98" t="s">
        <v>1294</v>
      </c>
      <c r="I3243" s="98" t="s">
        <v>1261</v>
      </c>
      <c r="J3243" s="101" t="s">
        <v>3645</v>
      </c>
    </row>
    <row r="3244" ht="28.5" spans="1:10">
      <c r="A3244" s="102"/>
      <c r="B3244" s="103"/>
      <c r="C3244" s="98" t="s">
        <v>1256</v>
      </c>
      <c r="D3244" s="98" t="s">
        <v>1377</v>
      </c>
      <c r="E3244" s="98" t="s">
        <v>2620</v>
      </c>
      <c r="F3244" s="98" t="s">
        <v>1280</v>
      </c>
      <c r="G3244" s="98" t="s">
        <v>1301</v>
      </c>
      <c r="H3244" s="98" t="s">
        <v>1294</v>
      </c>
      <c r="I3244" s="98" t="s">
        <v>1261</v>
      </c>
      <c r="J3244" s="101" t="s">
        <v>2621</v>
      </c>
    </row>
    <row r="3245" ht="28.5" spans="1:10">
      <c r="A3245" s="102"/>
      <c r="B3245" s="103"/>
      <c r="C3245" s="98" t="s">
        <v>1277</v>
      </c>
      <c r="D3245" s="98" t="s">
        <v>1278</v>
      </c>
      <c r="E3245" s="98" t="s">
        <v>2027</v>
      </c>
      <c r="F3245" s="98" t="s">
        <v>1280</v>
      </c>
      <c r="G3245" s="98" t="s">
        <v>1332</v>
      </c>
      <c r="H3245" s="98" t="s">
        <v>1294</v>
      </c>
      <c r="I3245" s="98" t="s">
        <v>1261</v>
      </c>
      <c r="J3245" s="101" t="s">
        <v>3547</v>
      </c>
    </row>
    <row r="3246" ht="27" spans="1:10">
      <c r="A3246" s="102"/>
      <c r="B3246" s="103"/>
      <c r="C3246" s="98" t="s">
        <v>1282</v>
      </c>
      <c r="D3246" s="98" t="s">
        <v>1283</v>
      </c>
      <c r="E3246" s="98" t="s">
        <v>1317</v>
      </c>
      <c r="F3246" s="98" t="s">
        <v>1280</v>
      </c>
      <c r="G3246" s="98" t="s">
        <v>1285</v>
      </c>
      <c r="H3246" s="98" t="s">
        <v>1294</v>
      </c>
      <c r="I3246" s="98" t="s">
        <v>1261</v>
      </c>
      <c r="J3246" s="101" t="s">
        <v>1319</v>
      </c>
    </row>
    <row r="3247" ht="57" spans="1:10">
      <c r="A3247" s="98" t="s">
        <v>3933</v>
      </c>
      <c r="B3247" s="101" t="s">
        <v>3934</v>
      </c>
      <c r="C3247" s="102"/>
      <c r="D3247" s="102"/>
      <c r="E3247" s="102"/>
      <c r="F3247" s="102"/>
      <c r="G3247" s="102"/>
      <c r="H3247" s="102"/>
      <c r="I3247" s="102"/>
      <c r="J3247" s="103"/>
    </row>
    <row r="3248" ht="14.25" spans="1:10">
      <c r="A3248" s="102"/>
      <c r="B3248" s="103"/>
      <c r="C3248" s="98" t="s">
        <v>1256</v>
      </c>
      <c r="D3248" s="98" t="s">
        <v>1257</v>
      </c>
      <c r="E3248" s="98" t="s">
        <v>1920</v>
      </c>
      <c r="F3248" s="98" t="s">
        <v>1280</v>
      </c>
      <c r="G3248" s="98" t="s">
        <v>3935</v>
      </c>
      <c r="H3248" s="98" t="s">
        <v>1311</v>
      </c>
      <c r="I3248" s="98" t="s">
        <v>1261</v>
      </c>
      <c r="J3248" s="101" t="s">
        <v>2619</v>
      </c>
    </row>
    <row r="3249" ht="28.5" spans="1:10">
      <c r="A3249" s="102"/>
      <c r="B3249" s="103"/>
      <c r="C3249" s="98" t="s">
        <v>1256</v>
      </c>
      <c r="D3249" s="98" t="s">
        <v>1268</v>
      </c>
      <c r="E3249" s="98" t="s">
        <v>1922</v>
      </c>
      <c r="F3249" s="98" t="s">
        <v>1280</v>
      </c>
      <c r="G3249" s="98" t="s">
        <v>1301</v>
      </c>
      <c r="H3249" s="98" t="s">
        <v>1294</v>
      </c>
      <c r="I3249" s="98" t="s">
        <v>1261</v>
      </c>
      <c r="J3249" s="101" t="s">
        <v>3542</v>
      </c>
    </row>
    <row r="3250" ht="28.5" spans="1:10">
      <c r="A3250" s="102"/>
      <c r="B3250" s="103"/>
      <c r="C3250" s="98" t="s">
        <v>1256</v>
      </c>
      <c r="D3250" s="98" t="s">
        <v>1377</v>
      </c>
      <c r="E3250" s="98" t="s">
        <v>2620</v>
      </c>
      <c r="F3250" s="98" t="s">
        <v>1280</v>
      </c>
      <c r="G3250" s="98" t="s">
        <v>1301</v>
      </c>
      <c r="H3250" s="98" t="s">
        <v>1294</v>
      </c>
      <c r="I3250" s="98" t="s">
        <v>1261</v>
      </c>
      <c r="J3250" s="101" t="s">
        <v>2621</v>
      </c>
    </row>
    <row r="3251" ht="28.5" spans="1:10">
      <c r="A3251" s="102"/>
      <c r="B3251" s="103"/>
      <c r="C3251" s="98" t="s">
        <v>1277</v>
      </c>
      <c r="D3251" s="98" t="s">
        <v>1278</v>
      </c>
      <c r="E3251" s="98" t="s">
        <v>2027</v>
      </c>
      <c r="F3251" s="98" t="s">
        <v>1280</v>
      </c>
      <c r="G3251" s="98" t="s">
        <v>1332</v>
      </c>
      <c r="H3251" s="98" t="s">
        <v>1294</v>
      </c>
      <c r="I3251" s="98" t="s">
        <v>1261</v>
      </c>
      <c r="J3251" s="101" t="s">
        <v>3547</v>
      </c>
    </row>
    <row r="3252" ht="27" spans="1:10">
      <c r="A3252" s="102"/>
      <c r="B3252" s="103"/>
      <c r="C3252" s="98" t="s">
        <v>1282</v>
      </c>
      <c r="D3252" s="98" t="s">
        <v>1283</v>
      </c>
      <c r="E3252" s="98" t="s">
        <v>1317</v>
      </c>
      <c r="F3252" s="98" t="s">
        <v>1280</v>
      </c>
      <c r="G3252" s="98" t="s">
        <v>1285</v>
      </c>
      <c r="H3252" s="98" t="s">
        <v>1294</v>
      </c>
      <c r="I3252" s="98" t="s">
        <v>1261</v>
      </c>
      <c r="J3252" s="101" t="s">
        <v>1319</v>
      </c>
    </row>
    <row r="3253" ht="97.5" spans="1:10">
      <c r="A3253" s="98" t="s">
        <v>3936</v>
      </c>
      <c r="B3253" s="101" t="s">
        <v>3937</v>
      </c>
      <c r="C3253" s="102"/>
      <c r="D3253" s="102"/>
      <c r="E3253" s="102"/>
      <c r="F3253" s="102"/>
      <c r="G3253" s="102"/>
      <c r="H3253" s="102"/>
      <c r="I3253" s="102"/>
      <c r="J3253" s="103"/>
    </row>
    <row r="3254" ht="14.25" spans="1:10">
      <c r="A3254" s="102"/>
      <c r="B3254" s="103"/>
      <c r="C3254" s="98" t="s">
        <v>1256</v>
      </c>
      <c r="D3254" s="98" t="s">
        <v>1257</v>
      </c>
      <c r="E3254" s="98" t="s">
        <v>1920</v>
      </c>
      <c r="F3254" s="98" t="s">
        <v>1280</v>
      </c>
      <c r="G3254" s="98" t="s">
        <v>3938</v>
      </c>
      <c r="H3254" s="98" t="s">
        <v>1311</v>
      </c>
      <c r="I3254" s="98" t="s">
        <v>1261</v>
      </c>
      <c r="J3254" s="101" t="s">
        <v>2619</v>
      </c>
    </row>
    <row r="3255" ht="27" spans="1:10">
      <c r="A3255" s="102"/>
      <c r="B3255" s="103"/>
      <c r="C3255" s="98" t="s">
        <v>1256</v>
      </c>
      <c r="D3255" s="98" t="s">
        <v>1257</v>
      </c>
      <c r="E3255" s="98" t="s">
        <v>3540</v>
      </c>
      <c r="F3255" s="98" t="s">
        <v>1280</v>
      </c>
      <c r="G3255" s="98" t="s">
        <v>2422</v>
      </c>
      <c r="H3255" s="98" t="s">
        <v>1776</v>
      </c>
      <c r="I3255" s="98" t="s">
        <v>1261</v>
      </c>
      <c r="J3255" s="101" t="s">
        <v>3609</v>
      </c>
    </row>
    <row r="3256" ht="28.5" spans="1:10">
      <c r="A3256" s="102"/>
      <c r="B3256" s="103"/>
      <c r="C3256" s="98" t="s">
        <v>1256</v>
      </c>
      <c r="D3256" s="98" t="s">
        <v>1268</v>
      </c>
      <c r="E3256" s="98" t="s">
        <v>1922</v>
      </c>
      <c r="F3256" s="98" t="s">
        <v>1280</v>
      </c>
      <c r="G3256" s="98" t="s">
        <v>1407</v>
      </c>
      <c r="H3256" s="98" t="s">
        <v>1294</v>
      </c>
      <c r="I3256" s="98" t="s">
        <v>1261</v>
      </c>
      <c r="J3256" s="101" t="s">
        <v>3542</v>
      </c>
    </row>
    <row r="3257" ht="28.5" spans="1:10">
      <c r="A3257" s="102"/>
      <c r="B3257" s="103"/>
      <c r="C3257" s="98" t="s">
        <v>1256</v>
      </c>
      <c r="D3257" s="98" t="s">
        <v>1268</v>
      </c>
      <c r="E3257" s="98" t="s">
        <v>3642</v>
      </c>
      <c r="F3257" s="98" t="s">
        <v>1280</v>
      </c>
      <c r="G3257" s="98" t="s">
        <v>1301</v>
      </c>
      <c r="H3257" s="98" t="s">
        <v>1294</v>
      </c>
      <c r="I3257" s="98" t="s">
        <v>1261</v>
      </c>
      <c r="J3257" s="101" t="s">
        <v>3643</v>
      </c>
    </row>
    <row r="3258" ht="28.5" spans="1:10">
      <c r="A3258" s="102"/>
      <c r="B3258" s="103"/>
      <c r="C3258" s="98" t="s">
        <v>1256</v>
      </c>
      <c r="D3258" s="98" t="s">
        <v>1377</v>
      </c>
      <c r="E3258" s="98" t="s">
        <v>2620</v>
      </c>
      <c r="F3258" s="98" t="s">
        <v>1280</v>
      </c>
      <c r="G3258" s="98" t="s">
        <v>1301</v>
      </c>
      <c r="H3258" s="98" t="s">
        <v>1294</v>
      </c>
      <c r="I3258" s="98" t="s">
        <v>1261</v>
      </c>
      <c r="J3258" s="101" t="s">
        <v>2621</v>
      </c>
    </row>
    <row r="3259" ht="28.5" spans="1:10">
      <c r="A3259" s="102"/>
      <c r="B3259" s="103"/>
      <c r="C3259" s="98" t="s">
        <v>1277</v>
      </c>
      <c r="D3259" s="98" t="s">
        <v>1278</v>
      </c>
      <c r="E3259" s="98" t="s">
        <v>2027</v>
      </c>
      <c r="F3259" s="98" t="s">
        <v>1280</v>
      </c>
      <c r="G3259" s="98" t="s">
        <v>1285</v>
      </c>
      <c r="H3259" s="98" t="s">
        <v>1294</v>
      </c>
      <c r="I3259" s="98" t="s">
        <v>1261</v>
      </c>
      <c r="J3259" s="101" t="s">
        <v>3547</v>
      </c>
    </row>
    <row r="3260" ht="27" spans="1:10">
      <c r="A3260" s="102"/>
      <c r="B3260" s="103"/>
      <c r="C3260" s="98" t="s">
        <v>1282</v>
      </c>
      <c r="D3260" s="98" t="s">
        <v>1283</v>
      </c>
      <c r="E3260" s="98" t="s">
        <v>1317</v>
      </c>
      <c r="F3260" s="98" t="s">
        <v>1280</v>
      </c>
      <c r="G3260" s="98" t="s">
        <v>1301</v>
      </c>
      <c r="H3260" s="98" t="s">
        <v>1294</v>
      </c>
      <c r="I3260" s="98" t="s">
        <v>1261</v>
      </c>
      <c r="J3260" s="101" t="s">
        <v>1319</v>
      </c>
    </row>
    <row r="3261" ht="99" spans="1:10">
      <c r="A3261" s="98" t="s">
        <v>3939</v>
      </c>
      <c r="B3261" s="101" t="s">
        <v>3940</v>
      </c>
      <c r="C3261" s="102"/>
      <c r="D3261" s="102"/>
      <c r="E3261" s="102"/>
      <c r="F3261" s="102"/>
      <c r="G3261" s="102"/>
      <c r="H3261" s="102"/>
      <c r="I3261" s="102"/>
      <c r="J3261" s="103"/>
    </row>
    <row r="3262" ht="14.25" spans="1:10">
      <c r="A3262" s="102"/>
      <c r="B3262" s="103"/>
      <c r="C3262" s="98" t="s">
        <v>1256</v>
      </c>
      <c r="D3262" s="98" t="s">
        <v>1257</v>
      </c>
      <c r="E3262" s="98" t="s">
        <v>1920</v>
      </c>
      <c r="F3262" s="98" t="s">
        <v>1280</v>
      </c>
      <c r="G3262" s="98" t="s">
        <v>3941</v>
      </c>
      <c r="H3262" s="98" t="s">
        <v>1311</v>
      </c>
      <c r="I3262" s="98" t="s">
        <v>1261</v>
      </c>
      <c r="J3262" s="101" t="s">
        <v>2619</v>
      </c>
    </row>
    <row r="3263" ht="28.5" spans="1:10">
      <c r="A3263" s="102"/>
      <c r="B3263" s="103"/>
      <c r="C3263" s="98" t="s">
        <v>1256</v>
      </c>
      <c r="D3263" s="98" t="s">
        <v>1268</v>
      </c>
      <c r="E3263" s="98" t="s">
        <v>1922</v>
      </c>
      <c r="F3263" s="98" t="s">
        <v>1280</v>
      </c>
      <c r="G3263" s="98" t="s">
        <v>1332</v>
      </c>
      <c r="H3263" s="98" t="s">
        <v>1294</v>
      </c>
      <c r="I3263" s="98" t="s">
        <v>1261</v>
      </c>
      <c r="J3263" s="101" t="s">
        <v>3542</v>
      </c>
    </row>
    <row r="3264" ht="28.5" spans="1:10">
      <c r="A3264" s="102"/>
      <c r="B3264" s="103"/>
      <c r="C3264" s="98" t="s">
        <v>1256</v>
      </c>
      <c r="D3264" s="98" t="s">
        <v>1377</v>
      </c>
      <c r="E3264" s="98" t="s">
        <v>2620</v>
      </c>
      <c r="F3264" s="98" t="s">
        <v>1280</v>
      </c>
      <c r="G3264" s="98" t="s">
        <v>1301</v>
      </c>
      <c r="H3264" s="98" t="s">
        <v>1294</v>
      </c>
      <c r="I3264" s="98" t="s">
        <v>1261</v>
      </c>
      <c r="J3264" s="101" t="s">
        <v>2621</v>
      </c>
    </row>
    <row r="3265" ht="28.5" spans="1:10">
      <c r="A3265" s="102"/>
      <c r="B3265" s="103"/>
      <c r="C3265" s="98" t="s">
        <v>1277</v>
      </c>
      <c r="D3265" s="98" t="s">
        <v>1278</v>
      </c>
      <c r="E3265" s="98" t="s">
        <v>2027</v>
      </c>
      <c r="F3265" s="98" t="s">
        <v>1280</v>
      </c>
      <c r="G3265" s="98" t="s">
        <v>1407</v>
      </c>
      <c r="H3265" s="98" t="s">
        <v>1294</v>
      </c>
      <c r="I3265" s="98" t="s">
        <v>1261</v>
      </c>
      <c r="J3265" s="101" t="s">
        <v>3547</v>
      </c>
    </row>
    <row r="3266" ht="27" spans="1:10">
      <c r="A3266" s="102"/>
      <c r="B3266" s="103"/>
      <c r="C3266" s="98" t="s">
        <v>1282</v>
      </c>
      <c r="D3266" s="98" t="s">
        <v>1283</v>
      </c>
      <c r="E3266" s="98" t="s">
        <v>1317</v>
      </c>
      <c r="F3266" s="98" t="s">
        <v>1280</v>
      </c>
      <c r="G3266" s="98" t="s">
        <v>1285</v>
      </c>
      <c r="H3266" s="98" t="s">
        <v>1294</v>
      </c>
      <c r="I3266" s="98" t="s">
        <v>1261</v>
      </c>
      <c r="J3266" s="101" t="s">
        <v>1319</v>
      </c>
    </row>
    <row r="3267" ht="27.75" spans="1:10">
      <c r="A3267" s="98" t="s">
        <v>3942</v>
      </c>
      <c r="B3267" s="101" t="s">
        <v>3943</v>
      </c>
      <c r="C3267" s="102"/>
      <c r="D3267" s="102"/>
      <c r="E3267" s="102"/>
      <c r="F3267" s="102"/>
      <c r="G3267" s="102"/>
      <c r="H3267" s="102"/>
      <c r="I3267" s="102"/>
      <c r="J3267" s="103"/>
    </row>
    <row r="3268" ht="14.25" spans="1:10">
      <c r="A3268" s="102"/>
      <c r="B3268" s="103"/>
      <c r="C3268" s="98" t="s">
        <v>1256</v>
      </c>
      <c r="D3268" s="98" t="s">
        <v>1257</v>
      </c>
      <c r="E3268" s="98" t="s">
        <v>3944</v>
      </c>
      <c r="F3268" s="98" t="s">
        <v>1280</v>
      </c>
      <c r="G3268" s="98" t="s">
        <v>1310</v>
      </c>
      <c r="H3268" s="98" t="s">
        <v>1776</v>
      </c>
      <c r="I3268" s="98" t="s">
        <v>1384</v>
      </c>
      <c r="J3268" s="101" t="s">
        <v>3945</v>
      </c>
    </row>
    <row r="3269" ht="14.25" spans="1:10">
      <c r="A3269" s="102"/>
      <c r="B3269" s="103"/>
      <c r="C3269" s="98" t="s">
        <v>1256</v>
      </c>
      <c r="D3269" s="98" t="s">
        <v>1257</v>
      </c>
      <c r="E3269" s="98" t="s">
        <v>3696</v>
      </c>
      <c r="F3269" s="98" t="s">
        <v>1280</v>
      </c>
      <c r="G3269" s="98" t="s">
        <v>3946</v>
      </c>
      <c r="H3269" s="98" t="s">
        <v>1782</v>
      </c>
      <c r="I3269" s="98" t="s">
        <v>1384</v>
      </c>
      <c r="J3269" s="101" t="s">
        <v>3947</v>
      </c>
    </row>
    <row r="3270" ht="28.5" spans="1:10">
      <c r="A3270" s="102"/>
      <c r="B3270" s="103"/>
      <c r="C3270" s="98" t="s">
        <v>1256</v>
      </c>
      <c r="D3270" s="98" t="s">
        <v>1268</v>
      </c>
      <c r="E3270" s="98" t="s">
        <v>3699</v>
      </c>
      <c r="F3270" s="98" t="s">
        <v>1280</v>
      </c>
      <c r="G3270" s="98" t="s">
        <v>1285</v>
      </c>
      <c r="H3270" s="98" t="s">
        <v>1294</v>
      </c>
      <c r="I3270" s="98" t="s">
        <v>1384</v>
      </c>
      <c r="J3270" s="101" t="s">
        <v>3700</v>
      </c>
    </row>
    <row r="3271" ht="14.25" spans="1:10">
      <c r="A3271" s="102"/>
      <c r="B3271" s="103"/>
      <c r="C3271" s="98" t="s">
        <v>1256</v>
      </c>
      <c r="D3271" s="98" t="s">
        <v>1268</v>
      </c>
      <c r="E3271" s="98" t="s">
        <v>3948</v>
      </c>
      <c r="F3271" s="98" t="s">
        <v>1280</v>
      </c>
      <c r="G3271" s="98" t="s">
        <v>3949</v>
      </c>
      <c r="H3271" s="98" t="s">
        <v>3950</v>
      </c>
      <c r="I3271" s="98" t="s">
        <v>1384</v>
      </c>
      <c r="J3271" s="101" t="s">
        <v>3951</v>
      </c>
    </row>
    <row r="3272" ht="27" spans="1:10">
      <c r="A3272" s="102"/>
      <c r="B3272" s="103"/>
      <c r="C3272" s="98" t="s">
        <v>1256</v>
      </c>
      <c r="D3272" s="98" t="s">
        <v>1291</v>
      </c>
      <c r="E3272" s="98" t="s">
        <v>3705</v>
      </c>
      <c r="F3272" s="98" t="s">
        <v>1280</v>
      </c>
      <c r="G3272" s="98" t="s">
        <v>3952</v>
      </c>
      <c r="H3272" s="98" t="s">
        <v>1949</v>
      </c>
      <c r="I3272" s="98" t="s">
        <v>1384</v>
      </c>
      <c r="J3272" s="101" t="s">
        <v>3953</v>
      </c>
    </row>
    <row r="3273" ht="27" spans="1:10">
      <c r="A3273" s="102"/>
      <c r="B3273" s="103"/>
      <c r="C3273" s="98" t="s">
        <v>1256</v>
      </c>
      <c r="D3273" s="98" t="s">
        <v>1291</v>
      </c>
      <c r="E3273" s="98" t="s">
        <v>3954</v>
      </c>
      <c r="F3273" s="98" t="s">
        <v>1280</v>
      </c>
      <c r="G3273" s="98" t="s">
        <v>961</v>
      </c>
      <c r="H3273" s="98" t="s">
        <v>3955</v>
      </c>
      <c r="I3273" s="98" t="s">
        <v>1384</v>
      </c>
      <c r="J3273" s="101" t="s">
        <v>3956</v>
      </c>
    </row>
    <row r="3274" ht="27" spans="1:10">
      <c r="A3274" s="102"/>
      <c r="B3274" s="103"/>
      <c r="C3274" s="98" t="s">
        <v>1277</v>
      </c>
      <c r="D3274" s="98" t="s">
        <v>1313</v>
      </c>
      <c r="E3274" s="98" t="s">
        <v>3957</v>
      </c>
      <c r="F3274" s="98" t="s">
        <v>1280</v>
      </c>
      <c r="G3274" s="98" t="s">
        <v>1353</v>
      </c>
      <c r="H3274" s="98" t="s">
        <v>1294</v>
      </c>
      <c r="I3274" s="98" t="s">
        <v>1384</v>
      </c>
      <c r="J3274" s="101" t="s">
        <v>3958</v>
      </c>
    </row>
    <row r="3275" ht="28.5" spans="1:10">
      <c r="A3275" s="102"/>
      <c r="B3275" s="103"/>
      <c r="C3275" s="98" t="s">
        <v>1282</v>
      </c>
      <c r="D3275" s="98" t="s">
        <v>1283</v>
      </c>
      <c r="E3275" s="98" t="s">
        <v>3959</v>
      </c>
      <c r="F3275" s="98" t="s">
        <v>1280</v>
      </c>
      <c r="G3275" s="98" t="s">
        <v>1285</v>
      </c>
      <c r="H3275" s="98" t="s">
        <v>1294</v>
      </c>
      <c r="I3275" s="98" t="s">
        <v>1384</v>
      </c>
      <c r="J3275" s="101" t="s">
        <v>3960</v>
      </c>
    </row>
    <row r="3276" ht="28.5" spans="1:10">
      <c r="A3276" s="102"/>
      <c r="B3276" s="103"/>
      <c r="C3276" s="98" t="s">
        <v>1282</v>
      </c>
      <c r="D3276" s="98" t="s">
        <v>1283</v>
      </c>
      <c r="E3276" s="98" t="s">
        <v>3710</v>
      </c>
      <c r="F3276" s="98" t="s">
        <v>1280</v>
      </c>
      <c r="G3276" s="98" t="s">
        <v>1332</v>
      </c>
      <c r="H3276" s="98" t="s">
        <v>1294</v>
      </c>
      <c r="I3276" s="98" t="s">
        <v>1384</v>
      </c>
      <c r="J3276" s="101" t="s">
        <v>3711</v>
      </c>
    </row>
    <row r="3277" ht="42.75" spans="1:10">
      <c r="A3277" s="98" t="s">
        <v>3961</v>
      </c>
      <c r="B3277" s="101" t="s">
        <v>3962</v>
      </c>
      <c r="C3277" s="102"/>
      <c r="D3277" s="102"/>
      <c r="E3277" s="102"/>
      <c r="F3277" s="102"/>
      <c r="G3277" s="102"/>
      <c r="H3277" s="102"/>
      <c r="I3277" s="102"/>
      <c r="J3277" s="103"/>
    </row>
    <row r="3278" ht="14.25" spans="1:10">
      <c r="A3278" s="102"/>
      <c r="B3278" s="103"/>
      <c r="C3278" s="98" t="s">
        <v>1256</v>
      </c>
      <c r="D3278" s="98" t="s">
        <v>1257</v>
      </c>
      <c r="E3278" s="98" t="s">
        <v>1920</v>
      </c>
      <c r="F3278" s="98" t="s">
        <v>1280</v>
      </c>
      <c r="G3278" s="98" t="s">
        <v>3963</v>
      </c>
      <c r="H3278" s="98" t="s">
        <v>1311</v>
      </c>
      <c r="I3278" s="98" t="s">
        <v>1261</v>
      </c>
      <c r="J3278" s="101" t="s">
        <v>2619</v>
      </c>
    </row>
    <row r="3279" ht="28.5" spans="1:10">
      <c r="A3279" s="102"/>
      <c r="B3279" s="103"/>
      <c r="C3279" s="98" t="s">
        <v>1256</v>
      </c>
      <c r="D3279" s="98" t="s">
        <v>1268</v>
      </c>
      <c r="E3279" s="98" t="s">
        <v>3642</v>
      </c>
      <c r="F3279" s="98" t="s">
        <v>1259</v>
      </c>
      <c r="G3279" s="98" t="s">
        <v>1301</v>
      </c>
      <c r="H3279" s="98" t="s">
        <v>1294</v>
      </c>
      <c r="I3279" s="98" t="s">
        <v>1261</v>
      </c>
      <c r="J3279" s="101" t="s">
        <v>3643</v>
      </c>
    </row>
    <row r="3280" ht="28.5" spans="1:10">
      <c r="A3280" s="102"/>
      <c r="B3280" s="103"/>
      <c r="C3280" s="98" t="s">
        <v>1256</v>
      </c>
      <c r="D3280" s="98" t="s">
        <v>1377</v>
      </c>
      <c r="E3280" s="98" t="s">
        <v>2620</v>
      </c>
      <c r="F3280" s="98" t="s">
        <v>1280</v>
      </c>
      <c r="G3280" s="98" t="s">
        <v>1301</v>
      </c>
      <c r="H3280" s="98" t="s">
        <v>1294</v>
      </c>
      <c r="I3280" s="98" t="s">
        <v>1261</v>
      </c>
      <c r="J3280" s="101" t="s">
        <v>2621</v>
      </c>
    </row>
    <row r="3281" ht="28.5" spans="1:10">
      <c r="A3281" s="102"/>
      <c r="B3281" s="103"/>
      <c r="C3281" s="98" t="s">
        <v>1277</v>
      </c>
      <c r="D3281" s="98" t="s">
        <v>1278</v>
      </c>
      <c r="E3281" s="98" t="s">
        <v>2027</v>
      </c>
      <c r="F3281" s="98" t="s">
        <v>1259</v>
      </c>
      <c r="G3281" s="98" t="s">
        <v>1285</v>
      </c>
      <c r="H3281" s="98" t="s">
        <v>1294</v>
      </c>
      <c r="I3281" s="98" t="s">
        <v>1261</v>
      </c>
      <c r="J3281" s="101" t="s">
        <v>3547</v>
      </c>
    </row>
    <row r="3282" ht="27" spans="1:10">
      <c r="A3282" s="102"/>
      <c r="B3282" s="103"/>
      <c r="C3282" s="98" t="s">
        <v>1282</v>
      </c>
      <c r="D3282" s="98" t="s">
        <v>1283</v>
      </c>
      <c r="E3282" s="98" t="s">
        <v>1317</v>
      </c>
      <c r="F3282" s="98" t="s">
        <v>1259</v>
      </c>
      <c r="G3282" s="98" t="s">
        <v>1285</v>
      </c>
      <c r="H3282" s="98" t="s">
        <v>1294</v>
      </c>
      <c r="I3282" s="98" t="s">
        <v>1261</v>
      </c>
      <c r="J3282" s="101" t="s">
        <v>1319</v>
      </c>
    </row>
    <row r="3283" ht="54.75" spans="1:10">
      <c r="A3283" s="98" t="s">
        <v>3964</v>
      </c>
      <c r="B3283" s="101" t="s">
        <v>3965</v>
      </c>
      <c r="C3283" s="102"/>
      <c r="D3283" s="102"/>
      <c r="E3283" s="102"/>
      <c r="F3283" s="102"/>
      <c r="G3283" s="102"/>
      <c r="H3283" s="102"/>
      <c r="I3283" s="102"/>
      <c r="J3283" s="103"/>
    </row>
    <row r="3284" ht="14.25" spans="1:10">
      <c r="A3284" s="102"/>
      <c r="B3284" s="103"/>
      <c r="C3284" s="98" t="s">
        <v>1256</v>
      </c>
      <c r="D3284" s="98" t="s">
        <v>1257</v>
      </c>
      <c r="E3284" s="98" t="s">
        <v>1920</v>
      </c>
      <c r="F3284" s="98" t="s">
        <v>1280</v>
      </c>
      <c r="G3284" s="98" t="s">
        <v>3966</v>
      </c>
      <c r="H3284" s="98" t="s">
        <v>1311</v>
      </c>
      <c r="I3284" s="98" t="s">
        <v>1261</v>
      </c>
      <c r="J3284" s="101" t="s">
        <v>2619</v>
      </c>
    </row>
    <row r="3285" ht="28.5" spans="1:10">
      <c r="A3285" s="102"/>
      <c r="B3285" s="103"/>
      <c r="C3285" s="98" t="s">
        <v>1256</v>
      </c>
      <c r="D3285" s="98" t="s">
        <v>1377</v>
      </c>
      <c r="E3285" s="98" t="s">
        <v>2620</v>
      </c>
      <c r="F3285" s="98" t="s">
        <v>1280</v>
      </c>
      <c r="G3285" s="98" t="s">
        <v>1301</v>
      </c>
      <c r="H3285" s="98" t="s">
        <v>1294</v>
      </c>
      <c r="I3285" s="98" t="s">
        <v>1261</v>
      </c>
      <c r="J3285" s="101" t="s">
        <v>2621</v>
      </c>
    </row>
    <row r="3286" ht="14.25" spans="1:10">
      <c r="A3286" s="102"/>
      <c r="B3286" s="103"/>
      <c r="C3286" s="98" t="s">
        <v>1277</v>
      </c>
      <c r="D3286" s="98" t="s">
        <v>1278</v>
      </c>
      <c r="E3286" s="98" t="s">
        <v>2028</v>
      </c>
      <c r="F3286" s="98" t="s">
        <v>1280</v>
      </c>
      <c r="G3286" s="98" t="s">
        <v>1332</v>
      </c>
      <c r="H3286" s="98" t="s">
        <v>99</v>
      </c>
      <c r="I3286" s="98" t="s">
        <v>1261</v>
      </c>
      <c r="J3286" s="101" t="s">
        <v>2622</v>
      </c>
    </row>
    <row r="3287" ht="27" spans="1:10">
      <c r="A3287" s="102"/>
      <c r="B3287" s="103"/>
      <c r="C3287" s="98" t="s">
        <v>1282</v>
      </c>
      <c r="D3287" s="98" t="s">
        <v>1283</v>
      </c>
      <c r="E3287" s="98" t="s">
        <v>3967</v>
      </c>
      <c r="F3287" s="98" t="s">
        <v>1280</v>
      </c>
      <c r="G3287" s="98" t="s">
        <v>1301</v>
      </c>
      <c r="H3287" s="98" t="s">
        <v>99</v>
      </c>
      <c r="I3287" s="98" t="s">
        <v>1261</v>
      </c>
      <c r="J3287" s="101" t="s">
        <v>2622</v>
      </c>
    </row>
    <row r="3288" ht="27" spans="1:10">
      <c r="A3288" s="102"/>
      <c r="B3288" s="103"/>
      <c r="C3288" s="98" t="s">
        <v>1282</v>
      </c>
      <c r="D3288" s="98" t="s">
        <v>1283</v>
      </c>
      <c r="E3288" s="98" t="s">
        <v>1317</v>
      </c>
      <c r="F3288" s="98" t="s">
        <v>1259</v>
      </c>
      <c r="G3288" s="98" t="s">
        <v>1332</v>
      </c>
      <c r="H3288" s="98" t="s">
        <v>1294</v>
      </c>
      <c r="I3288" s="98" t="s">
        <v>1261</v>
      </c>
      <c r="J3288" s="101" t="s">
        <v>1319</v>
      </c>
    </row>
    <row r="3289" ht="71.25" spans="1:10">
      <c r="A3289" s="98" t="s">
        <v>3968</v>
      </c>
      <c r="B3289" s="101" t="s">
        <v>3969</v>
      </c>
      <c r="C3289" s="102"/>
      <c r="D3289" s="102"/>
      <c r="E3289" s="102"/>
      <c r="F3289" s="102"/>
      <c r="G3289" s="102"/>
      <c r="H3289" s="102"/>
      <c r="I3289" s="102"/>
      <c r="J3289" s="103"/>
    </row>
    <row r="3290" ht="14.25" spans="1:10">
      <c r="A3290" s="102"/>
      <c r="B3290" s="103"/>
      <c r="C3290" s="98" t="s">
        <v>1256</v>
      </c>
      <c r="D3290" s="98" t="s">
        <v>1257</v>
      </c>
      <c r="E3290" s="98" t="s">
        <v>1920</v>
      </c>
      <c r="F3290" s="98" t="s">
        <v>1280</v>
      </c>
      <c r="G3290" s="98" t="s">
        <v>3970</v>
      </c>
      <c r="H3290" s="98" t="s">
        <v>1311</v>
      </c>
      <c r="I3290" s="98" t="s">
        <v>1261</v>
      </c>
      <c r="J3290" s="101" t="s">
        <v>2619</v>
      </c>
    </row>
    <row r="3291" ht="28.5" spans="1:10">
      <c r="A3291" s="102"/>
      <c r="B3291" s="103"/>
      <c r="C3291" s="98" t="s">
        <v>1256</v>
      </c>
      <c r="D3291" s="98" t="s">
        <v>1377</v>
      </c>
      <c r="E3291" s="98" t="s">
        <v>2620</v>
      </c>
      <c r="F3291" s="98" t="s">
        <v>1280</v>
      </c>
      <c r="G3291" s="98" t="s">
        <v>1301</v>
      </c>
      <c r="H3291" s="98" t="s">
        <v>1294</v>
      </c>
      <c r="I3291" s="98" t="s">
        <v>1261</v>
      </c>
      <c r="J3291" s="101" t="s">
        <v>2621</v>
      </c>
    </row>
    <row r="3292" ht="28.5" spans="1:10">
      <c r="A3292" s="102"/>
      <c r="B3292" s="103"/>
      <c r="C3292" s="98" t="s">
        <v>1277</v>
      </c>
      <c r="D3292" s="98" t="s">
        <v>1278</v>
      </c>
      <c r="E3292" s="98" t="s">
        <v>2027</v>
      </c>
      <c r="F3292" s="98" t="s">
        <v>1280</v>
      </c>
      <c r="G3292" s="98" t="s">
        <v>1332</v>
      </c>
      <c r="H3292" s="98" t="s">
        <v>1294</v>
      </c>
      <c r="I3292" s="98" t="s">
        <v>1261</v>
      </c>
      <c r="J3292" s="101" t="s">
        <v>3547</v>
      </c>
    </row>
    <row r="3293" ht="27" spans="1:10">
      <c r="A3293" s="102"/>
      <c r="B3293" s="103"/>
      <c r="C3293" s="98" t="s">
        <v>1282</v>
      </c>
      <c r="D3293" s="98" t="s">
        <v>1283</v>
      </c>
      <c r="E3293" s="98" t="s">
        <v>1317</v>
      </c>
      <c r="F3293" s="98" t="s">
        <v>1280</v>
      </c>
      <c r="G3293" s="98" t="s">
        <v>1301</v>
      </c>
      <c r="H3293" s="98" t="s">
        <v>1294</v>
      </c>
      <c r="I3293" s="98" t="s">
        <v>1261</v>
      </c>
      <c r="J3293" s="101" t="s">
        <v>1319</v>
      </c>
    </row>
    <row r="3294" ht="68.25" spans="1:10">
      <c r="A3294" s="98" t="s">
        <v>3971</v>
      </c>
      <c r="B3294" s="101" t="s">
        <v>3972</v>
      </c>
      <c r="C3294" s="102"/>
      <c r="D3294" s="102"/>
      <c r="E3294" s="102"/>
      <c r="F3294" s="102"/>
      <c r="G3294" s="102"/>
      <c r="H3294" s="102"/>
      <c r="I3294" s="102"/>
      <c r="J3294" s="103"/>
    </row>
    <row r="3295" ht="14.25" spans="1:10">
      <c r="A3295" s="102"/>
      <c r="B3295" s="103"/>
      <c r="C3295" s="98" t="s">
        <v>1256</v>
      </c>
      <c r="D3295" s="98" t="s">
        <v>1257</v>
      </c>
      <c r="E3295" s="98" t="s">
        <v>1920</v>
      </c>
      <c r="F3295" s="98" t="s">
        <v>1280</v>
      </c>
      <c r="G3295" s="98" t="s">
        <v>3973</v>
      </c>
      <c r="H3295" s="98" t="s">
        <v>1311</v>
      </c>
      <c r="I3295" s="98" t="s">
        <v>1261</v>
      </c>
      <c r="J3295" s="101" t="s">
        <v>2619</v>
      </c>
    </row>
    <row r="3296" ht="28.5" spans="1:10">
      <c r="A3296" s="102"/>
      <c r="B3296" s="103"/>
      <c r="C3296" s="98" t="s">
        <v>1256</v>
      </c>
      <c r="D3296" s="98" t="s">
        <v>1377</v>
      </c>
      <c r="E3296" s="98" t="s">
        <v>2620</v>
      </c>
      <c r="F3296" s="98" t="s">
        <v>1280</v>
      </c>
      <c r="G3296" s="98" t="s">
        <v>1301</v>
      </c>
      <c r="H3296" s="98" t="s">
        <v>1294</v>
      </c>
      <c r="I3296" s="98" t="s">
        <v>1261</v>
      </c>
      <c r="J3296" s="101" t="s">
        <v>2621</v>
      </c>
    </row>
    <row r="3297" ht="54" spans="1:10">
      <c r="A3297" s="102"/>
      <c r="B3297" s="103"/>
      <c r="C3297" s="98" t="s">
        <v>1277</v>
      </c>
      <c r="D3297" s="98" t="s">
        <v>1278</v>
      </c>
      <c r="E3297" s="98" t="s">
        <v>3974</v>
      </c>
      <c r="F3297" s="98" t="s">
        <v>1280</v>
      </c>
      <c r="G3297" s="98" t="s">
        <v>3974</v>
      </c>
      <c r="H3297" s="98" t="s">
        <v>99</v>
      </c>
      <c r="I3297" s="98" t="s">
        <v>1261</v>
      </c>
      <c r="J3297" s="101" t="s">
        <v>2622</v>
      </c>
    </row>
    <row r="3298" ht="27" spans="1:10">
      <c r="A3298" s="102"/>
      <c r="B3298" s="103"/>
      <c r="C3298" s="98" t="s">
        <v>1282</v>
      </c>
      <c r="D3298" s="98" t="s">
        <v>1283</v>
      </c>
      <c r="E3298" s="98" t="s">
        <v>3975</v>
      </c>
      <c r="F3298" s="98" t="s">
        <v>1280</v>
      </c>
      <c r="G3298" s="98" t="s">
        <v>1301</v>
      </c>
      <c r="H3298" s="98" t="s">
        <v>99</v>
      </c>
      <c r="I3298" s="98" t="s">
        <v>1261</v>
      </c>
      <c r="J3298" s="101" t="s">
        <v>3976</v>
      </c>
    </row>
    <row r="3299" ht="14.25" spans="1:10">
      <c r="A3299" s="98" t="s">
        <v>3977</v>
      </c>
      <c r="B3299" s="103"/>
      <c r="C3299" s="102"/>
      <c r="D3299" s="102"/>
      <c r="E3299" s="102"/>
      <c r="F3299" s="102"/>
      <c r="G3299" s="102"/>
      <c r="H3299" s="102"/>
      <c r="I3299" s="102"/>
      <c r="J3299" s="103"/>
    </row>
    <row r="3300" ht="14.25" spans="1:10">
      <c r="A3300" s="98" t="s">
        <v>3978</v>
      </c>
      <c r="B3300" s="103"/>
      <c r="C3300" s="102"/>
      <c r="D3300" s="102"/>
      <c r="E3300" s="102"/>
      <c r="F3300" s="102"/>
      <c r="G3300" s="102"/>
      <c r="H3300" s="102"/>
      <c r="I3300" s="102"/>
      <c r="J3300" s="103"/>
    </row>
    <row r="3301" ht="135" spans="1:10">
      <c r="A3301" s="98" t="s">
        <v>3979</v>
      </c>
      <c r="B3301" s="101" t="s">
        <v>3980</v>
      </c>
      <c r="C3301" s="102"/>
      <c r="D3301" s="102"/>
      <c r="E3301" s="102"/>
      <c r="F3301" s="102"/>
      <c r="G3301" s="102"/>
      <c r="H3301" s="102"/>
      <c r="I3301" s="102"/>
      <c r="J3301" s="103"/>
    </row>
    <row r="3302" ht="14.25" spans="1:10">
      <c r="A3302" s="102"/>
      <c r="B3302" s="103"/>
      <c r="C3302" s="98" t="s">
        <v>1256</v>
      </c>
      <c r="D3302" s="98" t="s">
        <v>1257</v>
      </c>
      <c r="E3302" s="98" t="s">
        <v>3944</v>
      </c>
      <c r="F3302" s="98" t="s">
        <v>1259</v>
      </c>
      <c r="G3302" s="98" t="s">
        <v>1363</v>
      </c>
      <c r="H3302" s="98" t="s">
        <v>1776</v>
      </c>
      <c r="I3302" s="98" t="s">
        <v>1261</v>
      </c>
      <c r="J3302" s="101" t="s">
        <v>3945</v>
      </c>
    </row>
    <row r="3303" ht="14.25" spans="1:10">
      <c r="A3303" s="102"/>
      <c r="B3303" s="103"/>
      <c r="C3303" s="98" t="s">
        <v>1256</v>
      </c>
      <c r="D3303" s="98" t="s">
        <v>1257</v>
      </c>
      <c r="E3303" s="98" t="s">
        <v>3981</v>
      </c>
      <c r="F3303" s="98" t="s">
        <v>1259</v>
      </c>
      <c r="G3303" s="98" t="s">
        <v>1260</v>
      </c>
      <c r="H3303" s="98" t="s">
        <v>1782</v>
      </c>
      <c r="I3303" s="98" t="s">
        <v>1261</v>
      </c>
      <c r="J3303" s="101" t="s">
        <v>3982</v>
      </c>
    </row>
    <row r="3304" ht="14.25" spans="1:10">
      <c r="A3304" s="102"/>
      <c r="B3304" s="103"/>
      <c r="C3304" s="98" t="s">
        <v>1256</v>
      </c>
      <c r="D3304" s="98" t="s">
        <v>1257</v>
      </c>
      <c r="E3304" s="98" t="s">
        <v>3695</v>
      </c>
      <c r="F3304" s="98" t="s">
        <v>1259</v>
      </c>
      <c r="G3304" s="98" t="s">
        <v>1274</v>
      </c>
      <c r="H3304" s="98" t="s">
        <v>1776</v>
      </c>
      <c r="I3304" s="98" t="s">
        <v>1261</v>
      </c>
      <c r="J3304" s="101" t="s">
        <v>3983</v>
      </c>
    </row>
    <row r="3305" ht="14.25" spans="1:10">
      <c r="A3305" s="102"/>
      <c r="B3305" s="103"/>
      <c r="C3305" s="98" t="s">
        <v>1256</v>
      </c>
      <c r="D3305" s="98" t="s">
        <v>1257</v>
      </c>
      <c r="E3305" s="98" t="s">
        <v>3984</v>
      </c>
      <c r="F3305" s="98" t="s">
        <v>1259</v>
      </c>
      <c r="G3305" s="98" t="s">
        <v>1363</v>
      </c>
      <c r="H3305" s="98" t="s">
        <v>1360</v>
      </c>
      <c r="I3305" s="98" t="s">
        <v>1261</v>
      </c>
      <c r="J3305" s="101" t="s">
        <v>3985</v>
      </c>
    </row>
    <row r="3306" ht="27.75" spans="1:10">
      <c r="A3306" s="102"/>
      <c r="B3306" s="103"/>
      <c r="C3306" s="98" t="s">
        <v>1256</v>
      </c>
      <c r="D3306" s="98" t="s">
        <v>1257</v>
      </c>
      <c r="E3306" s="98" t="s">
        <v>3986</v>
      </c>
      <c r="F3306" s="98" t="s">
        <v>1259</v>
      </c>
      <c r="G3306" s="98" t="s">
        <v>1407</v>
      </c>
      <c r="H3306" s="98" t="s">
        <v>99</v>
      </c>
      <c r="I3306" s="98" t="s">
        <v>1261</v>
      </c>
      <c r="J3306" s="101" t="s">
        <v>3987</v>
      </c>
    </row>
    <row r="3307" ht="14.25" spans="1:10">
      <c r="A3307" s="102"/>
      <c r="B3307" s="103"/>
      <c r="C3307" s="98" t="s">
        <v>1256</v>
      </c>
      <c r="D3307" s="98" t="s">
        <v>1257</v>
      </c>
      <c r="E3307" s="98" t="s">
        <v>3988</v>
      </c>
      <c r="F3307" s="98" t="s">
        <v>1259</v>
      </c>
      <c r="G3307" s="98" t="s">
        <v>1606</v>
      </c>
      <c r="H3307" s="98" t="s">
        <v>99</v>
      </c>
      <c r="I3307" s="98" t="s">
        <v>1261</v>
      </c>
      <c r="J3307" s="101" t="s">
        <v>3989</v>
      </c>
    </row>
    <row r="3308" ht="14.25" spans="1:10">
      <c r="A3308" s="102"/>
      <c r="B3308" s="103"/>
      <c r="C3308" s="98" t="s">
        <v>1256</v>
      </c>
      <c r="D3308" s="98" t="s">
        <v>1257</v>
      </c>
      <c r="E3308" s="98" t="s">
        <v>3990</v>
      </c>
      <c r="F3308" s="98" t="s">
        <v>1259</v>
      </c>
      <c r="G3308" s="98" t="s">
        <v>1407</v>
      </c>
      <c r="H3308" s="98" t="s">
        <v>99</v>
      </c>
      <c r="I3308" s="98" t="s">
        <v>1261</v>
      </c>
      <c r="J3308" s="101" t="s">
        <v>3991</v>
      </c>
    </row>
    <row r="3309" ht="14.25" spans="1:10">
      <c r="A3309" s="102"/>
      <c r="B3309" s="103"/>
      <c r="C3309" s="98" t="s">
        <v>1256</v>
      </c>
      <c r="D3309" s="98" t="s">
        <v>1257</v>
      </c>
      <c r="E3309" s="98" t="s">
        <v>3992</v>
      </c>
      <c r="F3309" s="98" t="s">
        <v>1259</v>
      </c>
      <c r="G3309" s="98" t="s">
        <v>3993</v>
      </c>
      <c r="H3309" s="98" t="s">
        <v>99</v>
      </c>
      <c r="I3309" s="98" t="s">
        <v>1261</v>
      </c>
      <c r="J3309" s="101" t="s">
        <v>3994</v>
      </c>
    </row>
    <row r="3310" ht="14.25" spans="1:10">
      <c r="A3310" s="102"/>
      <c r="B3310" s="103"/>
      <c r="C3310" s="98" t="s">
        <v>1256</v>
      </c>
      <c r="D3310" s="98" t="s">
        <v>1257</v>
      </c>
      <c r="E3310" s="98" t="s">
        <v>3995</v>
      </c>
      <c r="F3310" s="98" t="s">
        <v>1259</v>
      </c>
      <c r="G3310" s="98" t="s">
        <v>1553</v>
      </c>
      <c r="H3310" s="98" t="s">
        <v>99</v>
      </c>
      <c r="I3310" s="98" t="s">
        <v>1261</v>
      </c>
      <c r="J3310" s="101" t="s">
        <v>3996</v>
      </c>
    </row>
    <row r="3311" ht="14.25" spans="1:10">
      <c r="A3311" s="102"/>
      <c r="B3311" s="103"/>
      <c r="C3311" s="98" t="s">
        <v>1256</v>
      </c>
      <c r="D3311" s="98" t="s">
        <v>1257</v>
      </c>
      <c r="E3311" s="98" t="s">
        <v>3997</v>
      </c>
      <c r="F3311" s="98" t="s">
        <v>1259</v>
      </c>
      <c r="G3311" s="98" t="s">
        <v>2043</v>
      </c>
      <c r="H3311" s="98" t="s">
        <v>99</v>
      </c>
      <c r="I3311" s="98" t="s">
        <v>1261</v>
      </c>
      <c r="J3311" s="101" t="s">
        <v>3998</v>
      </c>
    </row>
    <row r="3312" ht="14.25" spans="1:10">
      <c r="A3312" s="102"/>
      <c r="B3312" s="103"/>
      <c r="C3312" s="98" t="s">
        <v>1256</v>
      </c>
      <c r="D3312" s="98" t="s">
        <v>1291</v>
      </c>
      <c r="E3312" s="98" t="s">
        <v>3999</v>
      </c>
      <c r="F3312" s="98" t="s">
        <v>1270</v>
      </c>
      <c r="G3312" s="98" t="s">
        <v>1403</v>
      </c>
      <c r="H3312" s="98" t="s">
        <v>1294</v>
      </c>
      <c r="I3312" s="98" t="s">
        <v>1261</v>
      </c>
      <c r="J3312" s="101" t="s">
        <v>4000</v>
      </c>
    </row>
    <row r="3313" ht="27" spans="1:10">
      <c r="A3313" s="102"/>
      <c r="B3313" s="103"/>
      <c r="C3313" s="98" t="s">
        <v>1256</v>
      </c>
      <c r="D3313" s="98" t="s">
        <v>1291</v>
      </c>
      <c r="E3313" s="98" t="s">
        <v>3705</v>
      </c>
      <c r="F3313" s="98" t="s">
        <v>1270</v>
      </c>
      <c r="G3313" s="98" t="s">
        <v>2043</v>
      </c>
      <c r="H3313" s="98" t="s">
        <v>1949</v>
      </c>
      <c r="I3313" s="98" t="s">
        <v>1261</v>
      </c>
      <c r="J3313" s="101" t="s">
        <v>3953</v>
      </c>
    </row>
    <row r="3314" ht="27" spans="1:10">
      <c r="A3314" s="102"/>
      <c r="B3314" s="103"/>
      <c r="C3314" s="98" t="s">
        <v>1256</v>
      </c>
      <c r="D3314" s="98" t="s">
        <v>1291</v>
      </c>
      <c r="E3314" s="98" t="s">
        <v>3954</v>
      </c>
      <c r="F3314" s="98" t="s">
        <v>1270</v>
      </c>
      <c r="G3314" s="98" t="s">
        <v>2043</v>
      </c>
      <c r="H3314" s="98" t="s">
        <v>3955</v>
      </c>
      <c r="I3314" s="98" t="s">
        <v>1261</v>
      </c>
      <c r="J3314" s="101" t="s">
        <v>3956</v>
      </c>
    </row>
    <row r="3315" ht="27" spans="1:10">
      <c r="A3315" s="102"/>
      <c r="B3315" s="103"/>
      <c r="C3315" s="98" t="s">
        <v>1277</v>
      </c>
      <c r="D3315" s="98" t="s">
        <v>1278</v>
      </c>
      <c r="E3315" s="98" t="s">
        <v>4001</v>
      </c>
      <c r="F3315" s="98" t="s">
        <v>1280</v>
      </c>
      <c r="G3315" s="98" t="s">
        <v>1301</v>
      </c>
      <c r="H3315" s="98" t="s">
        <v>99</v>
      </c>
      <c r="I3315" s="98" t="s">
        <v>1384</v>
      </c>
      <c r="J3315" s="101" t="s">
        <v>4002</v>
      </c>
    </row>
    <row r="3316" ht="14.25" spans="1:10">
      <c r="A3316" s="102"/>
      <c r="B3316" s="103"/>
      <c r="C3316" s="98" t="s">
        <v>1277</v>
      </c>
      <c r="D3316" s="98" t="s">
        <v>1278</v>
      </c>
      <c r="E3316" s="98" t="s">
        <v>4003</v>
      </c>
      <c r="F3316" s="98" t="s">
        <v>1280</v>
      </c>
      <c r="G3316" s="98" t="s">
        <v>1301</v>
      </c>
      <c r="H3316" s="98" t="s">
        <v>99</v>
      </c>
      <c r="I3316" s="98" t="s">
        <v>1384</v>
      </c>
      <c r="J3316" s="101" t="s">
        <v>4004</v>
      </c>
    </row>
    <row r="3317" ht="28.5" spans="1:10">
      <c r="A3317" s="102"/>
      <c r="B3317" s="103"/>
      <c r="C3317" s="98" t="s">
        <v>1282</v>
      </c>
      <c r="D3317" s="98" t="s">
        <v>1283</v>
      </c>
      <c r="E3317" s="98" t="s">
        <v>3710</v>
      </c>
      <c r="F3317" s="98" t="s">
        <v>1259</v>
      </c>
      <c r="G3317" s="98" t="s">
        <v>1285</v>
      </c>
      <c r="H3317" s="98" t="s">
        <v>1294</v>
      </c>
      <c r="I3317" s="98" t="s">
        <v>1261</v>
      </c>
      <c r="J3317" s="101" t="s">
        <v>3711</v>
      </c>
    </row>
    <row r="3318" ht="28.5" spans="1:10">
      <c r="A3318" s="102"/>
      <c r="B3318" s="103"/>
      <c r="C3318" s="98" t="s">
        <v>1282</v>
      </c>
      <c r="D3318" s="98" t="s">
        <v>1283</v>
      </c>
      <c r="E3318" s="98" t="s">
        <v>3959</v>
      </c>
      <c r="F3318" s="98" t="s">
        <v>1259</v>
      </c>
      <c r="G3318" s="98" t="s">
        <v>1285</v>
      </c>
      <c r="H3318" s="98" t="s">
        <v>1294</v>
      </c>
      <c r="I3318" s="98" t="s">
        <v>1261</v>
      </c>
      <c r="J3318" s="101" t="s">
        <v>3960</v>
      </c>
    </row>
    <row r="3319" ht="69.75" spans="1:10">
      <c r="A3319" s="98" t="s">
        <v>4005</v>
      </c>
      <c r="B3319" s="101" t="s">
        <v>4006</v>
      </c>
      <c r="C3319" s="102"/>
      <c r="D3319" s="102"/>
      <c r="E3319" s="102"/>
      <c r="F3319" s="102"/>
      <c r="G3319" s="102"/>
      <c r="H3319" s="102"/>
      <c r="I3319" s="102"/>
      <c r="J3319" s="103"/>
    </row>
    <row r="3320" ht="27" spans="1:10">
      <c r="A3320" s="102"/>
      <c r="B3320" s="103"/>
      <c r="C3320" s="98" t="s">
        <v>1256</v>
      </c>
      <c r="D3320" s="98" t="s">
        <v>1257</v>
      </c>
      <c r="E3320" s="98" t="s">
        <v>4007</v>
      </c>
      <c r="F3320" s="98" t="s">
        <v>1280</v>
      </c>
      <c r="G3320" s="98" t="s">
        <v>1301</v>
      </c>
      <c r="H3320" s="98" t="s">
        <v>99</v>
      </c>
      <c r="I3320" s="98" t="s">
        <v>1261</v>
      </c>
      <c r="J3320" s="101" t="s">
        <v>4008</v>
      </c>
    </row>
    <row r="3321" ht="14.25" spans="1:10">
      <c r="A3321" s="102"/>
      <c r="B3321" s="103"/>
      <c r="C3321" s="98" t="s">
        <v>1256</v>
      </c>
      <c r="D3321" s="98" t="s">
        <v>1257</v>
      </c>
      <c r="E3321" s="98" t="s">
        <v>4009</v>
      </c>
      <c r="F3321" s="98" t="s">
        <v>1259</v>
      </c>
      <c r="G3321" s="98" t="s">
        <v>3503</v>
      </c>
      <c r="H3321" s="98" t="s">
        <v>99</v>
      </c>
      <c r="I3321" s="98" t="s">
        <v>1261</v>
      </c>
      <c r="J3321" s="101" t="s">
        <v>4008</v>
      </c>
    </row>
    <row r="3322" ht="14.25" spans="1:10">
      <c r="A3322" s="102"/>
      <c r="B3322" s="103"/>
      <c r="C3322" s="98" t="s">
        <v>1256</v>
      </c>
      <c r="D3322" s="98" t="s">
        <v>1268</v>
      </c>
      <c r="E3322" s="98" t="s">
        <v>4010</v>
      </c>
      <c r="F3322" s="98" t="s">
        <v>1280</v>
      </c>
      <c r="G3322" s="98" t="s">
        <v>1301</v>
      </c>
      <c r="H3322" s="98" t="s">
        <v>99</v>
      </c>
      <c r="I3322" s="98" t="s">
        <v>1261</v>
      </c>
      <c r="J3322" s="101" t="s">
        <v>4011</v>
      </c>
    </row>
    <row r="3323" ht="14.25" spans="1:10">
      <c r="A3323" s="102"/>
      <c r="B3323" s="103"/>
      <c r="C3323" s="98" t="s">
        <v>1256</v>
      </c>
      <c r="D3323" s="98" t="s">
        <v>1268</v>
      </c>
      <c r="E3323" s="98" t="s">
        <v>4012</v>
      </c>
      <c r="F3323" s="98" t="s">
        <v>1280</v>
      </c>
      <c r="G3323" s="98" t="s">
        <v>1301</v>
      </c>
      <c r="H3323" s="98" t="s">
        <v>99</v>
      </c>
      <c r="I3323" s="98" t="s">
        <v>1261</v>
      </c>
      <c r="J3323" s="101" t="s">
        <v>4013</v>
      </c>
    </row>
    <row r="3324" ht="14.25" spans="1:10">
      <c r="A3324" s="102"/>
      <c r="B3324" s="103"/>
      <c r="C3324" s="98" t="s">
        <v>1256</v>
      </c>
      <c r="D3324" s="98" t="s">
        <v>1268</v>
      </c>
      <c r="E3324" s="98" t="s">
        <v>4014</v>
      </c>
      <c r="F3324" s="98" t="s">
        <v>1259</v>
      </c>
      <c r="G3324" s="98" t="s">
        <v>1407</v>
      </c>
      <c r="H3324" s="98" t="s">
        <v>99</v>
      </c>
      <c r="I3324" s="98" t="s">
        <v>1261</v>
      </c>
      <c r="J3324" s="101" t="s">
        <v>4015</v>
      </c>
    </row>
    <row r="3325" ht="14.25" spans="1:10">
      <c r="A3325" s="102"/>
      <c r="B3325" s="103"/>
      <c r="C3325" s="98" t="s">
        <v>1277</v>
      </c>
      <c r="D3325" s="98" t="s">
        <v>1278</v>
      </c>
      <c r="E3325" s="98" t="s">
        <v>4016</v>
      </c>
      <c r="F3325" s="98" t="s">
        <v>1280</v>
      </c>
      <c r="G3325" s="98" t="s">
        <v>1301</v>
      </c>
      <c r="H3325" s="98" t="s">
        <v>99</v>
      </c>
      <c r="I3325" s="98" t="s">
        <v>1261</v>
      </c>
      <c r="J3325" s="101" t="s">
        <v>4017</v>
      </c>
    </row>
    <row r="3326" ht="27" spans="1:10">
      <c r="A3326" s="102"/>
      <c r="B3326" s="103"/>
      <c r="C3326" s="98" t="s">
        <v>1282</v>
      </c>
      <c r="D3326" s="98" t="s">
        <v>1283</v>
      </c>
      <c r="E3326" s="98" t="s">
        <v>1383</v>
      </c>
      <c r="F3326" s="98" t="s">
        <v>1280</v>
      </c>
      <c r="G3326" s="98" t="s">
        <v>1285</v>
      </c>
      <c r="H3326" s="98" t="s">
        <v>99</v>
      </c>
      <c r="I3326" s="98" t="s">
        <v>1261</v>
      </c>
      <c r="J3326" s="101" t="s">
        <v>4018</v>
      </c>
    </row>
    <row r="3327" ht="14.25" spans="1:10">
      <c r="A3327" s="98" t="s">
        <v>4019</v>
      </c>
      <c r="B3327" s="103"/>
      <c r="C3327" s="102"/>
      <c r="D3327" s="102"/>
      <c r="E3327" s="102"/>
      <c r="F3327" s="102"/>
      <c r="G3327" s="102"/>
      <c r="H3327" s="102"/>
      <c r="I3327" s="102"/>
      <c r="J3327" s="103"/>
    </row>
    <row r="3328" ht="14.25" spans="1:10">
      <c r="A3328" s="98" t="s">
        <v>4020</v>
      </c>
      <c r="B3328" s="103"/>
      <c r="C3328" s="102"/>
      <c r="D3328" s="102"/>
      <c r="E3328" s="102"/>
      <c r="F3328" s="102"/>
      <c r="G3328" s="102"/>
      <c r="H3328" s="102"/>
      <c r="I3328" s="102"/>
      <c r="J3328" s="103"/>
    </row>
    <row r="3329" ht="82.5" spans="1:10">
      <c r="A3329" s="98" t="s">
        <v>4021</v>
      </c>
      <c r="B3329" s="101" t="s">
        <v>4022</v>
      </c>
      <c r="C3329" s="102"/>
      <c r="D3329" s="102"/>
      <c r="E3329" s="102"/>
      <c r="F3329" s="102"/>
      <c r="G3329" s="102"/>
      <c r="H3329" s="102"/>
      <c r="I3329" s="102"/>
      <c r="J3329" s="103"/>
    </row>
    <row r="3330" ht="14.25" spans="1:10">
      <c r="A3330" s="102"/>
      <c r="B3330" s="103"/>
      <c r="C3330" s="98" t="s">
        <v>1256</v>
      </c>
      <c r="D3330" s="98" t="s">
        <v>1257</v>
      </c>
      <c r="E3330" s="98" t="s">
        <v>1920</v>
      </c>
      <c r="F3330" s="98" t="s">
        <v>1259</v>
      </c>
      <c r="G3330" s="98" t="s">
        <v>4023</v>
      </c>
      <c r="H3330" s="98" t="s">
        <v>1311</v>
      </c>
      <c r="I3330" s="98" t="s">
        <v>1261</v>
      </c>
      <c r="J3330" s="101" t="s">
        <v>2619</v>
      </c>
    </row>
    <row r="3331" ht="28.5" spans="1:10">
      <c r="A3331" s="102"/>
      <c r="B3331" s="103"/>
      <c r="C3331" s="98" t="s">
        <v>1256</v>
      </c>
      <c r="D3331" s="98" t="s">
        <v>1268</v>
      </c>
      <c r="E3331" s="98" t="s">
        <v>1922</v>
      </c>
      <c r="F3331" s="98" t="s">
        <v>1280</v>
      </c>
      <c r="G3331" s="98" t="s">
        <v>1301</v>
      </c>
      <c r="H3331" s="98" t="s">
        <v>1294</v>
      </c>
      <c r="I3331" s="98" t="s">
        <v>1261</v>
      </c>
      <c r="J3331" s="101" t="s">
        <v>3542</v>
      </c>
    </row>
    <row r="3332" ht="28.5" spans="1:10">
      <c r="A3332" s="102"/>
      <c r="B3332" s="103"/>
      <c r="C3332" s="98" t="s">
        <v>1256</v>
      </c>
      <c r="D3332" s="98" t="s">
        <v>1377</v>
      </c>
      <c r="E3332" s="98" t="s">
        <v>2620</v>
      </c>
      <c r="F3332" s="98" t="s">
        <v>1280</v>
      </c>
      <c r="G3332" s="98" t="s">
        <v>1301</v>
      </c>
      <c r="H3332" s="98" t="s">
        <v>1294</v>
      </c>
      <c r="I3332" s="98" t="s">
        <v>1261</v>
      </c>
      <c r="J3332" s="101" t="s">
        <v>2621</v>
      </c>
    </row>
    <row r="3333" ht="28.5" spans="1:10">
      <c r="A3333" s="102"/>
      <c r="B3333" s="103"/>
      <c r="C3333" s="98" t="s">
        <v>1277</v>
      </c>
      <c r="D3333" s="98" t="s">
        <v>1278</v>
      </c>
      <c r="E3333" s="98" t="s">
        <v>4024</v>
      </c>
      <c r="F3333" s="98" t="s">
        <v>1259</v>
      </c>
      <c r="G3333" s="98" t="s">
        <v>1301</v>
      </c>
      <c r="H3333" s="98" t="s">
        <v>1294</v>
      </c>
      <c r="I3333" s="98" t="s">
        <v>1261</v>
      </c>
      <c r="J3333" s="101" t="s">
        <v>3547</v>
      </c>
    </row>
    <row r="3334" ht="27" spans="1:10">
      <c r="A3334" s="102"/>
      <c r="B3334" s="103"/>
      <c r="C3334" s="98" t="s">
        <v>1282</v>
      </c>
      <c r="D3334" s="98" t="s">
        <v>1283</v>
      </c>
      <c r="E3334" s="98" t="s">
        <v>1317</v>
      </c>
      <c r="F3334" s="98" t="s">
        <v>1259</v>
      </c>
      <c r="G3334" s="98" t="s">
        <v>1301</v>
      </c>
      <c r="H3334" s="98" t="s">
        <v>1294</v>
      </c>
      <c r="I3334" s="98" t="s">
        <v>1261</v>
      </c>
      <c r="J3334" s="101" t="s">
        <v>1319</v>
      </c>
    </row>
    <row r="3335" ht="69.75" spans="1:10">
      <c r="A3335" s="98" t="s">
        <v>4025</v>
      </c>
      <c r="B3335" s="101" t="s">
        <v>4026</v>
      </c>
      <c r="C3335" s="102"/>
      <c r="D3335" s="102"/>
      <c r="E3335" s="102"/>
      <c r="F3335" s="102"/>
      <c r="G3335" s="102"/>
      <c r="H3335" s="102"/>
      <c r="I3335" s="102"/>
      <c r="J3335" s="103"/>
    </row>
    <row r="3336" ht="14.25" spans="1:10">
      <c r="A3336" s="102"/>
      <c r="B3336" s="103"/>
      <c r="C3336" s="98" t="s">
        <v>1256</v>
      </c>
      <c r="D3336" s="98" t="s">
        <v>1257</v>
      </c>
      <c r="E3336" s="98" t="s">
        <v>4027</v>
      </c>
      <c r="F3336" s="98" t="s">
        <v>1259</v>
      </c>
      <c r="G3336" s="98" t="s">
        <v>4028</v>
      </c>
      <c r="H3336" s="98" t="s">
        <v>99</v>
      </c>
      <c r="I3336" s="98" t="s">
        <v>1384</v>
      </c>
      <c r="J3336" s="101" t="s">
        <v>4029</v>
      </c>
    </row>
    <row r="3337" ht="41.25" spans="1:10">
      <c r="A3337" s="102"/>
      <c r="B3337" s="103"/>
      <c r="C3337" s="98" t="s">
        <v>1256</v>
      </c>
      <c r="D3337" s="98" t="s">
        <v>1268</v>
      </c>
      <c r="E3337" s="98" t="s">
        <v>4030</v>
      </c>
      <c r="F3337" s="98" t="s">
        <v>1259</v>
      </c>
      <c r="G3337" s="98" t="s">
        <v>1285</v>
      </c>
      <c r="H3337" s="98" t="s">
        <v>99</v>
      </c>
      <c r="I3337" s="98" t="s">
        <v>1384</v>
      </c>
      <c r="J3337" s="101" t="s">
        <v>4029</v>
      </c>
    </row>
    <row r="3338" ht="27" spans="1:10">
      <c r="A3338" s="102"/>
      <c r="B3338" s="103"/>
      <c r="C3338" s="98" t="s">
        <v>1277</v>
      </c>
      <c r="D3338" s="98" t="s">
        <v>1278</v>
      </c>
      <c r="E3338" s="98" t="s">
        <v>4031</v>
      </c>
      <c r="F3338" s="98" t="s">
        <v>1280</v>
      </c>
      <c r="G3338" s="98" t="s">
        <v>1301</v>
      </c>
      <c r="H3338" s="98" t="s">
        <v>99</v>
      </c>
      <c r="I3338" s="98" t="s">
        <v>1384</v>
      </c>
      <c r="J3338" s="101" t="s">
        <v>4029</v>
      </c>
    </row>
    <row r="3339" ht="27" spans="1:10">
      <c r="A3339" s="102"/>
      <c r="B3339" s="103"/>
      <c r="C3339" s="98" t="s">
        <v>1282</v>
      </c>
      <c r="D3339" s="98" t="s">
        <v>1283</v>
      </c>
      <c r="E3339" s="98" t="s">
        <v>3409</v>
      </c>
      <c r="F3339" s="98" t="s">
        <v>1280</v>
      </c>
      <c r="G3339" s="98" t="s">
        <v>1407</v>
      </c>
      <c r="H3339" s="98" t="s">
        <v>99</v>
      </c>
      <c r="I3339" s="98" t="s">
        <v>1384</v>
      </c>
      <c r="J3339" s="101" t="s">
        <v>4029</v>
      </c>
    </row>
    <row r="3340" ht="69.75" spans="1:10">
      <c r="A3340" s="98" t="s">
        <v>4032</v>
      </c>
      <c r="B3340" s="101" t="s">
        <v>4026</v>
      </c>
      <c r="C3340" s="102"/>
      <c r="D3340" s="102"/>
      <c r="E3340" s="102"/>
      <c r="F3340" s="102"/>
      <c r="G3340" s="102"/>
      <c r="H3340" s="102"/>
      <c r="I3340" s="102"/>
      <c r="J3340" s="103"/>
    </row>
    <row r="3341" ht="14.25" spans="1:10">
      <c r="A3341" s="102"/>
      <c r="B3341" s="103"/>
      <c r="C3341" s="98" t="s">
        <v>1256</v>
      </c>
      <c r="D3341" s="98" t="s">
        <v>1257</v>
      </c>
      <c r="E3341" s="98" t="s">
        <v>4027</v>
      </c>
      <c r="F3341" s="98" t="s">
        <v>1259</v>
      </c>
      <c r="G3341" s="98" t="s">
        <v>4028</v>
      </c>
      <c r="H3341" s="98" t="s">
        <v>99</v>
      </c>
      <c r="I3341" s="98" t="s">
        <v>1384</v>
      </c>
      <c r="J3341" s="101" t="s">
        <v>4029</v>
      </c>
    </row>
    <row r="3342" ht="41.25" spans="1:10">
      <c r="A3342" s="102"/>
      <c r="B3342" s="103"/>
      <c r="C3342" s="98" t="s">
        <v>1256</v>
      </c>
      <c r="D3342" s="98" t="s">
        <v>1268</v>
      </c>
      <c r="E3342" s="98" t="s">
        <v>4030</v>
      </c>
      <c r="F3342" s="98" t="s">
        <v>1259</v>
      </c>
      <c r="G3342" s="98" t="s">
        <v>4033</v>
      </c>
      <c r="H3342" s="98" t="s">
        <v>99</v>
      </c>
      <c r="I3342" s="98" t="s">
        <v>1384</v>
      </c>
      <c r="J3342" s="101" t="s">
        <v>4029</v>
      </c>
    </row>
    <row r="3343" ht="27" spans="1:10">
      <c r="A3343" s="102"/>
      <c r="B3343" s="103"/>
      <c r="C3343" s="98" t="s">
        <v>1277</v>
      </c>
      <c r="D3343" s="98" t="s">
        <v>1278</v>
      </c>
      <c r="E3343" s="98" t="s">
        <v>4031</v>
      </c>
      <c r="F3343" s="98" t="s">
        <v>1280</v>
      </c>
      <c r="G3343" s="98" t="s">
        <v>1301</v>
      </c>
      <c r="H3343" s="98" t="s">
        <v>99</v>
      </c>
      <c r="I3343" s="98" t="s">
        <v>1384</v>
      </c>
      <c r="J3343" s="101" t="s">
        <v>4029</v>
      </c>
    </row>
    <row r="3344" ht="27" spans="1:10">
      <c r="A3344" s="102"/>
      <c r="B3344" s="103"/>
      <c r="C3344" s="98" t="s">
        <v>1282</v>
      </c>
      <c r="D3344" s="98" t="s">
        <v>1283</v>
      </c>
      <c r="E3344" s="98" t="s">
        <v>3409</v>
      </c>
      <c r="F3344" s="98" t="s">
        <v>1280</v>
      </c>
      <c r="G3344" s="98" t="s">
        <v>1407</v>
      </c>
      <c r="H3344" s="98" t="s">
        <v>99</v>
      </c>
      <c r="I3344" s="98" t="s">
        <v>1384</v>
      </c>
      <c r="J3344" s="101" t="s">
        <v>4029</v>
      </c>
    </row>
    <row r="3345" ht="40.5" spans="1:10">
      <c r="A3345" s="98" t="s">
        <v>4034</v>
      </c>
      <c r="B3345" s="101" t="s">
        <v>4035</v>
      </c>
      <c r="C3345" s="102"/>
      <c r="D3345" s="102"/>
      <c r="E3345" s="102"/>
      <c r="F3345" s="102"/>
      <c r="G3345" s="102"/>
      <c r="H3345" s="102"/>
      <c r="I3345" s="102"/>
      <c r="J3345" s="103"/>
    </row>
    <row r="3346" ht="27" spans="1:10">
      <c r="A3346" s="102"/>
      <c r="B3346" s="103"/>
      <c r="C3346" s="98" t="s">
        <v>1256</v>
      </c>
      <c r="D3346" s="98" t="s">
        <v>1257</v>
      </c>
      <c r="E3346" s="98" t="s">
        <v>4036</v>
      </c>
      <c r="F3346" s="98" t="s">
        <v>1259</v>
      </c>
      <c r="G3346" s="98" t="s">
        <v>1301</v>
      </c>
      <c r="H3346" s="98" t="s">
        <v>99</v>
      </c>
      <c r="I3346" s="98" t="s">
        <v>1261</v>
      </c>
      <c r="J3346" s="101" t="s">
        <v>4037</v>
      </c>
    </row>
    <row r="3347" ht="27" spans="1:10">
      <c r="A3347" s="102"/>
      <c r="B3347" s="103"/>
      <c r="C3347" s="98" t="s">
        <v>1256</v>
      </c>
      <c r="D3347" s="98" t="s">
        <v>1268</v>
      </c>
      <c r="E3347" s="98" t="s">
        <v>4038</v>
      </c>
      <c r="F3347" s="98" t="s">
        <v>1259</v>
      </c>
      <c r="G3347" s="98" t="s">
        <v>1407</v>
      </c>
      <c r="H3347" s="98" t="s">
        <v>99</v>
      </c>
      <c r="I3347" s="98" t="s">
        <v>1261</v>
      </c>
      <c r="J3347" s="101" t="s">
        <v>4039</v>
      </c>
    </row>
    <row r="3348" ht="40.5" spans="1:10">
      <c r="A3348" s="102"/>
      <c r="B3348" s="103"/>
      <c r="C3348" s="98" t="s">
        <v>1256</v>
      </c>
      <c r="D3348" s="98" t="s">
        <v>1268</v>
      </c>
      <c r="E3348" s="98" t="s">
        <v>4040</v>
      </c>
      <c r="F3348" s="98" t="s">
        <v>1259</v>
      </c>
      <c r="G3348" s="98" t="s">
        <v>1353</v>
      </c>
      <c r="H3348" s="98" t="s">
        <v>99</v>
      </c>
      <c r="I3348" s="98" t="s">
        <v>1261</v>
      </c>
      <c r="J3348" s="101" t="s">
        <v>4041</v>
      </c>
    </row>
    <row r="3349" ht="27" spans="1:10">
      <c r="A3349" s="102"/>
      <c r="B3349" s="103"/>
      <c r="C3349" s="98" t="s">
        <v>1277</v>
      </c>
      <c r="D3349" s="98" t="s">
        <v>1278</v>
      </c>
      <c r="E3349" s="98" t="s">
        <v>4042</v>
      </c>
      <c r="F3349" s="98" t="s">
        <v>1259</v>
      </c>
      <c r="G3349" s="98" t="s">
        <v>1301</v>
      </c>
      <c r="H3349" s="98" t="s">
        <v>99</v>
      </c>
      <c r="I3349" s="98" t="s">
        <v>1261</v>
      </c>
      <c r="J3349" s="101" t="s">
        <v>4043</v>
      </c>
    </row>
    <row r="3350" ht="27" spans="1:10">
      <c r="A3350" s="102"/>
      <c r="B3350" s="103"/>
      <c r="C3350" s="98" t="s">
        <v>1282</v>
      </c>
      <c r="D3350" s="98" t="s">
        <v>1283</v>
      </c>
      <c r="E3350" s="98" t="s">
        <v>3675</v>
      </c>
      <c r="F3350" s="98" t="s">
        <v>1259</v>
      </c>
      <c r="G3350" s="98" t="s">
        <v>1606</v>
      </c>
      <c r="H3350" s="98" t="s">
        <v>99</v>
      </c>
      <c r="I3350" s="98" t="s">
        <v>1261</v>
      </c>
      <c r="J3350" s="101" t="s">
        <v>4044</v>
      </c>
    </row>
    <row r="3351" ht="27.75" spans="1:10">
      <c r="A3351" s="98" t="s">
        <v>4045</v>
      </c>
      <c r="B3351" s="103"/>
      <c r="C3351" s="102"/>
      <c r="D3351" s="102"/>
      <c r="E3351" s="102"/>
      <c r="F3351" s="102"/>
      <c r="G3351" s="102"/>
      <c r="H3351" s="102"/>
      <c r="I3351" s="102"/>
      <c r="J3351" s="103"/>
    </row>
    <row r="3352" ht="27.75" spans="1:10">
      <c r="A3352" s="98" t="s">
        <v>4046</v>
      </c>
      <c r="B3352" s="103"/>
      <c r="C3352" s="102"/>
      <c r="D3352" s="102"/>
      <c r="E3352" s="102"/>
      <c r="F3352" s="102"/>
      <c r="G3352" s="102"/>
      <c r="H3352" s="102"/>
      <c r="I3352" s="102"/>
      <c r="J3352" s="103"/>
    </row>
    <row r="3353" ht="99.75" spans="1:10">
      <c r="A3353" s="98" t="s">
        <v>4047</v>
      </c>
      <c r="B3353" s="101" t="s">
        <v>4048</v>
      </c>
      <c r="C3353" s="102"/>
      <c r="D3353" s="102"/>
      <c r="E3353" s="102"/>
      <c r="F3353" s="102"/>
      <c r="G3353" s="102"/>
      <c r="H3353" s="102"/>
      <c r="I3353" s="102"/>
      <c r="J3353" s="103"/>
    </row>
    <row r="3354" ht="14.25" spans="1:10">
      <c r="A3354" s="102"/>
      <c r="B3354" s="103"/>
      <c r="C3354" s="98" t="s">
        <v>1256</v>
      </c>
      <c r="D3354" s="98" t="s">
        <v>1257</v>
      </c>
      <c r="E3354" s="98" t="s">
        <v>4049</v>
      </c>
      <c r="F3354" s="98" t="s">
        <v>1259</v>
      </c>
      <c r="G3354" s="98" t="s">
        <v>4050</v>
      </c>
      <c r="H3354" s="98" t="s">
        <v>1695</v>
      </c>
      <c r="I3354" s="98" t="s">
        <v>1261</v>
      </c>
      <c r="J3354" s="101" t="s">
        <v>4051</v>
      </c>
    </row>
    <row r="3355" ht="14.25" spans="1:10">
      <c r="A3355" s="102"/>
      <c r="B3355" s="103"/>
      <c r="C3355" s="98" t="s">
        <v>1256</v>
      </c>
      <c r="D3355" s="98" t="s">
        <v>1257</v>
      </c>
      <c r="E3355" s="98" t="s">
        <v>4052</v>
      </c>
      <c r="F3355" s="98" t="s">
        <v>1420</v>
      </c>
      <c r="G3355" s="98" t="s">
        <v>1285</v>
      </c>
      <c r="H3355" s="98" t="s">
        <v>1756</v>
      </c>
      <c r="I3355" s="98" t="s">
        <v>1261</v>
      </c>
      <c r="J3355" s="101" t="s">
        <v>4053</v>
      </c>
    </row>
    <row r="3356" ht="27" spans="1:10">
      <c r="A3356" s="102"/>
      <c r="B3356" s="103"/>
      <c r="C3356" s="98" t="s">
        <v>1256</v>
      </c>
      <c r="D3356" s="98" t="s">
        <v>1257</v>
      </c>
      <c r="E3356" s="98" t="s">
        <v>4054</v>
      </c>
      <c r="F3356" s="98" t="s">
        <v>1259</v>
      </c>
      <c r="G3356" s="98" t="s">
        <v>4055</v>
      </c>
      <c r="H3356" s="98" t="s">
        <v>1776</v>
      </c>
      <c r="I3356" s="98" t="s">
        <v>1261</v>
      </c>
      <c r="J3356" s="101" t="s">
        <v>4056</v>
      </c>
    </row>
    <row r="3357" ht="42.75" spans="1:10">
      <c r="A3357" s="102"/>
      <c r="B3357" s="103"/>
      <c r="C3357" s="98" t="s">
        <v>1256</v>
      </c>
      <c r="D3357" s="98" t="s">
        <v>1268</v>
      </c>
      <c r="E3357" s="98" t="s">
        <v>4057</v>
      </c>
      <c r="F3357" s="98" t="s">
        <v>1420</v>
      </c>
      <c r="G3357" s="98" t="s">
        <v>1285</v>
      </c>
      <c r="H3357" s="98" t="s">
        <v>1294</v>
      </c>
      <c r="I3357" s="98" t="s">
        <v>1261</v>
      </c>
      <c r="J3357" s="101" t="s">
        <v>4058</v>
      </c>
    </row>
    <row r="3358" ht="42.75" spans="1:10">
      <c r="A3358" s="102"/>
      <c r="B3358" s="103"/>
      <c r="C3358" s="98" t="s">
        <v>1256</v>
      </c>
      <c r="D3358" s="98" t="s">
        <v>1268</v>
      </c>
      <c r="E3358" s="98" t="s">
        <v>4059</v>
      </c>
      <c r="F3358" s="98" t="s">
        <v>1420</v>
      </c>
      <c r="G3358" s="98" t="s">
        <v>1285</v>
      </c>
      <c r="H3358" s="98" t="s">
        <v>1294</v>
      </c>
      <c r="I3358" s="98" t="s">
        <v>1261</v>
      </c>
      <c r="J3358" s="101" t="s">
        <v>4060</v>
      </c>
    </row>
    <row r="3359" ht="42.75" spans="1:10">
      <c r="A3359" s="102"/>
      <c r="B3359" s="103"/>
      <c r="C3359" s="98" t="s">
        <v>1256</v>
      </c>
      <c r="D3359" s="98" t="s">
        <v>1377</v>
      </c>
      <c r="E3359" s="98" t="s">
        <v>4061</v>
      </c>
      <c r="F3359" s="98" t="s">
        <v>1420</v>
      </c>
      <c r="G3359" s="98" t="s">
        <v>1285</v>
      </c>
      <c r="H3359" s="98" t="s">
        <v>1294</v>
      </c>
      <c r="I3359" s="98" t="s">
        <v>1261</v>
      </c>
      <c r="J3359" s="101" t="s">
        <v>4062</v>
      </c>
    </row>
    <row r="3360" ht="27.75" spans="1:10">
      <c r="A3360" s="102"/>
      <c r="B3360" s="103"/>
      <c r="C3360" s="98" t="s">
        <v>1277</v>
      </c>
      <c r="D3360" s="98" t="s">
        <v>1278</v>
      </c>
      <c r="E3360" s="98" t="s">
        <v>4063</v>
      </c>
      <c r="F3360" s="98" t="s">
        <v>1420</v>
      </c>
      <c r="G3360" s="98" t="s">
        <v>1407</v>
      </c>
      <c r="H3360" s="98" t="s">
        <v>1294</v>
      </c>
      <c r="I3360" s="98" t="s">
        <v>1261</v>
      </c>
      <c r="J3360" s="101" t="s">
        <v>4064</v>
      </c>
    </row>
    <row r="3361" ht="28.5" spans="1:10">
      <c r="A3361" s="102"/>
      <c r="B3361" s="103"/>
      <c r="C3361" s="98" t="s">
        <v>1277</v>
      </c>
      <c r="D3361" s="98" t="s">
        <v>1299</v>
      </c>
      <c r="E3361" s="98" t="s">
        <v>4065</v>
      </c>
      <c r="F3361" s="98" t="s">
        <v>1420</v>
      </c>
      <c r="G3361" s="98" t="s">
        <v>1407</v>
      </c>
      <c r="H3361" s="98" t="s">
        <v>1294</v>
      </c>
      <c r="I3361" s="98" t="s">
        <v>1261</v>
      </c>
      <c r="J3361" s="101" t="s">
        <v>4066</v>
      </c>
    </row>
    <row r="3362" ht="27" spans="1:10">
      <c r="A3362" s="102"/>
      <c r="B3362" s="103"/>
      <c r="C3362" s="98" t="s">
        <v>1282</v>
      </c>
      <c r="D3362" s="98" t="s">
        <v>1283</v>
      </c>
      <c r="E3362" s="98" t="s">
        <v>4067</v>
      </c>
      <c r="F3362" s="98" t="s">
        <v>1270</v>
      </c>
      <c r="G3362" s="98" t="s">
        <v>1281</v>
      </c>
      <c r="H3362" s="98" t="s">
        <v>1776</v>
      </c>
      <c r="I3362" s="98" t="s">
        <v>1261</v>
      </c>
      <c r="J3362" s="101" t="s">
        <v>4068</v>
      </c>
    </row>
    <row r="3363" ht="14.25" spans="1:10">
      <c r="A3363" s="98" t="s">
        <v>4069</v>
      </c>
      <c r="B3363" s="103"/>
      <c r="C3363" s="102"/>
      <c r="D3363" s="102"/>
      <c r="E3363" s="102"/>
      <c r="F3363" s="102"/>
      <c r="G3363" s="102"/>
      <c r="H3363" s="102"/>
      <c r="I3363" s="102"/>
      <c r="J3363" s="103"/>
    </row>
    <row r="3364" ht="14.25" spans="1:10">
      <c r="A3364" s="98" t="s">
        <v>4070</v>
      </c>
      <c r="B3364" s="103"/>
      <c r="C3364" s="102"/>
      <c r="D3364" s="102"/>
      <c r="E3364" s="102"/>
      <c r="F3364" s="102"/>
      <c r="G3364" s="102"/>
      <c r="H3364" s="102"/>
      <c r="I3364" s="102"/>
      <c r="J3364" s="103"/>
    </row>
    <row r="3365" ht="54" spans="1:10">
      <c r="A3365" s="98" t="s">
        <v>4071</v>
      </c>
      <c r="B3365" s="101" t="s">
        <v>4072</v>
      </c>
      <c r="C3365" s="102"/>
      <c r="D3365" s="102"/>
      <c r="E3365" s="102"/>
      <c r="F3365" s="102"/>
      <c r="G3365" s="102"/>
      <c r="H3365" s="102"/>
      <c r="I3365" s="102"/>
      <c r="J3365" s="103"/>
    </row>
    <row r="3366" ht="67.5" spans="1:10">
      <c r="A3366" s="102"/>
      <c r="B3366" s="103"/>
      <c r="C3366" s="98" t="s">
        <v>1256</v>
      </c>
      <c r="D3366" s="98" t="s">
        <v>1257</v>
      </c>
      <c r="E3366" s="98" t="s">
        <v>4073</v>
      </c>
      <c r="F3366" s="98" t="s">
        <v>1420</v>
      </c>
      <c r="G3366" s="98" t="s">
        <v>1966</v>
      </c>
      <c r="H3366" s="98" t="s">
        <v>99</v>
      </c>
      <c r="I3366" s="98" t="s">
        <v>1261</v>
      </c>
      <c r="J3366" s="101" t="s">
        <v>4074</v>
      </c>
    </row>
    <row r="3367" ht="27" spans="1:10">
      <c r="A3367" s="102"/>
      <c r="B3367" s="103"/>
      <c r="C3367" s="98" t="s">
        <v>1256</v>
      </c>
      <c r="D3367" s="98" t="s">
        <v>1257</v>
      </c>
      <c r="E3367" s="98" t="s">
        <v>3756</v>
      </c>
      <c r="F3367" s="98" t="s">
        <v>1420</v>
      </c>
      <c r="G3367" s="98" t="s">
        <v>2263</v>
      </c>
      <c r="H3367" s="98" t="s">
        <v>99</v>
      </c>
      <c r="I3367" s="98" t="s">
        <v>1261</v>
      </c>
      <c r="J3367" s="101" t="s">
        <v>4075</v>
      </c>
    </row>
    <row r="3368" ht="40.5" spans="1:10">
      <c r="A3368" s="102"/>
      <c r="B3368" s="103"/>
      <c r="C3368" s="98" t="s">
        <v>1256</v>
      </c>
      <c r="D3368" s="98" t="s">
        <v>1257</v>
      </c>
      <c r="E3368" s="98" t="s">
        <v>4076</v>
      </c>
      <c r="F3368" s="98" t="s">
        <v>1420</v>
      </c>
      <c r="G3368" s="98" t="s">
        <v>1403</v>
      </c>
      <c r="H3368" s="98" t="s">
        <v>99</v>
      </c>
      <c r="I3368" s="98" t="s">
        <v>1261</v>
      </c>
      <c r="J3368" s="101" t="s">
        <v>4077</v>
      </c>
    </row>
    <row r="3369" ht="27" spans="1:10">
      <c r="A3369" s="102"/>
      <c r="B3369" s="103"/>
      <c r="C3369" s="98" t="s">
        <v>1256</v>
      </c>
      <c r="D3369" s="98" t="s">
        <v>1257</v>
      </c>
      <c r="E3369" s="98" t="s">
        <v>3760</v>
      </c>
      <c r="F3369" s="98" t="s">
        <v>1417</v>
      </c>
      <c r="G3369" s="98" t="s">
        <v>4078</v>
      </c>
      <c r="H3369" s="98" t="s">
        <v>99</v>
      </c>
      <c r="I3369" s="98" t="s">
        <v>1261</v>
      </c>
      <c r="J3369" s="101" t="s">
        <v>4079</v>
      </c>
    </row>
    <row r="3370" ht="27" spans="1:10">
      <c r="A3370" s="102"/>
      <c r="B3370" s="103"/>
      <c r="C3370" s="98" t="s">
        <v>1256</v>
      </c>
      <c r="D3370" s="98" t="s">
        <v>1268</v>
      </c>
      <c r="E3370" s="98" t="s">
        <v>4080</v>
      </c>
      <c r="F3370" s="98" t="s">
        <v>1417</v>
      </c>
      <c r="G3370" s="98" t="s">
        <v>2000</v>
      </c>
      <c r="H3370" s="98" t="s">
        <v>99</v>
      </c>
      <c r="I3370" s="98" t="s">
        <v>1261</v>
      </c>
      <c r="J3370" s="101" t="s">
        <v>4081</v>
      </c>
    </row>
    <row r="3371" ht="40.5" spans="1:10">
      <c r="A3371" s="102"/>
      <c r="B3371" s="103"/>
      <c r="C3371" s="98" t="s">
        <v>1256</v>
      </c>
      <c r="D3371" s="98" t="s">
        <v>1291</v>
      </c>
      <c r="E3371" s="98" t="s">
        <v>3762</v>
      </c>
      <c r="F3371" s="98" t="s">
        <v>1417</v>
      </c>
      <c r="G3371" s="98" t="s">
        <v>1301</v>
      </c>
      <c r="H3371" s="98" t="s">
        <v>99</v>
      </c>
      <c r="I3371" s="98" t="s">
        <v>1261</v>
      </c>
      <c r="J3371" s="101" t="s">
        <v>4082</v>
      </c>
    </row>
    <row r="3372" ht="40.5" spans="1:10">
      <c r="A3372" s="102"/>
      <c r="B3372" s="103"/>
      <c r="C3372" s="98" t="s">
        <v>1277</v>
      </c>
      <c r="D3372" s="98" t="s">
        <v>1299</v>
      </c>
      <c r="E3372" s="98" t="s">
        <v>3765</v>
      </c>
      <c r="F3372" s="98" t="s">
        <v>1420</v>
      </c>
      <c r="G3372" s="98" t="s">
        <v>1407</v>
      </c>
      <c r="H3372" s="98" t="s">
        <v>99</v>
      </c>
      <c r="I3372" s="98" t="s">
        <v>1261</v>
      </c>
      <c r="J3372" s="101" t="s">
        <v>4083</v>
      </c>
    </row>
    <row r="3373" ht="40.5" spans="1:10">
      <c r="A3373" s="102"/>
      <c r="B3373" s="103"/>
      <c r="C3373" s="98" t="s">
        <v>1282</v>
      </c>
      <c r="D3373" s="98" t="s">
        <v>1283</v>
      </c>
      <c r="E3373" s="98" t="s">
        <v>3766</v>
      </c>
      <c r="F3373" s="98" t="s">
        <v>1259</v>
      </c>
      <c r="G3373" s="98" t="s">
        <v>1504</v>
      </c>
      <c r="H3373" s="98" t="s">
        <v>99</v>
      </c>
      <c r="I3373" s="98" t="s">
        <v>1261</v>
      </c>
      <c r="J3373" s="101" t="s">
        <v>3766</v>
      </c>
    </row>
    <row r="3374" ht="13.5" spans="1:10">
      <c r="A3374" s="98" t="s">
        <v>4084</v>
      </c>
      <c r="B3374" s="103"/>
      <c r="C3374" s="102"/>
      <c r="D3374" s="102"/>
      <c r="E3374" s="102"/>
      <c r="F3374" s="102"/>
      <c r="G3374" s="102"/>
      <c r="H3374" s="102"/>
      <c r="I3374" s="102"/>
      <c r="J3374" s="103"/>
    </row>
    <row r="3375" ht="14.25" spans="1:10">
      <c r="A3375" s="98" t="s">
        <v>4085</v>
      </c>
      <c r="B3375" s="103"/>
      <c r="C3375" s="102"/>
      <c r="D3375" s="102"/>
      <c r="E3375" s="102"/>
      <c r="F3375" s="102"/>
      <c r="G3375" s="102"/>
      <c r="H3375" s="102"/>
      <c r="I3375" s="102"/>
      <c r="J3375" s="103"/>
    </row>
    <row r="3376" ht="14.25" spans="1:10">
      <c r="A3376" s="98" t="s">
        <v>4086</v>
      </c>
      <c r="B3376" s="103"/>
      <c r="C3376" s="102"/>
      <c r="D3376" s="102"/>
      <c r="E3376" s="102"/>
      <c r="F3376" s="102"/>
      <c r="G3376" s="102"/>
      <c r="H3376" s="102"/>
      <c r="I3376" s="102"/>
      <c r="J3376" s="103"/>
    </row>
    <row r="3377" ht="56.25" spans="1:10">
      <c r="A3377" s="98" t="s">
        <v>4087</v>
      </c>
      <c r="B3377" s="101" t="s">
        <v>4088</v>
      </c>
      <c r="C3377" s="102"/>
      <c r="D3377" s="102"/>
      <c r="E3377" s="102"/>
      <c r="F3377" s="102"/>
      <c r="G3377" s="102"/>
      <c r="H3377" s="102"/>
      <c r="I3377" s="102"/>
      <c r="J3377" s="103"/>
    </row>
    <row r="3378" ht="42" spans="1:10">
      <c r="A3378" s="102"/>
      <c r="B3378" s="103"/>
      <c r="C3378" s="98" t="s">
        <v>1256</v>
      </c>
      <c r="D3378" s="98" t="s">
        <v>1257</v>
      </c>
      <c r="E3378" s="98" t="s">
        <v>4089</v>
      </c>
      <c r="F3378" s="98" t="s">
        <v>1259</v>
      </c>
      <c r="G3378" s="98" t="s">
        <v>4090</v>
      </c>
      <c r="H3378" s="98" t="s">
        <v>99</v>
      </c>
      <c r="I3378" s="98" t="s">
        <v>1261</v>
      </c>
      <c r="J3378" s="101" t="s">
        <v>4089</v>
      </c>
    </row>
    <row r="3379" ht="54.75" spans="1:10">
      <c r="A3379" s="102"/>
      <c r="B3379" s="103"/>
      <c r="C3379" s="98" t="s">
        <v>1277</v>
      </c>
      <c r="D3379" s="98" t="s">
        <v>1278</v>
      </c>
      <c r="E3379" s="98" t="s">
        <v>4091</v>
      </c>
      <c r="F3379" s="98" t="s">
        <v>1259</v>
      </c>
      <c r="G3379" s="98" t="s">
        <v>4090</v>
      </c>
      <c r="H3379" s="98" t="s">
        <v>99</v>
      </c>
      <c r="I3379" s="98" t="s">
        <v>1261</v>
      </c>
      <c r="J3379" s="101" t="s">
        <v>4091</v>
      </c>
    </row>
    <row r="3380" ht="54.75" spans="1:10">
      <c r="A3380" s="102"/>
      <c r="B3380" s="103"/>
      <c r="C3380" s="98" t="s">
        <v>1282</v>
      </c>
      <c r="D3380" s="98" t="s">
        <v>1283</v>
      </c>
      <c r="E3380" s="98" t="s">
        <v>4092</v>
      </c>
      <c r="F3380" s="98" t="s">
        <v>1259</v>
      </c>
      <c r="G3380" s="98" t="s">
        <v>4093</v>
      </c>
      <c r="H3380" s="98" t="s">
        <v>99</v>
      </c>
      <c r="I3380" s="98" t="s">
        <v>1261</v>
      </c>
      <c r="J3380" s="101" t="s">
        <v>4094</v>
      </c>
    </row>
    <row r="3381" ht="81.75" spans="1:10">
      <c r="A3381" s="98" t="s">
        <v>4095</v>
      </c>
      <c r="B3381" s="101" t="s">
        <v>4096</v>
      </c>
      <c r="C3381" s="102"/>
      <c r="D3381" s="102"/>
      <c r="E3381" s="102"/>
      <c r="F3381" s="102"/>
      <c r="G3381" s="102"/>
      <c r="H3381" s="102"/>
      <c r="I3381" s="102"/>
      <c r="J3381" s="103"/>
    </row>
    <row r="3382" ht="41.25" spans="1:10">
      <c r="A3382" s="102"/>
      <c r="B3382" s="103"/>
      <c r="C3382" s="98" t="s">
        <v>1256</v>
      </c>
      <c r="D3382" s="98" t="s">
        <v>1257</v>
      </c>
      <c r="E3382" s="98" t="s">
        <v>4097</v>
      </c>
      <c r="F3382" s="98" t="s">
        <v>1259</v>
      </c>
      <c r="G3382" s="98" t="s">
        <v>4098</v>
      </c>
      <c r="H3382" s="98" t="s">
        <v>99</v>
      </c>
      <c r="I3382" s="98" t="s">
        <v>1261</v>
      </c>
      <c r="J3382" s="101" t="s">
        <v>4099</v>
      </c>
    </row>
    <row r="3383" ht="81" spans="1:10">
      <c r="A3383" s="102"/>
      <c r="B3383" s="103"/>
      <c r="C3383" s="98" t="s">
        <v>1277</v>
      </c>
      <c r="D3383" s="98" t="s">
        <v>1278</v>
      </c>
      <c r="E3383" s="98" t="s">
        <v>4100</v>
      </c>
      <c r="F3383" s="98" t="s">
        <v>1280</v>
      </c>
      <c r="G3383" s="98" t="s">
        <v>4101</v>
      </c>
      <c r="H3383" s="98" t="s">
        <v>99</v>
      </c>
      <c r="I3383" s="98" t="s">
        <v>1261</v>
      </c>
      <c r="J3383" s="101" t="s">
        <v>4102</v>
      </c>
    </row>
    <row r="3384" ht="42" spans="1:10">
      <c r="A3384" s="102"/>
      <c r="B3384" s="103"/>
      <c r="C3384" s="98" t="s">
        <v>1282</v>
      </c>
      <c r="D3384" s="98" t="s">
        <v>1283</v>
      </c>
      <c r="E3384" s="98" t="s">
        <v>1383</v>
      </c>
      <c r="F3384" s="98" t="s">
        <v>1259</v>
      </c>
      <c r="G3384" s="98" t="s">
        <v>4103</v>
      </c>
      <c r="H3384" s="98" t="s">
        <v>99</v>
      </c>
      <c r="I3384" s="98" t="s">
        <v>1261</v>
      </c>
      <c r="J3384" s="101" t="s">
        <v>4104</v>
      </c>
    </row>
    <row r="3385" ht="137.25" spans="1:10">
      <c r="A3385" s="98" t="s">
        <v>4105</v>
      </c>
      <c r="B3385" s="101" t="s">
        <v>4106</v>
      </c>
      <c r="C3385" s="102"/>
      <c r="D3385" s="102"/>
      <c r="E3385" s="102"/>
      <c r="F3385" s="102"/>
      <c r="G3385" s="102"/>
      <c r="H3385" s="102"/>
      <c r="I3385" s="102"/>
      <c r="J3385" s="103"/>
    </row>
    <row r="3386" ht="42.75" spans="1:10">
      <c r="A3386" s="102"/>
      <c r="B3386" s="103"/>
      <c r="C3386" s="98" t="s">
        <v>1256</v>
      </c>
      <c r="D3386" s="98" t="s">
        <v>1257</v>
      </c>
      <c r="E3386" s="98" t="s">
        <v>4107</v>
      </c>
      <c r="F3386" s="98" t="s">
        <v>1259</v>
      </c>
      <c r="G3386" s="98" t="s">
        <v>3326</v>
      </c>
      <c r="H3386" s="98" t="s">
        <v>99</v>
      </c>
      <c r="I3386" s="98" t="s">
        <v>1261</v>
      </c>
      <c r="J3386" s="101" t="s">
        <v>4107</v>
      </c>
    </row>
    <row r="3387" ht="14.25" spans="1:10">
      <c r="A3387" s="102"/>
      <c r="B3387" s="103"/>
      <c r="C3387" s="98" t="s">
        <v>1256</v>
      </c>
      <c r="D3387" s="98" t="s">
        <v>1257</v>
      </c>
      <c r="E3387" s="98" t="s">
        <v>4108</v>
      </c>
      <c r="F3387" s="98" t="s">
        <v>1259</v>
      </c>
      <c r="G3387" s="98" t="s">
        <v>1310</v>
      </c>
      <c r="H3387" s="98" t="s">
        <v>99</v>
      </c>
      <c r="I3387" s="98" t="s">
        <v>1261</v>
      </c>
      <c r="J3387" s="101" t="s">
        <v>4109</v>
      </c>
    </row>
    <row r="3388" ht="27" spans="1:10">
      <c r="A3388" s="102"/>
      <c r="B3388" s="103"/>
      <c r="C3388" s="98" t="s">
        <v>1277</v>
      </c>
      <c r="D3388" s="98" t="s">
        <v>1278</v>
      </c>
      <c r="E3388" s="98" t="s">
        <v>4110</v>
      </c>
      <c r="F3388" s="98" t="s">
        <v>1259</v>
      </c>
      <c r="G3388" s="98" t="s">
        <v>1274</v>
      </c>
      <c r="H3388" s="98" t="s">
        <v>99</v>
      </c>
      <c r="I3388" s="98" t="s">
        <v>1261</v>
      </c>
      <c r="J3388" s="101" t="s">
        <v>4110</v>
      </c>
    </row>
    <row r="3389" ht="40.5" spans="1:10">
      <c r="A3389" s="102"/>
      <c r="B3389" s="103"/>
      <c r="C3389" s="98" t="s">
        <v>1282</v>
      </c>
      <c r="D3389" s="98" t="s">
        <v>1283</v>
      </c>
      <c r="E3389" s="98" t="s">
        <v>4111</v>
      </c>
      <c r="F3389" s="98" t="s">
        <v>1259</v>
      </c>
      <c r="G3389" s="98" t="s">
        <v>1285</v>
      </c>
      <c r="H3389" s="98" t="s">
        <v>99</v>
      </c>
      <c r="I3389" s="98" t="s">
        <v>1261</v>
      </c>
      <c r="J3389" s="101" t="s">
        <v>4111</v>
      </c>
    </row>
    <row r="3390" ht="41.25" spans="1:10">
      <c r="A3390" s="98" t="s">
        <v>4112</v>
      </c>
      <c r="B3390" s="101" t="s">
        <v>4113</v>
      </c>
      <c r="C3390" s="102"/>
      <c r="D3390" s="102"/>
      <c r="E3390" s="102"/>
      <c r="F3390" s="102"/>
      <c r="G3390" s="102"/>
      <c r="H3390" s="102"/>
      <c r="I3390" s="102"/>
      <c r="J3390" s="103"/>
    </row>
    <row r="3391" ht="27" spans="1:10">
      <c r="A3391" s="102"/>
      <c r="B3391" s="103"/>
      <c r="C3391" s="98" t="s">
        <v>1256</v>
      </c>
      <c r="D3391" s="98" t="s">
        <v>1257</v>
      </c>
      <c r="E3391" s="98" t="s">
        <v>4114</v>
      </c>
      <c r="F3391" s="98" t="s">
        <v>1280</v>
      </c>
      <c r="G3391" s="98" t="s">
        <v>1634</v>
      </c>
      <c r="H3391" s="98" t="s">
        <v>99</v>
      </c>
      <c r="I3391" s="98" t="s">
        <v>1261</v>
      </c>
      <c r="J3391" s="101" t="s">
        <v>4114</v>
      </c>
    </row>
    <row r="3392" ht="27" spans="1:10">
      <c r="A3392" s="102"/>
      <c r="B3392" s="103"/>
      <c r="C3392" s="98" t="s">
        <v>1277</v>
      </c>
      <c r="D3392" s="98" t="s">
        <v>1278</v>
      </c>
      <c r="E3392" s="98" t="s">
        <v>4115</v>
      </c>
      <c r="F3392" s="98" t="s">
        <v>1280</v>
      </c>
      <c r="G3392" s="98" t="s">
        <v>4116</v>
      </c>
      <c r="H3392" s="98" t="s">
        <v>99</v>
      </c>
      <c r="I3392" s="98" t="s">
        <v>1261</v>
      </c>
      <c r="J3392" s="101" t="s">
        <v>4115</v>
      </c>
    </row>
    <row r="3393" ht="27" spans="1:10">
      <c r="A3393" s="102"/>
      <c r="B3393" s="103"/>
      <c r="C3393" s="98" t="s">
        <v>1282</v>
      </c>
      <c r="D3393" s="98" t="s">
        <v>1283</v>
      </c>
      <c r="E3393" s="98" t="s">
        <v>4117</v>
      </c>
      <c r="F3393" s="98" t="s">
        <v>1259</v>
      </c>
      <c r="G3393" s="98" t="s">
        <v>4118</v>
      </c>
      <c r="H3393" s="98" t="s">
        <v>99</v>
      </c>
      <c r="I3393" s="98" t="s">
        <v>1261</v>
      </c>
      <c r="J3393" s="101" t="s">
        <v>4117</v>
      </c>
    </row>
    <row r="3394" ht="14.25" spans="1:10">
      <c r="A3394" s="98" t="s">
        <v>4119</v>
      </c>
      <c r="B3394" s="103"/>
      <c r="C3394" s="102"/>
      <c r="D3394" s="102"/>
      <c r="E3394" s="102"/>
      <c r="F3394" s="102"/>
      <c r="G3394" s="102"/>
      <c r="H3394" s="102"/>
      <c r="I3394" s="102"/>
      <c r="J3394" s="103"/>
    </row>
    <row r="3395" ht="14.25" spans="1:10">
      <c r="A3395" s="98" t="s">
        <v>4120</v>
      </c>
      <c r="B3395" s="103"/>
      <c r="C3395" s="102"/>
      <c r="D3395" s="102"/>
      <c r="E3395" s="102"/>
      <c r="F3395" s="102"/>
      <c r="G3395" s="102"/>
      <c r="H3395" s="102"/>
      <c r="I3395" s="102"/>
      <c r="J3395" s="103"/>
    </row>
    <row r="3396" ht="67.5" spans="1:10">
      <c r="A3396" s="98" t="s">
        <v>4121</v>
      </c>
      <c r="B3396" s="101" t="s">
        <v>4122</v>
      </c>
      <c r="C3396" s="102"/>
      <c r="D3396" s="102"/>
      <c r="E3396" s="102"/>
      <c r="F3396" s="102"/>
      <c r="G3396" s="102"/>
      <c r="H3396" s="102"/>
      <c r="I3396" s="102"/>
      <c r="J3396" s="103"/>
    </row>
    <row r="3397" ht="41.25" spans="1:10">
      <c r="A3397" s="102"/>
      <c r="B3397" s="103"/>
      <c r="C3397" s="98" t="s">
        <v>1256</v>
      </c>
      <c r="D3397" s="98" t="s">
        <v>1268</v>
      </c>
      <c r="E3397" s="98" t="s">
        <v>4123</v>
      </c>
      <c r="F3397" s="98" t="s">
        <v>1280</v>
      </c>
      <c r="G3397" s="98" t="s">
        <v>1301</v>
      </c>
      <c r="H3397" s="98" t="s">
        <v>99</v>
      </c>
      <c r="I3397" s="98" t="s">
        <v>1261</v>
      </c>
      <c r="J3397" s="101" t="s">
        <v>4124</v>
      </c>
    </row>
    <row r="3398" ht="27" spans="1:10">
      <c r="A3398" s="102"/>
      <c r="B3398" s="103"/>
      <c r="C3398" s="98" t="s">
        <v>1256</v>
      </c>
      <c r="D3398" s="98" t="s">
        <v>1268</v>
      </c>
      <c r="E3398" s="98" t="s">
        <v>4125</v>
      </c>
      <c r="F3398" s="98" t="s">
        <v>1280</v>
      </c>
      <c r="G3398" s="98" t="s">
        <v>1301</v>
      </c>
      <c r="H3398" s="98" t="s">
        <v>99</v>
      </c>
      <c r="I3398" s="98" t="s">
        <v>1261</v>
      </c>
      <c r="J3398" s="101" t="s">
        <v>4126</v>
      </c>
    </row>
    <row r="3399" ht="42" spans="1:10">
      <c r="A3399" s="102"/>
      <c r="B3399" s="103"/>
      <c r="C3399" s="98" t="s">
        <v>1256</v>
      </c>
      <c r="D3399" s="98" t="s">
        <v>1268</v>
      </c>
      <c r="E3399" s="98" t="s">
        <v>4127</v>
      </c>
      <c r="F3399" s="98" t="s">
        <v>1280</v>
      </c>
      <c r="G3399" s="98" t="s">
        <v>1301</v>
      </c>
      <c r="H3399" s="98" t="s">
        <v>99</v>
      </c>
      <c r="I3399" s="98" t="s">
        <v>1261</v>
      </c>
      <c r="J3399" s="101" t="s">
        <v>4128</v>
      </c>
    </row>
    <row r="3400" ht="69.75" spans="1:10">
      <c r="A3400" s="102"/>
      <c r="B3400" s="103"/>
      <c r="C3400" s="98" t="s">
        <v>1256</v>
      </c>
      <c r="D3400" s="98" t="s">
        <v>1377</v>
      </c>
      <c r="E3400" s="98" t="s">
        <v>3449</v>
      </c>
      <c r="F3400" s="98" t="s">
        <v>1280</v>
      </c>
      <c r="G3400" s="98" t="s">
        <v>1301</v>
      </c>
      <c r="H3400" s="98" t="s">
        <v>99</v>
      </c>
      <c r="I3400" s="98" t="s">
        <v>1261</v>
      </c>
      <c r="J3400" s="101" t="s">
        <v>4129</v>
      </c>
    </row>
    <row r="3401" ht="27" spans="1:10">
      <c r="A3401" s="102"/>
      <c r="B3401" s="103"/>
      <c r="C3401" s="98" t="s">
        <v>1277</v>
      </c>
      <c r="D3401" s="98" t="s">
        <v>1278</v>
      </c>
      <c r="E3401" s="98" t="s">
        <v>2027</v>
      </c>
      <c r="F3401" s="98" t="s">
        <v>1259</v>
      </c>
      <c r="G3401" s="98" t="s">
        <v>1407</v>
      </c>
      <c r="H3401" s="98" t="s">
        <v>99</v>
      </c>
      <c r="I3401" s="98" t="s">
        <v>1384</v>
      </c>
      <c r="J3401" s="101" t="s">
        <v>4130</v>
      </c>
    </row>
    <row r="3402" ht="41.25" spans="1:10">
      <c r="A3402" s="102"/>
      <c r="B3402" s="103"/>
      <c r="C3402" s="98" t="s">
        <v>1282</v>
      </c>
      <c r="D3402" s="98" t="s">
        <v>1283</v>
      </c>
      <c r="E3402" s="98" t="s">
        <v>4131</v>
      </c>
      <c r="F3402" s="98" t="s">
        <v>1259</v>
      </c>
      <c r="G3402" s="98" t="s">
        <v>1285</v>
      </c>
      <c r="H3402" s="98" t="s">
        <v>99</v>
      </c>
      <c r="I3402" s="98" t="s">
        <v>1384</v>
      </c>
      <c r="J3402" s="101" t="s">
        <v>4132</v>
      </c>
    </row>
    <row r="3403" ht="127.5" spans="1:10">
      <c r="A3403" s="98" t="s">
        <v>4133</v>
      </c>
      <c r="B3403" s="101" t="s">
        <v>4134</v>
      </c>
      <c r="C3403" s="102"/>
      <c r="D3403" s="102"/>
      <c r="E3403" s="102"/>
      <c r="F3403" s="102"/>
      <c r="G3403" s="102"/>
      <c r="H3403" s="102"/>
      <c r="I3403" s="102"/>
      <c r="J3403" s="103"/>
    </row>
    <row r="3404" ht="14.25" spans="1:10">
      <c r="A3404" s="102"/>
      <c r="B3404" s="103"/>
      <c r="C3404" s="98" t="s">
        <v>1256</v>
      </c>
      <c r="D3404" s="98" t="s">
        <v>1257</v>
      </c>
      <c r="E3404" s="98" t="s">
        <v>4135</v>
      </c>
      <c r="F3404" s="98" t="s">
        <v>1280</v>
      </c>
      <c r="G3404" s="98" t="s">
        <v>4136</v>
      </c>
      <c r="H3404" s="98" t="s">
        <v>99</v>
      </c>
      <c r="I3404" s="98" t="s">
        <v>1261</v>
      </c>
      <c r="J3404" s="101" t="s">
        <v>4137</v>
      </c>
    </row>
    <row r="3405" ht="14.25" spans="1:10">
      <c r="A3405" s="102"/>
      <c r="B3405" s="103"/>
      <c r="C3405" s="98" t="s">
        <v>1256</v>
      </c>
      <c r="D3405" s="98" t="s">
        <v>1257</v>
      </c>
      <c r="E3405" s="98" t="s">
        <v>4138</v>
      </c>
      <c r="F3405" s="98" t="s">
        <v>1280</v>
      </c>
      <c r="G3405" s="98" t="s">
        <v>4139</v>
      </c>
      <c r="H3405" s="98" t="s">
        <v>99</v>
      </c>
      <c r="I3405" s="98" t="s">
        <v>1261</v>
      </c>
      <c r="J3405" s="101" t="s">
        <v>4140</v>
      </c>
    </row>
    <row r="3406" ht="14.25" spans="1:10">
      <c r="A3406" s="102"/>
      <c r="B3406" s="103"/>
      <c r="C3406" s="98" t="s">
        <v>1277</v>
      </c>
      <c r="D3406" s="98" t="s">
        <v>1278</v>
      </c>
      <c r="E3406" s="98" t="s">
        <v>4141</v>
      </c>
      <c r="F3406" s="98" t="s">
        <v>1280</v>
      </c>
      <c r="G3406" s="98" t="s">
        <v>1573</v>
      </c>
      <c r="H3406" s="98" t="s">
        <v>99</v>
      </c>
      <c r="I3406" s="98" t="s">
        <v>1384</v>
      </c>
      <c r="J3406" s="101" t="s">
        <v>4142</v>
      </c>
    </row>
    <row r="3407" ht="27" spans="1:10">
      <c r="A3407" s="102"/>
      <c r="B3407" s="103"/>
      <c r="C3407" s="98" t="s">
        <v>1282</v>
      </c>
      <c r="D3407" s="98" t="s">
        <v>1283</v>
      </c>
      <c r="E3407" s="98" t="s">
        <v>4143</v>
      </c>
      <c r="F3407" s="98" t="s">
        <v>1280</v>
      </c>
      <c r="G3407" s="98" t="s">
        <v>4144</v>
      </c>
      <c r="H3407" s="98" t="s">
        <v>99</v>
      </c>
      <c r="I3407" s="98" t="s">
        <v>1384</v>
      </c>
      <c r="J3407" s="101" t="s">
        <v>4145</v>
      </c>
    </row>
    <row r="3408" ht="27" spans="1:10">
      <c r="A3408" s="102"/>
      <c r="B3408" s="103"/>
      <c r="C3408" s="98" t="s">
        <v>1282</v>
      </c>
      <c r="D3408" s="98" t="s">
        <v>1283</v>
      </c>
      <c r="E3408" s="98" t="s">
        <v>4146</v>
      </c>
      <c r="F3408" s="98" t="s">
        <v>1280</v>
      </c>
      <c r="G3408" s="98" t="s">
        <v>1504</v>
      </c>
      <c r="H3408" s="98" t="s">
        <v>99</v>
      </c>
      <c r="I3408" s="98" t="s">
        <v>1384</v>
      </c>
      <c r="J3408" s="101" t="s">
        <v>4147</v>
      </c>
    </row>
    <row r="3409" ht="54.75" spans="1:10">
      <c r="A3409" s="98" t="s">
        <v>4148</v>
      </c>
      <c r="B3409" s="101" t="s">
        <v>4149</v>
      </c>
      <c r="C3409" s="102"/>
      <c r="D3409" s="102"/>
      <c r="E3409" s="102"/>
      <c r="F3409" s="102"/>
      <c r="G3409" s="102"/>
      <c r="H3409" s="102"/>
      <c r="I3409" s="102"/>
      <c r="J3409" s="103"/>
    </row>
    <row r="3410" ht="27" spans="1:10">
      <c r="A3410" s="102"/>
      <c r="B3410" s="103"/>
      <c r="C3410" s="98" t="s">
        <v>1256</v>
      </c>
      <c r="D3410" s="98" t="s">
        <v>1257</v>
      </c>
      <c r="E3410" s="98" t="s">
        <v>4150</v>
      </c>
      <c r="F3410" s="98" t="s">
        <v>1280</v>
      </c>
      <c r="G3410" s="98" t="s">
        <v>4151</v>
      </c>
      <c r="H3410" s="98" t="s">
        <v>99</v>
      </c>
      <c r="I3410" s="98" t="s">
        <v>1261</v>
      </c>
      <c r="J3410" s="101" t="s">
        <v>4152</v>
      </c>
    </row>
    <row r="3411" ht="14.25" spans="1:10">
      <c r="A3411" s="102"/>
      <c r="B3411" s="103"/>
      <c r="C3411" s="98" t="s">
        <v>1256</v>
      </c>
      <c r="D3411" s="98" t="s">
        <v>1268</v>
      </c>
      <c r="E3411" s="98" t="s">
        <v>4153</v>
      </c>
      <c r="F3411" s="98" t="s">
        <v>1259</v>
      </c>
      <c r="G3411" s="98" t="s">
        <v>4154</v>
      </c>
      <c r="H3411" s="98" t="s">
        <v>99</v>
      </c>
      <c r="I3411" s="98" t="s">
        <v>1261</v>
      </c>
      <c r="J3411" s="101" t="s">
        <v>4155</v>
      </c>
    </row>
    <row r="3412" ht="14.25" spans="1:10">
      <c r="A3412" s="102"/>
      <c r="B3412" s="103"/>
      <c r="C3412" s="98" t="s">
        <v>1277</v>
      </c>
      <c r="D3412" s="98" t="s">
        <v>1278</v>
      </c>
      <c r="E3412" s="98" t="s">
        <v>4156</v>
      </c>
      <c r="F3412" s="98" t="s">
        <v>1259</v>
      </c>
      <c r="G3412" s="98" t="s">
        <v>4157</v>
      </c>
      <c r="H3412" s="98" t="s">
        <v>99</v>
      </c>
      <c r="I3412" s="98" t="s">
        <v>1384</v>
      </c>
      <c r="J3412" s="101" t="s">
        <v>4158</v>
      </c>
    </row>
    <row r="3413" ht="27" spans="1:10">
      <c r="A3413" s="102"/>
      <c r="B3413" s="103"/>
      <c r="C3413" s="98" t="s">
        <v>1282</v>
      </c>
      <c r="D3413" s="98" t="s">
        <v>1283</v>
      </c>
      <c r="E3413" s="98" t="s">
        <v>4159</v>
      </c>
      <c r="F3413" s="98" t="s">
        <v>1259</v>
      </c>
      <c r="G3413" s="98" t="s">
        <v>4144</v>
      </c>
      <c r="H3413" s="98" t="s">
        <v>99</v>
      </c>
      <c r="I3413" s="98" t="s">
        <v>1384</v>
      </c>
      <c r="J3413" s="101" t="s">
        <v>4160</v>
      </c>
    </row>
    <row r="3414" ht="28.5" spans="1:10">
      <c r="A3414" s="98" t="s">
        <v>4161</v>
      </c>
      <c r="B3414" s="101" t="s">
        <v>4162</v>
      </c>
      <c r="C3414" s="102"/>
      <c r="D3414" s="102"/>
      <c r="E3414" s="102"/>
      <c r="F3414" s="102"/>
      <c r="G3414" s="102"/>
      <c r="H3414" s="102"/>
      <c r="I3414" s="102"/>
      <c r="J3414" s="103"/>
    </row>
    <row r="3415" ht="109.5" spans="1:10">
      <c r="A3415" s="102"/>
      <c r="B3415" s="103"/>
      <c r="C3415" s="98" t="s">
        <v>1256</v>
      </c>
      <c r="D3415" s="98" t="s">
        <v>1257</v>
      </c>
      <c r="E3415" s="98" t="s">
        <v>4163</v>
      </c>
      <c r="F3415" s="98" t="s">
        <v>1280</v>
      </c>
      <c r="G3415" s="98" t="s">
        <v>4163</v>
      </c>
      <c r="H3415" s="98" t="s">
        <v>99</v>
      </c>
      <c r="I3415" s="98" t="s">
        <v>1261</v>
      </c>
      <c r="J3415" s="101" t="s">
        <v>4163</v>
      </c>
    </row>
    <row r="3416" ht="27" spans="1:10">
      <c r="A3416" s="102"/>
      <c r="B3416" s="103"/>
      <c r="C3416" s="98" t="s">
        <v>1277</v>
      </c>
      <c r="D3416" s="98" t="s">
        <v>1278</v>
      </c>
      <c r="E3416" s="98" t="s">
        <v>4164</v>
      </c>
      <c r="F3416" s="98" t="s">
        <v>1280</v>
      </c>
      <c r="G3416" s="98" t="s">
        <v>3602</v>
      </c>
      <c r="H3416" s="98" t="s">
        <v>99</v>
      </c>
      <c r="I3416" s="98" t="s">
        <v>1384</v>
      </c>
      <c r="J3416" s="101" t="s">
        <v>3602</v>
      </c>
    </row>
    <row r="3417" ht="40.5" spans="1:10">
      <c r="A3417" s="102"/>
      <c r="B3417" s="103"/>
      <c r="C3417" s="98" t="s">
        <v>1282</v>
      </c>
      <c r="D3417" s="98" t="s">
        <v>1283</v>
      </c>
      <c r="E3417" s="98" t="s">
        <v>4165</v>
      </c>
      <c r="F3417" s="98" t="s">
        <v>1280</v>
      </c>
      <c r="G3417" s="98" t="s">
        <v>1335</v>
      </c>
      <c r="H3417" s="98" t="s">
        <v>99</v>
      </c>
      <c r="I3417" s="98" t="s">
        <v>1384</v>
      </c>
      <c r="J3417" s="101" t="s">
        <v>4166</v>
      </c>
    </row>
    <row r="3418" ht="55.5" spans="1:10">
      <c r="A3418" s="98" t="s">
        <v>4167</v>
      </c>
      <c r="B3418" s="101" t="s">
        <v>4168</v>
      </c>
      <c r="C3418" s="102"/>
      <c r="D3418" s="102"/>
      <c r="E3418" s="102"/>
      <c r="F3418" s="102"/>
      <c r="G3418" s="102"/>
      <c r="H3418" s="102"/>
      <c r="I3418" s="102"/>
      <c r="J3418" s="103"/>
    </row>
    <row r="3419" ht="27" spans="1:10">
      <c r="A3419" s="102"/>
      <c r="B3419" s="103"/>
      <c r="C3419" s="98" t="s">
        <v>1256</v>
      </c>
      <c r="D3419" s="98" t="s">
        <v>1268</v>
      </c>
      <c r="E3419" s="98" t="s">
        <v>4169</v>
      </c>
      <c r="F3419" s="98" t="s">
        <v>1280</v>
      </c>
      <c r="G3419" s="98" t="s">
        <v>4170</v>
      </c>
      <c r="H3419" s="98" t="s">
        <v>99</v>
      </c>
      <c r="I3419" s="98" t="s">
        <v>1384</v>
      </c>
      <c r="J3419" s="101" t="s">
        <v>4169</v>
      </c>
    </row>
    <row r="3420" ht="40.5" spans="1:10">
      <c r="A3420" s="102"/>
      <c r="B3420" s="103"/>
      <c r="C3420" s="98" t="s">
        <v>1277</v>
      </c>
      <c r="D3420" s="98" t="s">
        <v>1278</v>
      </c>
      <c r="E3420" s="98" t="s">
        <v>4171</v>
      </c>
      <c r="F3420" s="98" t="s">
        <v>1280</v>
      </c>
      <c r="G3420" s="98" t="s">
        <v>4172</v>
      </c>
      <c r="H3420" s="98" t="s">
        <v>99</v>
      </c>
      <c r="I3420" s="98" t="s">
        <v>1384</v>
      </c>
      <c r="J3420" s="101" t="s">
        <v>4173</v>
      </c>
    </row>
    <row r="3421" ht="27" spans="1:10">
      <c r="A3421" s="102"/>
      <c r="B3421" s="103"/>
      <c r="C3421" s="98" t="s">
        <v>1282</v>
      </c>
      <c r="D3421" s="98" t="s">
        <v>1283</v>
      </c>
      <c r="E3421" s="98" t="s">
        <v>4146</v>
      </c>
      <c r="F3421" s="98" t="s">
        <v>1280</v>
      </c>
      <c r="G3421" s="98" t="s">
        <v>1504</v>
      </c>
      <c r="H3421" s="98" t="s">
        <v>99</v>
      </c>
      <c r="I3421" s="98" t="s">
        <v>1384</v>
      </c>
      <c r="J3421" s="101" t="s">
        <v>4174</v>
      </c>
    </row>
    <row r="3422" ht="55.5" spans="1:10">
      <c r="A3422" s="98" t="s">
        <v>4175</v>
      </c>
      <c r="B3422" s="101" t="s">
        <v>4176</v>
      </c>
      <c r="C3422" s="102"/>
      <c r="D3422" s="102"/>
      <c r="E3422" s="102"/>
      <c r="F3422" s="102"/>
      <c r="G3422" s="102"/>
      <c r="H3422" s="102"/>
      <c r="I3422" s="102"/>
      <c r="J3422" s="103"/>
    </row>
    <row r="3423" ht="14.25" spans="1:10">
      <c r="A3423" s="102"/>
      <c r="B3423" s="103"/>
      <c r="C3423" s="98" t="s">
        <v>1256</v>
      </c>
      <c r="D3423" s="98" t="s">
        <v>1257</v>
      </c>
      <c r="E3423" s="98" t="s">
        <v>4177</v>
      </c>
      <c r="F3423" s="98" t="s">
        <v>1280</v>
      </c>
      <c r="G3423" s="98" t="s">
        <v>2000</v>
      </c>
      <c r="H3423" s="98" t="s">
        <v>99</v>
      </c>
      <c r="I3423" s="98" t="s">
        <v>1261</v>
      </c>
      <c r="J3423" s="101" t="s">
        <v>4178</v>
      </c>
    </row>
    <row r="3424" ht="27.75" spans="1:10">
      <c r="A3424" s="102"/>
      <c r="B3424" s="103"/>
      <c r="C3424" s="98" t="s">
        <v>1256</v>
      </c>
      <c r="D3424" s="98" t="s">
        <v>1268</v>
      </c>
      <c r="E3424" s="98" t="s">
        <v>4179</v>
      </c>
      <c r="F3424" s="98" t="s">
        <v>1280</v>
      </c>
      <c r="G3424" s="98" t="s">
        <v>1504</v>
      </c>
      <c r="H3424" s="98" t="s">
        <v>99</v>
      </c>
      <c r="I3424" s="98" t="s">
        <v>1384</v>
      </c>
      <c r="J3424" s="101" t="s">
        <v>4180</v>
      </c>
    </row>
    <row r="3425" ht="54" spans="1:10">
      <c r="A3425" s="102"/>
      <c r="B3425" s="103"/>
      <c r="C3425" s="98" t="s">
        <v>1277</v>
      </c>
      <c r="D3425" s="98" t="s">
        <v>1278</v>
      </c>
      <c r="E3425" s="98" t="s">
        <v>4181</v>
      </c>
      <c r="F3425" s="98" t="s">
        <v>1259</v>
      </c>
      <c r="G3425" s="98" t="s">
        <v>3090</v>
      </c>
      <c r="H3425" s="98" t="s">
        <v>99</v>
      </c>
      <c r="I3425" s="98" t="s">
        <v>1384</v>
      </c>
      <c r="J3425" s="101" t="s">
        <v>4182</v>
      </c>
    </row>
    <row r="3426" ht="27" spans="1:10">
      <c r="A3426" s="102"/>
      <c r="B3426" s="103"/>
      <c r="C3426" s="98" t="s">
        <v>1282</v>
      </c>
      <c r="D3426" s="98" t="s">
        <v>1283</v>
      </c>
      <c r="E3426" s="98" t="s">
        <v>4146</v>
      </c>
      <c r="F3426" s="98" t="s">
        <v>1259</v>
      </c>
      <c r="G3426" s="98" t="s">
        <v>1504</v>
      </c>
      <c r="H3426" s="98" t="s">
        <v>99</v>
      </c>
      <c r="I3426" s="98" t="s">
        <v>1384</v>
      </c>
      <c r="J3426" s="101" t="s">
        <v>4183</v>
      </c>
    </row>
    <row r="3427" ht="69" spans="1:10">
      <c r="A3427" s="98" t="s">
        <v>4184</v>
      </c>
      <c r="B3427" s="101" t="s">
        <v>4185</v>
      </c>
      <c r="C3427" s="102"/>
      <c r="D3427" s="102"/>
      <c r="E3427" s="102"/>
      <c r="F3427" s="102"/>
      <c r="G3427" s="102"/>
      <c r="H3427" s="102"/>
      <c r="I3427" s="102"/>
      <c r="J3427" s="103"/>
    </row>
    <row r="3428" ht="27" spans="1:10">
      <c r="A3428" s="102"/>
      <c r="B3428" s="103"/>
      <c r="C3428" s="98" t="s">
        <v>1256</v>
      </c>
      <c r="D3428" s="98" t="s">
        <v>1257</v>
      </c>
      <c r="E3428" s="98" t="s">
        <v>4186</v>
      </c>
      <c r="F3428" s="98" t="s">
        <v>1280</v>
      </c>
      <c r="G3428" s="98" t="s">
        <v>1301</v>
      </c>
      <c r="H3428" s="98" t="s">
        <v>99</v>
      </c>
      <c r="I3428" s="98" t="s">
        <v>1261</v>
      </c>
      <c r="J3428" s="101" t="s">
        <v>4187</v>
      </c>
    </row>
    <row r="3429" ht="28.5" spans="1:10">
      <c r="A3429" s="102"/>
      <c r="B3429" s="103"/>
      <c r="C3429" s="98" t="s">
        <v>1256</v>
      </c>
      <c r="D3429" s="98" t="s">
        <v>1268</v>
      </c>
      <c r="E3429" s="98" t="s">
        <v>4188</v>
      </c>
      <c r="F3429" s="98" t="s">
        <v>1280</v>
      </c>
      <c r="G3429" s="98" t="s">
        <v>1634</v>
      </c>
      <c r="H3429" s="98" t="s">
        <v>99</v>
      </c>
      <c r="I3429" s="98" t="s">
        <v>1261</v>
      </c>
      <c r="J3429" s="101" t="s">
        <v>4189</v>
      </c>
    </row>
    <row r="3430" ht="57" spans="1:10">
      <c r="A3430" s="102"/>
      <c r="B3430" s="103"/>
      <c r="C3430" s="98" t="s">
        <v>1277</v>
      </c>
      <c r="D3430" s="98" t="s">
        <v>1278</v>
      </c>
      <c r="E3430" s="98" t="s">
        <v>4190</v>
      </c>
      <c r="F3430" s="98" t="s">
        <v>1280</v>
      </c>
      <c r="G3430" s="98" t="s">
        <v>3090</v>
      </c>
      <c r="H3430" s="98" t="s">
        <v>99</v>
      </c>
      <c r="I3430" s="98" t="s">
        <v>1384</v>
      </c>
      <c r="J3430" s="101" t="s">
        <v>4191</v>
      </c>
    </row>
    <row r="3431" ht="27" spans="1:10">
      <c r="A3431" s="102"/>
      <c r="B3431" s="103"/>
      <c r="C3431" s="98" t="s">
        <v>1282</v>
      </c>
      <c r="D3431" s="98" t="s">
        <v>1283</v>
      </c>
      <c r="E3431" s="98" t="s">
        <v>4192</v>
      </c>
      <c r="F3431" s="98" t="s">
        <v>1259</v>
      </c>
      <c r="G3431" s="98" t="s">
        <v>1573</v>
      </c>
      <c r="H3431" s="98" t="s">
        <v>99</v>
      </c>
      <c r="I3431" s="98" t="s">
        <v>1384</v>
      </c>
      <c r="J3431" s="101" t="s">
        <v>4193</v>
      </c>
    </row>
    <row r="3432" ht="71.25" spans="1:10">
      <c r="A3432" s="98" t="s">
        <v>4194</v>
      </c>
      <c r="B3432" s="101" t="s">
        <v>4195</v>
      </c>
      <c r="C3432" s="102"/>
      <c r="D3432" s="102"/>
      <c r="E3432" s="102"/>
      <c r="F3432" s="102"/>
      <c r="G3432" s="102"/>
      <c r="H3432" s="102"/>
      <c r="I3432" s="102"/>
      <c r="J3432" s="103"/>
    </row>
    <row r="3433" ht="81.75" spans="1:10">
      <c r="A3433" s="102"/>
      <c r="B3433" s="103"/>
      <c r="C3433" s="98" t="s">
        <v>1256</v>
      </c>
      <c r="D3433" s="98" t="s">
        <v>1257</v>
      </c>
      <c r="E3433" s="98" t="s">
        <v>4196</v>
      </c>
      <c r="F3433" s="98" t="s">
        <v>1259</v>
      </c>
      <c r="G3433" s="98" t="s">
        <v>4197</v>
      </c>
      <c r="H3433" s="98" t="s">
        <v>99</v>
      </c>
      <c r="I3433" s="98" t="s">
        <v>1261</v>
      </c>
      <c r="J3433" s="101" t="s">
        <v>4195</v>
      </c>
    </row>
    <row r="3434" ht="27" spans="1:10">
      <c r="A3434" s="102"/>
      <c r="B3434" s="103"/>
      <c r="C3434" s="98" t="s">
        <v>1277</v>
      </c>
      <c r="D3434" s="98" t="s">
        <v>1278</v>
      </c>
      <c r="E3434" s="98" t="s">
        <v>4198</v>
      </c>
      <c r="F3434" s="98" t="s">
        <v>1280</v>
      </c>
      <c r="G3434" s="98" t="s">
        <v>1641</v>
      </c>
      <c r="H3434" s="98" t="s">
        <v>99</v>
      </c>
      <c r="I3434" s="98" t="s">
        <v>1384</v>
      </c>
      <c r="J3434" s="101" t="s">
        <v>4199</v>
      </c>
    </row>
    <row r="3435" ht="27" spans="1:10">
      <c r="A3435" s="102"/>
      <c r="B3435" s="103"/>
      <c r="C3435" s="98" t="s">
        <v>1282</v>
      </c>
      <c r="D3435" s="98" t="s">
        <v>1283</v>
      </c>
      <c r="E3435" s="98" t="s">
        <v>4200</v>
      </c>
      <c r="F3435" s="98" t="s">
        <v>1280</v>
      </c>
      <c r="G3435" s="98" t="s">
        <v>1504</v>
      </c>
      <c r="H3435" s="98" t="s">
        <v>99</v>
      </c>
      <c r="I3435" s="98" t="s">
        <v>1384</v>
      </c>
      <c r="J3435" s="101" t="s">
        <v>4201</v>
      </c>
    </row>
    <row r="3436" ht="56.25" spans="1:10">
      <c r="A3436" s="98" t="s">
        <v>4202</v>
      </c>
      <c r="B3436" s="101" t="s">
        <v>4203</v>
      </c>
      <c r="C3436" s="102"/>
      <c r="D3436" s="102"/>
      <c r="E3436" s="102"/>
      <c r="F3436" s="102"/>
      <c r="G3436" s="102"/>
      <c r="H3436" s="102"/>
      <c r="I3436" s="102"/>
      <c r="J3436" s="103"/>
    </row>
    <row r="3437" ht="27" spans="1:10">
      <c r="A3437" s="102"/>
      <c r="B3437" s="103"/>
      <c r="C3437" s="98" t="s">
        <v>1256</v>
      </c>
      <c r="D3437" s="98" t="s">
        <v>1257</v>
      </c>
      <c r="E3437" s="98" t="s">
        <v>4204</v>
      </c>
      <c r="F3437" s="98" t="s">
        <v>1280</v>
      </c>
      <c r="G3437" s="98" t="s">
        <v>4205</v>
      </c>
      <c r="H3437" s="98" t="s">
        <v>99</v>
      </c>
      <c r="I3437" s="98" t="s">
        <v>1261</v>
      </c>
      <c r="J3437" s="101" t="s">
        <v>4206</v>
      </c>
    </row>
    <row r="3438" ht="27" spans="1:10">
      <c r="A3438" s="102"/>
      <c r="B3438" s="103"/>
      <c r="C3438" s="98" t="s">
        <v>1256</v>
      </c>
      <c r="D3438" s="98" t="s">
        <v>1257</v>
      </c>
      <c r="E3438" s="98" t="s">
        <v>4207</v>
      </c>
      <c r="F3438" s="98" t="s">
        <v>1280</v>
      </c>
      <c r="G3438" s="98" t="s">
        <v>3090</v>
      </c>
      <c r="H3438" s="98" t="s">
        <v>99</v>
      </c>
      <c r="I3438" s="98" t="s">
        <v>1384</v>
      </c>
      <c r="J3438" s="101" t="s">
        <v>3090</v>
      </c>
    </row>
    <row r="3439" ht="41.25" spans="1:10">
      <c r="A3439" s="102"/>
      <c r="B3439" s="103"/>
      <c r="C3439" s="98" t="s">
        <v>1256</v>
      </c>
      <c r="D3439" s="98" t="s">
        <v>1268</v>
      </c>
      <c r="E3439" s="98" t="s">
        <v>4208</v>
      </c>
      <c r="F3439" s="98" t="s">
        <v>1280</v>
      </c>
      <c r="G3439" s="98" t="s">
        <v>4209</v>
      </c>
      <c r="H3439" s="98" t="s">
        <v>99</v>
      </c>
      <c r="I3439" s="98" t="s">
        <v>1384</v>
      </c>
      <c r="J3439" s="101" t="s">
        <v>4209</v>
      </c>
    </row>
    <row r="3440" ht="14.25" spans="1:10">
      <c r="A3440" s="102"/>
      <c r="B3440" s="103"/>
      <c r="C3440" s="98" t="s">
        <v>1256</v>
      </c>
      <c r="D3440" s="98" t="s">
        <v>1377</v>
      </c>
      <c r="E3440" s="98" t="s">
        <v>4210</v>
      </c>
      <c r="F3440" s="98" t="s">
        <v>1280</v>
      </c>
      <c r="G3440" s="98" t="s">
        <v>1504</v>
      </c>
      <c r="H3440" s="98" t="s">
        <v>99</v>
      </c>
      <c r="I3440" s="98" t="s">
        <v>1384</v>
      </c>
      <c r="J3440" s="101" t="s">
        <v>4211</v>
      </c>
    </row>
    <row r="3441" ht="27" spans="1:10">
      <c r="A3441" s="102"/>
      <c r="B3441" s="103"/>
      <c r="C3441" s="98" t="s">
        <v>1277</v>
      </c>
      <c r="D3441" s="98" t="s">
        <v>1278</v>
      </c>
      <c r="E3441" s="98" t="s">
        <v>4212</v>
      </c>
      <c r="F3441" s="98" t="s">
        <v>1280</v>
      </c>
      <c r="G3441" s="98" t="s">
        <v>1641</v>
      </c>
      <c r="H3441" s="98" t="s">
        <v>99</v>
      </c>
      <c r="I3441" s="98" t="s">
        <v>1384</v>
      </c>
      <c r="J3441" s="101" t="s">
        <v>4213</v>
      </c>
    </row>
    <row r="3442" ht="27" spans="1:10">
      <c r="A3442" s="102"/>
      <c r="B3442" s="103"/>
      <c r="C3442" s="98" t="s">
        <v>1282</v>
      </c>
      <c r="D3442" s="98" t="s">
        <v>1283</v>
      </c>
      <c r="E3442" s="98" t="s">
        <v>4146</v>
      </c>
      <c r="F3442" s="98" t="s">
        <v>1280</v>
      </c>
      <c r="G3442" s="98" t="s">
        <v>1504</v>
      </c>
      <c r="H3442" s="98" t="s">
        <v>99</v>
      </c>
      <c r="I3442" s="98" t="s">
        <v>1384</v>
      </c>
      <c r="J3442" s="101" t="s">
        <v>4174</v>
      </c>
    </row>
    <row r="3443" ht="14.25" spans="1:10">
      <c r="A3443" s="98" t="s">
        <v>4214</v>
      </c>
      <c r="B3443" s="103"/>
      <c r="C3443" s="102"/>
      <c r="D3443" s="102"/>
      <c r="E3443" s="102"/>
      <c r="F3443" s="102"/>
      <c r="G3443" s="102"/>
      <c r="H3443" s="102"/>
      <c r="I3443" s="102"/>
      <c r="J3443" s="103"/>
    </row>
    <row r="3444" ht="14.25" spans="1:10">
      <c r="A3444" s="98" t="s">
        <v>4215</v>
      </c>
      <c r="B3444" s="103"/>
      <c r="C3444" s="102"/>
      <c r="D3444" s="102"/>
      <c r="E3444" s="102"/>
      <c r="F3444" s="102"/>
      <c r="G3444" s="102"/>
      <c r="H3444" s="102"/>
      <c r="I3444" s="102"/>
      <c r="J3444" s="103"/>
    </row>
    <row r="3445" ht="42" spans="1:10">
      <c r="A3445" s="98" t="s">
        <v>4216</v>
      </c>
      <c r="B3445" s="101" t="s">
        <v>4217</v>
      </c>
      <c r="C3445" s="102"/>
      <c r="D3445" s="102"/>
      <c r="E3445" s="102"/>
      <c r="F3445" s="102"/>
      <c r="G3445" s="102"/>
      <c r="H3445" s="102"/>
      <c r="I3445" s="102"/>
      <c r="J3445" s="103"/>
    </row>
    <row r="3446" ht="27" spans="1:10">
      <c r="A3446" s="102"/>
      <c r="B3446" s="103"/>
      <c r="C3446" s="98" t="s">
        <v>1256</v>
      </c>
      <c r="D3446" s="98" t="s">
        <v>1257</v>
      </c>
      <c r="E3446" s="98" t="s">
        <v>4218</v>
      </c>
      <c r="F3446" s="98" t="s">
        <v>1259</v>
      </c>
      <c r="G3446" s="98" t="s">
        <v>1301</v>
      </c>
      <c r="H3446" s="98" t="s">
        <v>99</v>
      </c>
      <c r="I3446" s="98" t="s">
        <v>1261</v>
      </c>
      <c r="J3446" s="101" t="s">
        <v>4219</v>
      </c>
    </row>
    <row r="3447" ht="14.25" spans="1:10">
      <c r="A3447" s="102"/>
      <c r="B3447" s="103"/>
      <c r="C3447" s="98" t="s">
        <v>1277</v>
      </c>
      <c r="D3447" s="98" t="s">
        <v>1278</v>
      </c>
      <c r="E3447" s="98" t="s">
        <v>4220</v>
      </c>
      <c r="F3447" s="98" t="s">
        <v>1259</v>
      </c>
      <c r="G3447" s="98" t="s">
        <v>2097</v>
      </c>
      <c r="H3447" s="98" t="s">
        <v>99</v>
      </c>
      <c r="I3447" s="98" t="s">
        <v>1261</v>
      </c>
      <c r="J3447" s="101" t="s">
        <v>4219</v>
      </c>
    </row>
    <row r="3448" ht="40.5" spans="1:10">
      <c r="A3448" s="102"/>
      <c r="B3448" s="103"/>
      <c r="C3448" s="98" t="s">
        <v>1282</v>
      </c>
      <c r="D3448" s="98" t="s">
        <v>1283</v>
      </c>
      <c r="E3448" s="98" t="s">
        <v>4221</v>
      </c>
      <c r="F3448" s="98" t="s">
        <v>1280</v>
      </c>
      <c r="G3448" s="98" t="s">
        <v>1407</v>
      </c>
      <c r="H3448" s="98" t="s">
        <v>99</v>
      </c>
      <c r="I3448" s="98" t="s">
        <v>1384</v>
      </c>
      <c r="J3448" s="101" t="s">
        <v>4219</v>
      </c>
    </row>
    <row r="3449" ht="27.75" spans="1:10">
      <c r="A3449" s="98" t="s">
        <v>4222</v>
      </c>
      <c r="B3449" s="101" t="s">
        <v>4223</v>
      </c>
      <c r="C3449" s="102"/>
      <c r="D3449" s="102"/>
      <c r="E3449" s="102"/>
      <c r="F3449" s="102"/>
      <c r="G3449" s="102"/>
      <c r="H3449" s="102"/>
      <c r="I3449" s="102"/>
      <c r="J3449" s="103"/>
    </row>
    <row r="3450" ht="41.25" spans="1:10">
      <c r="A3450" s="102"/>
      <c r="B3450" s="103"/>
      <c r="C3450" s="98" t="s">
        <v>1256</v>
      </c>
      <c r="D3450" s="98" t="s">
        <v>1257</v>
      </c>
      <c r="E3450" s="98" t="s">
        <v>4224</v>
      </c>
      <c r="F3450" s="98" t="s">
        <v>1280</v>
      </c>
      <c r="G3450" s="98" t="s">
        <v>1301</v>
      </c>
      <c r="H3450" s="98" t="s">
        <v>99</v>
      </c>
      <c r="I3450" s="98" t="s">
        <v>1384</v>
      </c>
      <c r="J3450" s="101" t="s">
        <v>4225</v>
      </c>
    </row>
    <row r="3451" ht="81" spans="1:10">
      <c r="A3451" s="102"/>
      <c r="B3451" s="103"/>
      <c r="C3451" s="98" t="s">
        <v>1277</v>
      </c>
      <c r="D3451" s="98" t="s">
        <v>1278</v>
      </c>
      <c r="E3451" s="98" t="s">
        <v>4226</v>
      </c>
      <c r="F3451" s="98" t="s">
        <v>1280</v>
      </c>
      <c r="G3451" s="98" t="s">
        <v>1301</v>
      </c>
      <c r="H3451" s="98" t="s">
        <v>99</v>
      </c>
      <c r="I3451" s="98" t="s">
        <v>1384</v>
      </c>
      <c r="J3451" s="101" t="s">
        <v>4227</v>
      </c>
    </row>
    <row r="3452" ht="27" spans="1:10">
      <c r="A3452" s="102"/>
      <c r="B3452" s="103"/>
      <c r="C3452" s="98" t="s">
        <v>1282</v>
      </c>
      <c r="D3452" s="98" t="s">
        <v>1283</v>
      </c>
      <c r="E3452" s="98" t="s">
        <v>4228</v>
      </c>
      <c r="F3452" s="98" t="s">
        <v>1280</v>
      </c>
      <c r="G3452" s="98" t="s">
        <v>1768</v>
      </c>
      <c r="H3452" s="98" t="s">
        <v>99</v>
      </c>
      <c r="I3452" s="98" t="s">
        <v>1384</v>
      </c>
      <c r="J3452" s="101" t="s">
        <v>4229</v>
      </c>
    </row>
    <row r="3453" ht="27.75" spans="1:10">
      <c r="A3453" s="98" t="s">
        <v>4230</v>
      </c>
      <c r="B3453" s="101" t="s">
        <v>4231</v>
      </c>
      <c r="C3453" s="102"/>
      <c r="D3453" s="102"/>
      <c r="E3453" s="102"/>
      <c r="F3453" s="102"/>
      <c r="G3453" s="102"/>
      <c r="H3453" s="102"/>
      <c r="I3453" s="102"/>
      <c r="J3453" s="103"/>
    </row>
    <row r="3454" ht="40.5" spans="1:10">
      <c r="A3454" s="102"/>
      <c r="B3454" s="103"/>
      <c r="C3454" s="98" t="s">
        <v>1256</v>
      </c>
      <c r="D3454" s="98" t="s">
        <v>1268</v>
      </c>
      <c r="E3454" s="98" t="s">
        <v>4232</v>
      </c>
      <c r="F3454" s="98" t="s">
        <v>1280</v>
      </c>
      <c r="G3454" s="98" t="s">
        <v>1301</v>
      </c>
      <c r="H3454" s="98" t="s">
        <v>99</v>
      </c>
      <c r="I3454" s="98" t="s">
        <v>1261</v>
      </c>
      <c r="J3454" s="101" t="s">
        <v>4233</v>
      </c>
    </row>
    <row r="3455" ht="40.5" spans="1:10">
      <c r="A3455" s="102"/>
      <c r="B3455" s="103"/>
      <c r="C3455" s="98" t="s">
        <v>1277</v>
      </c>
      <c r="D3455" s="98" t="s">
        <v>1278</v>
      </c>
      <c r="E3455" s="98" t="s">
        <v>4234</v>
      </c>
      <c r="F3455" s="98" t="s">
        <v>1259</v>
      </c>
      <c r="G3455" s="98" t="s">
        <v>2097</v>
      </c>
      <c r="H3455" s="98" t="s">
        <v>99</v>
      </c>
      <c r="I3455" s="98" t="s">
        <v>1261</v>
      </c>
      <c r="J3455" s="101" t="s">
        <v>4235</v>
      </c>
    </row>
    <row r="3456" ht="27" spans="1:10">
      <c r="A3456" s="102"/>
      <c r="B3456" s="103"/>
      <c r="C3456" s="98" t="s">
        <v>1282</v>
      </c>
      <c r="D3456" s="98" t="s">
        <v>1283</v>
      </c>
      <c r="E3456" s="98" t="s">
        <v>4236</v>
      </c>
      <c r="F3456" s="98" t="s">
        <v>1259</v>
      </c>
      <c r="G3456" s="98" t="s">
        <v>1407</v>
      </c>
      <c r="H3456" s="98" t="s">
        <v>99</v>
      </c>
      <c r="I3456" s="98" t="s">
        <v>1261</v>
      </c>
      <c r="J3456" s="101" t="s">
        <v>4237</v>
      </c>
    </row>
    <row r="3457" ht="14.25" spans="1:10">
      <c r="A3457" s="98" t="s">
        <v>4238</v>
      </c>
      <c r="B3457" s="103"/>
      <c r="C3457" s="102"/>
      <c r="D3457" s="102"/>
      <c r="E3457" s="102"/>
      <c r="F3457" s="102"/>
      <c r="G3457" s="102"/>
      <c r="H3457" s="102"/>
      <c r="I3457" s="102"/>
      <c r="J3457" s="103"/>
    </row>
    <row r="3458" ht="14.25" spans="1:10">
      <c r="A3458" s="98" t="s">
        <v>4239</v>
      </c>
      <c r="B3458" s="103"/>
      <c r="C3458" s="102"/>
      <c r="D3458" s="102"/>
      <c r="E3458" s="102"/>
      <c r="F3458" s="102"/>
      <c r="G3458" s="102"/>
      <c r="H3458" s="102"/>
      <c r="I3458" s="102"/>
      <c r="J3458" s="103"/>
    </row>
    <row r="3459" ht="27.75" spans="1:10">
      <c r="A3459" s="98" t="s">
        <v>4240</v>
      </c>
      <c r="B3459" s="101" t="s">
        <v>4241</v>
      </c>
      <c r="C3459" s="102"/>
      <c r="D3459" s="102"/>
      <c r="E3459" s="102"/>
      <c r="F3459" s="102"/>
      <c r="G3459" s="102"/>
      <c r="H3459" s="102"/>
      <c r="I3459" s="102"/>
      <c r="J3459" s="103"/>
    </row>
    <row r="3460" ht="14.25" spans="1:10">
      <c r="A3460" s="102"/>
      <c r="B3460" s="103"/>
      <c r="C3460" s="98" t="s">
        <v>1256</v>
      </c>
      <c r="D3460" s="98" t="s">
        <v>1268</v>
      </c>
      <c r="E3460" s="98" t="s">
        <v>4242</v>
      </c>
      <c r="F3460" s="98" t="s">
        <v>1280</v>
      </c>
      <c r="G3460" s="98" t="s">
        <v>1301</v>
      </c>
      <c r="H3460" s="98" t="s">
        <v>1294</v>
      </c>
      <c r="I3460" s="98" t="s">
        <v>1384</v>
      </c>
      <c r="J3460" s="101" t="s">
        <v>4243</v>
      </c>
    </row>
    <row r="3461" ht="42.75" spans="1:10">
      <c r="A3461" s="102"/>
      <c r="B3461" s="103"/>
      <c r="C3461" s="98" t="s">
        <v>1256</v>
      </c>
      <c r="D3461" s="98" t="s">
        <v>1268</v>
      </c>
      <c r="E3461" s="98" t="s">
        <v>4244</v>
      </c>
      <c r="F3461" s="98" t="s">
        <v>1280</v>
      </c>
      <c r="G3461" s="98" t="s">
        <v>1281</v>
      </c>
      <c r="H3461" s="98" t="s">
        <v>1294</v>
      </c>
      <c r="I3461" s="98" t="s">
        <v>1384</v>
      </c>
      <c r="J3461" s="101" t="s">
        <v>4245</v>
      </c>
    </row>
    <row r="3462" ht="28.5" spans="1:10">
      <c r="A3462" s="102"/>
      <c r="B3462" s="103"/>
      <c r="C3462" s="98" t="s">
        <v>1256</v>
      </c>
      <c r="D3462" s="98" t="s">
        <v>1268</v>
      </c>
      <c r="E3462" s="98" t="s">
        <v>4246</v>
      </c>
      <c r="F3462" s="98" t="s">
        <v>1280</v>
      </c>
      <c r="G3462" s="98" t="s">
        <v>1281</v>
      </c>
      <c r="H3462" s="98" t="s">
        <v>1294</v>
      </c>
      <c r="I3462" s="98" t="s">
        <v>1384</v>
      </c>
      <c r="J3462" s="101" t="s">
        <v>4247</v>
      </c>
    </row>
    <row r="3463" ht="27" spans="1:10">
      <c r="A3463" s="102"/>
      <c r="B3463" s="103"/>
      <c r="C3463" s="98" t="s">
        <v>1256</v>
      </c>
      <c r="D3463" s="98" t="s">
        <v>1291</v>
      </c>
      <c r="E3463" s="98" t="s">
        <v>4248</v>
      </c>
      <c r="F3463" s="98" t="s">
        <v>1259</v>
      </c>
      <c r="G3463" s="98" t="s">
        <v>1353</v>
      </c>
      <c r="H3463" s="98" t="s">
        <v>1302</v>
      </c>
      <c r="I3463" s="98" t="s">
        <v>1261</v>
      </c>
      <c r="J3463" s="101" t="s">
        <v>4249</v>
      </c>
    </row>
    <row r="3464" ht="27" spans="1:10">
      <c r="A3464" s="102"/>
      <c r="B3464" s="103"/>
      <c r="C3464" s="98" t="s">
        <v>1277</v>
      </c>
      <c r="D3464" s="98" t="s">
        <v>1278</v>
      </c>
      <c r="E3464" s="98" t="s">
        <v>4250</v>
      </c>
      <c r="F3464" s="98" t="s">
        <v>1259</v>
      </c>
      <c r="G3464" s="98" t="s">
        <v>4251</v>
      </c>
      <c r="H3464" s="98" t="s">
        <v>3532</v>
      </c>
      <c r="I3464" s="98" t="s">
        <v>1261</v>
      </c>
      <c r="J3464" s="101" t="s">
        <v>4252</v>
      </c>
    </row>
    <row r="3465" ht="28.5" spans="1:10">
      <c r="A3465" s="102"/>
      <c r="B3465" s="103"/>
      <c r="C3465" s="98" t="s">
        <v>1277</v>
      </c>
      <c r="D3465" s="98" t="s">
        <v>1278</v>
      </c>
      <c r="E3465" s="98" t="s">
        <v>4253</v>
      </c>
      <c r="F3465" s="98" t="s">
        <v>1259</v>
      </c>
      <c r="G3465" s="98" t="s">
        <v>4254</v>
      </c>
      <c r="H3465" s="98" t="s">
        <v>4255</v>
      </c>
      <c r="I3465" s="98" t="s">
        <v>1261</v>
      </c>
      <c r="J3465" s="101" t="s">
        <v>4256</v>
      </c>
    </row>
    <row r="3466" ht="28.5" spans="1:10">
      <c r="A3466" s="102"/>
      <c r="B3466" s="103"/>
      <c r="C3466" s="98" t="s">
        <v>1277</v>
      </c>
      <c r="D3466" s="98" t="s">
        <v>1278</v>
      </c>
      <c r="E3466" s="98" t="s">
        <v>4257</v>
      </c>
      <c r="F3466" s="98" t="s">
        <v>1259</v>
      </c>
      <c r="G3466" s="98" t="s">
        <v>4258</v>
      </c>
      <c r="H3466" s="98" t="s">
        <v>4255</v>
      </c>
      <c r="I3466" s="98" t="s">
        <v>1261</v>
      </c>
      <c r="J3466" s="101" t="s">
        <v>4259</v>
      </c>
    </row>
    <row r="3467" ht="27" spans="1:10">
      <c r="A3467" s="102"/>
      <c r="B3467" s="103"/>
      <c r="C3467" s="98" t="s">
        <v>1277</v>
      </c>
      <c r="D3467" s="98" t="s">
        <v>1299</v>
      </c>
      <c r="E3467" s="98" t="s">
        <v>4260</v>
      </c>
      <c r="F3467" s="98" t="s">
        <v>1259</v>
      </c>
      <c r="G3467" s="98" t="s">
        <v>1353</v>
      </c>
      <c r="H3467" s="98" t="s">
        <v>1302</v>
      </c>
      <c r="I3467" s="98" t="s">
        <v>1261</v>
      </c>
      <c r="J3467" s="101" t="s">
        <v>4261</v>
      </c>
    </row>
    <row r="3468" ht="28.5" spans="1:10">
      <c r="A3468" s="102"/>
      <c r="B3468" s="103"/>
      <c r="C3468" s="98" t="s">
        <v>1282</v>
      </c>
      <c r="D3468" s="98" t="s">
        <v>1283</v>
      </c>
      <c r="E3468" s="98" t="s">
        <v>1355</v>
      </c>
      <c r="F3468" s="98" t="s">
        <v>1259</v>
      </c>
      <c r="G3468" s="98" t="s">
        <v>1285</v>
      </c>
      <c r="H3468" s="98" t="s">
        <v>1294</v>
      </c>
      <c r="I3468" s="98" t="s">
        <v>1261</v>
      </c>
      <c r="J3468" s="101" t="s">
        <v>1356</v>
      </c>
    </row>
    <row r="3469" ht="55.5" spans="1:10">
      <c r="A3469" s="98" t="s">
        <v>4262</v>
      </c>
      <c r="B3469" s="101" t="s">
        <v>4263</v>
      </c>
      <c r="C3469" s="102"/>
      <c r="D3469" s="102"/>
      <c r="E3469" s="102"/>
      <c r="F3469" s="102"/>
      <c r="G3469" s="102"/>
      <c r="H3469" s="102"/>
      <c r="I3469" s="102"/>
      <c r="J3469" s="103"/>
    </row>
    <row r="3470" ht="14.25" spans="1:10">
      <c r="A3470" s="102"/>
      <c r="B3470" s="103"/>
      <c r="C3470" s="98" t="s">
        <v>1256</v>
      </c>
      <c r="D3470" s="98" t="s">
        <v>1257</v>
      </c>
      <c r="E3470" s="98" t="s">
        <v>3693</v>
      </c>
      <c r="F3470" s="98" t="s">
        <v>1280</v>
      </c>
      <c r="G3470" s="98" t="s">
        <v>1651</v>
      </c>
      <c r="H3470" s="98" t="s">
        <v>1943</v>
      </c>
      <c r="I3470" s="98" t="s">
        <v>1261</v>
      </c>
      <c r="J3470" s="101" t="s">
        <v>4264</v>
      </c>
    </row>
    <row r="3471" ht="14.25" spans="1:10">
      <c r="A3471" s="102"/>
      <c r="B3471" s="103"/>
      <c r="C3471" s="98" t="s">
        <v>1256</v>
      </c>
      <c r="D3471" s="98" t="s">
        <v>1257</v>
      </c>
      <c r="E3471" s="98" t="s">
        <v>3695</v>
      </c>
      <c r="F3471" s="98" t="s">
        <v>1280</v>
      </c>
      <c r="G3471" s="98" t="s">
        <v>1768</v>
      </c>
      <c r="H3471" s="98" t="s">
        <v>1776</v>
      </c>
      <c r="I3471" s="98" t="s">
        <v>1261</v>
      </c>
      <c r="J3471" s="101" t="s">
        <v>3983</v>
      </c>
    </row>
    <row r="3472" ht="14.25" spans="1:10">
      <c r="A3472" s="102"/>
      <c r="B3472" s="103"/>
      <c r="C3472" s="98" t="s">
        <v>1256</v>
      </c>
      <c r="D3472" s="98" t="s">
        <v>1257</v>
      </c>
      <c r="E3472" s="98" t="s">
        <v>3696</v>
      </c>
      <c r="F3472" s="98" t="s">
        <v>1259</v>
      </c>
      <c r="G3472" s="98" t="s">
        <v>1301</v>
      </c>
      <c r="H3472" s="98" t="s">
        <v>1782</v>
      </c>
      <c r="I3472" s="98" t="s">
        <v>1261</v>
      </c>
      <c r="J3472" s="101" t="s">
        <v>3947</v>
      </c>
    </row>
    <row r="3473" ht="28.5" spans="1:10">
      <c r="A3473" s="102"/>
      <c r="B3473" s="103"/>
      <c r="C3473" s="98" t="s">
        <v>1256</v>
      </c>
      <c r="D3473" s="98" t="s">
        <v>1268</v>
      </c>
      <c r="E3473" s="98" t="s">
        <v>3699</v>
      </c>
      <c r="F3473" s="98" t="s">
        <v>1280</v>
      </c>
      <c r="G3473" s="98" t="s">
        <v>1301</v>
      </c>
      <c r="H3473" s="98" t="s">
        <v>1294</v>
      </c>
      <c r="I3473" s="98" t="s">
        <v>1261</v>
      </c>
      <c r="J3473" s="101" t="s">
        <v>3700</v>
      </c>
    </row>
    <row r="3474" ht="28.5" spans="1:10">
      <c r="A3474" s="102"/>
      <c r="B3474" s="103"/>
      <c r="C3474" s="98" t="s">
        <v>1256</v>
      </c>
      <c r="D3474" s="98" t="s">
        <v>1268</v>
      </c>
      <c r="E3474" s="98" t="s">
        <v>3701</v>
      </c>
      <c r="F3474" s="98" t="s">
        <v>1280</v>
      </c>
      <c r="G3474" s="98" t="s">
        <v>1301</v>
      </c>
      <c r="H3474" s="98" t="s">
        <v>1294</v>
      </c>
      <c r="I3474" s="98" t="s">
        <v>1261</v>
      </c>
      <c r="J3474" s="101" t="s">
        <v>3702</v>
      </c>
    </row>
    <row r="3475" ht="28.5" spans="1:10">
      <c r="A3475" s="102"/>
      <c r="B3475" s="103"/>
      <c r="C3475" s="98" t="s">
        <v>1256</v>
      </c>
      <c r="D3475" s="98" t="s">
        <v>1268</v>
      </c>
      <c r="E3475" s="98" t="s">
        <v>3703</v>
      </c>
      <c r="F3475" s="98" t="s">
        <v>1280</v>
      </c>
      <c r="G3475" s="98" t="s">
        <v>1301</v>
      </c>
      <c r="H3475" s="98" t="s">
        <v>1294</v>
      </c>
      <c r="I3475" s="98" t="s">
        <v>1261</v>
      </c>
      <c r="J3475" s="101" t="s">
        <v>3704</v>
      </c>
    </row>
    <row r="3476" ht="27" spans="1:10">
      <c r="A3476" s="102"/>
      <c r="B3476" s="103"/>
      <c r="C3476" s="98" t="s">
        <v>1256</v>
      </c>
      <c r="D3476" s="98" t="s">
        <v>1291</v>
      </c>
      <c r="E3476" s="98" t="s">
        <v>3705</v>
      </c>
      <c r="F3476" s="98" t="s">
        <v>1270</v>
      </c>
      <c r="G3476" s="98" t="s">
        <v>4265</v>
      </c>
      <c r="H3476" s="98" t="s">
        <v>1949</v>
      </c>
      <c r="I3476" s="98" t="s">
        <v>1261</v>
      </c>
      <c r="J3476" s="101" t="s">
        <v>3953</v>
      </c>
    </row>
    <row r="3477" ht="14.25" spans="1:10">
      <c r="A3477" s="102"/>
      <c r="B3477" s="103"/>
      <c r="C3477" s="98" t="s">
        <v>1256</v>
      </c>
      <c r="D3477" s="98" t="s">
        <v>1291</v>
      </c>
      <c r="E3477" s="98" t="s">
        <v>4266</v>
      </c>
      <c r="F3477" s="98" t="s">
        <v>1270</v>
      </c>
      <c r="G3477" s="98" t="s">
        <v>2016</v>
      </c>
      <c r="H3477" s="98" t="s">
        <v>1949</v>
      </c>
      <c r="I3477" s="98" t="s">
        <v>1261</v>
      </c>
      <c r="J3477" s="101" t="s">
        <v>4267</v>
      </c>
    </row>
    <row r="3478" ht="14.25" spans="1:10">
      <c r="A3478" s="102"/>
      <c r="B3478" s="103"/>
      <c r="C3478" s="98" t="s">
        <v>1277</v>
      </c>
      <c r="D3478" s="98" t="s">
        <v>1278</v>
      </c>
      <c r="E3478" s="98" t="s">
        <v>4268</v>
      </c>
      <c r="F3478" s="98" t="s">
        <v>1280</v>
      </c>
      <c r="G3478" s="98" t="s">
        <v>1301</v>
      </c>
      <c r="H3478" s="98" t="s">
        <v>99</v>
      </c>
      <c r="I3478" s="98" t="s">
        <v>1261</v>
      </c>
      <c r="J3478" s="101" t="s">
        <v>4269</v>
      </c>
    </row>
    <row r="3479" ht="27" spans="1:10">
      <c r="A3479" s="102"/>
      <c r="B3479" s="103"/>
      <c r="C3479" s="98" t="s">
        <v>1277</v>
      </c>
      <c r="D3479" s="98" t="s">
        <v>1299</v>
      </c>
      <c r="E3479" s="98" t="s">
        <v>2770</v>
      </c>
      <c r="F3479" s="98" t="s">
        <v>1280</v>
      </c>
      <c r="G3479" s="98" t="s">
        <v>1301</v>
      </c>
      <c r="H3479" s="98" t="s">
        <v>99</v>
      </c>
      <c r="I3479" s="98" t="s">
        <v>1261</v>
      </c>
      <c r="J3479" s="101" t="s">
        <v>4270</v>
      </c>
    </row>
    <row r="3480" ht="28.5" spans="1:10">
      <c r="A3480" s="102"/>
      <c r="B3480" s="103"/>
      <c r="C3480" s="98" t="s">
        <v>1282</v>
      </c>
      <c r="D3480" s="98" t="s">
        <v>1283</v>
      </c>
      <c r="E3480" s="98" t="s">
        <v>3710</v>
      </c>
      <c r="F3480" s="98" t="s">
        <v>1280</v>
      </c>
      <c r="G3480" s="98" t="s">
        <v>1285</v>
      </c>
      <c r="H3480" s="98" t="s">
        <v>1294</v>
      </c>
      <c r="I3480" s="98" t="s">
        <v>1261</v>
      </c>
      <c r="J3480" s="101" t="s">
        <v>3711</v>
      </c>
    </row>
    <row r="3481" ht="81" spans="1:10">
      <c r="A3481" s="98" t="s">
        <v>4271</v>
      </c>
      <c r="B3481" s="101" t="s">
        <v>4272</v>
      </c>
      <c r="C3481" s="102"/>
      <c r="D3481" s="102"/>
      <c r="E3481" s="102"/>
      <c r="F3481" s="102"/>
      <c r="G3481" s="102"/>
      <c r="H3481" s="102"/>
      <c r="I3481" s="102"/>
      <c r="J3481" s="103"/>
    </row>
    <row r="3482" ht="14.25" spans="1:10">
      <c r="A3482" s="102"/>
      <c r="B3482" s="103"/>
      <c r="C3482" s="98" t="s">
        <v>1256</v>
      </c>
      <c r="D3482" s="98" t="s">
        <v>1268</v>
      </c>
      <c r="E3482" s="98" t="s">
        <v>4242</v>
      </c>
      <c r="F3482" s="98" t="s">
        <v>1280</v>
      </c>
      <c r="G3482" s="98" t="s">
        <v>1301</v>
      </c>
      <c r="H3482" s="98" t="s">
        <v>1294</v>
      </c>
      <c r="I3482" s="98" t="s">
        <v>1261</v>
      </c>
      <c r="J3482" s="101" t="s">
        <v>4243</v>
      </c>
    </row>
    <row r="3483" ht="42.75" spans="1:10">
      <c r="A3483" s="102"/>
      <c r="B3483" s="103"/>
      <c r="C3483" s="98" t="s">
        <v>1256</v>
      </c>
      <c r="D3483" s="98" t="s">
        <v>1268</v>
      </c>
      <c r="E3483" s="98" t="s">
        <v>4244</v>
      </c>
      <c r="F3483" s="98" t="s">
        <v>1280</v>
      </c>
      <c r="G3483" s="98" t="s">
        <v>1281</v>
      </c>
      <c r="H3483" s="98" t="s">
        <v>1294</v>
      </c>
      <c r="I3483" s="98" t="s">
        <v>1261</v>
      </c>
      <c r="J3483" s="101" t="s">
        <v>4245</v>
      </c>
    </row>
    <row r="3484" ht="28.5" spans="1:10">
      <c r="A3484" s="102"/>
      <c r="B3484" s="103"/>
      <c r="C3484" s="98" t="s">
        <v>1256</v>
      </c>
      <c r="D3484" s="98" t="s">
        <v>1268</v>
      </c>
      <c r="E3484" s="98" t="s">
        <v>4246</v>
      </c>
      <c r="F3484" s="98" t="s">
        <v>1280</v>
      </c>
      <c r="G3484" s="98" t="s">
        <v>1281</v>
      </c>
      <c r="H3484" s="98" t="s">
        <v>1294</v>
      </c>
      <c r="I3484" s="98" t="s">
        <v>1261</v>
      </c>
      <c r="J3484" s="101" t="s">
        <v>4247</v>
      </c>
    </row>
    <row r="3485" ht="27" spans="1:10">
      <c r="A3485" s="102"/>
      <c r="B3485" s="103"/>
      <c r="C3485" s="98" t="s">
        <v>1256</v>
      </c>
      <c r="D3485" s="98" t="s">
        <v>1291</v>
      </c>
      <c r="E3485" s="98" t="s">
        <v>4248</v>
      </c>
      <c r="F3485" s="98" t="s">
        <v>1270</v>
      </c>
      <c r="G3485" s="98" t="s">
        <v>1353</v>
      </c>
      <c r="H3485" s="98" t="s">
        <v>1302</v>
      </c>
      <c r="I3485" s="98" t="s">
        <v>1261</v>
      </c>
      <c r="J3485" s="101" t="s">
        <v>4249</v>
      </c>
    </row>
    <row r="3486" ht="27" spans="1:10">
      <c r="A3486" s="102"/>
      <c r="B3486" s="103"/>
      <c r="C3486" s="98" t="s">
        <v>1277</v>
      </c>
      <c r="D3486" s="98" t="s">
        <v>1278</v>
      </c>
      <c r="E3486" s="98" t="s">
        <v>4250</v>
      </c>
      <c r="F3486" s="98" t="s">
        <v>1259</v>
      </c>
      <c r="G3486" s="98" t="s">
        <v>2060</v>
      </c>
      <c r="H3486" s="98" t="s">
        <v>3532</v>
      </c>
      <c r="I3486" s="98" t="s">
        <v>1261</v>
      </c>
      <c r="J3486" s="101" t="s">
        <v>4252</v>
      </c>
    </row>
    <row r="3487" ht="27" spans="1:10">
      <c r="A3487" s="102"/>
      <c r="B3487" s="103"/>
      <c r="C3487" s="98" t="s">
        <v>1277</v>
      </c>
      <c r="D3487" s="98" t="s">
        <v>1299</v>
      </c>
      <c r="E3487" s="98" t="s">
        <v>4260</v>
      </c>
      <c r="F3487" s="98" t="s">
        <v>1259</v>
      </c>
      <c r="G3487" s="98" t="s">
        <v>1353</v>
      </c>
      <c r="H3487" s="98" t="s">
        <v>1302</v>
      </c>
      <c r="I3487" s="98" t="s">
        <v>1261</v>
      </c>
      <c r="J3487" s="101" t="s">
        <v>4261</v>
      </c>
    </row>
    <row r="3488" ht="28.5" spans="1:10">
      <c r="A3488" s="102"/>
      <c r="B3488" s="103"/>
      <c r="C3488" s="98" t="s">
        <v>1282</v>
      </c>
      <c r="D3488" s="98" t="s">
        <v>1283</v>
      </c>
      <c r="E3488" s="98" t="s">
        <v>1355</v>
      </c>
      <c r="F3488" s="98" t="s">
        <v>1259</v>
      </c>
      <c r="G3488" s="98" t="s">
        <v>1285</v>
      </c>
      <c r="H3488" s="98" t="s">
        <v>1294</v>
      </c>
      <c r="I3488" s="98" t="s">
        <v>1261</v>
      </c>
      <c r="J3488" s="101" t="s">
        <v>1356</v>
      </c>
    </row>
    <row r="3489" ht="94.5" spans="1:10">
      <c r="A3489" s="98" t="s">
        <v>4273</v>
      </c>
      <c r="B3489" s="101" t="s">
        <v>4274</v>
      </c>
      <c r="C3489" s="102"/>
      <c r="D3489" s="102"/>
      <c r="E3489" s="102"/>
      <c r="F3489" s="102"/>
      <c r="G3489" s="102"/>
      <c r="H3489" s="102"/>
      <c r="I3489" s="102"/>
      <c r="J3489" s="103"/>
    </row>
    <row r="3490" ht="27" spans="1:10">
      <c r="A3490" s="102"/>
      <c r="B3490" s="103"/>
      <c r="C3490" s="98" t="s">
        <v>1256</v>
      </c>
      <c r="D3490" s="98" t="s">
        <v>1257</v>
      </c>
      <c r="E3490" s="98" t="s">
        <v>4275</v>
      </c>
      <c r="F3490" s="98" t="s">
        <v>1280</v>
      </c>
      <c r="G3490" s="98" t="s">
        <v>4276</v>
      </c>
      <c r="H3490" s="98" t="s">
        <v>1311</v>
      </c>
      <c r="I3490" s="98" t="s">
        <v>1261</v>
      </c>
      <c r="J3490" s="101" t="s">
        <v>4277</v>
      </c>
    </row>
    <row r="3491" ht="27" spans="1:10">
      <c r="A3491" s="102"/>
      <c r="B3491" s="103"/>
      <c r="C3491" s="98" t="s">
        <v>1256</v>
      </c>
      <c r="D3491" s="98" t="s">
        <v>1257</v>
      </c>
      <c r="E3491" s="98" t="s">
        <v>3540</v>
      </c>
      <c r="F3491" s="98" t="s">
        <v>1259</v>
      </c>
      <c r="G3491" s="98" t="s">
        <v>1310</v>
      </c>
      <c r="H3491" s="98" t="s">
        <v>1776</v>
      </c>
      <c r="I3491" s="98" t="s">
        <v>1261</v>
      </c>
      <c r="J3491" s="101" t="s">
        <v>4278</v>
      </c>
    </row>
    <row r="3492" ht="42" spans="1:10">
      <c r="A3492" s="102"/>
      <c r="B3492" s="103"/>
      <c r="C3492" s="98" t="s">
        <v>1256</v>
      </c>
      <c r="D3492" s="98" t="s">
        <v>1268</v>
      </c>
      <c r="E3492" s="98" t="s">
        <v>4279</v>
      </c>
      <c r="F3492" s="98" t="s">
        <v>1280</v>
      </c>
      <c r="G3492" s="98" t="s">
        <v>1301</v>
      </c>
      <c r="H3492" s="98" t="s">
        <v>1294</v>
      </c>
      <c r="I3492" s="98" t="s">
        <v>1261</v>
      </c>
      <c r="J3492" s="101" t="s">
        <v>4280</v>
      </c>
    </row>
    <row r="3493" ht="27" spans="1:10">
      <c r="A3493" s="102"/>
      <c r="B3493" s="103"/>
      <c r="C3493" s="98" t="s">
        <v>1277</v>
      </c>
      <c r="D3493" s="98" t="s">
        <v>1313</v>
      </c>
      <c r="E3493" s="98" t="s">
        <v>4281</v>
      </c>
      <c r="F3493" s="98" t="s">
        <v>1259</v>
      </c>
      <c r="G3493" s="98" t="s">
        <v>1301</v>
      </c>
      <c r="H3493" s="98" t="s">
        <v>1315</v>
      </c>
      <c r="I3493" s="98" t="s">
        <v>1261</v>
      </c>
      <c r="J3493" s="101" t="s">
        <v>4282</v>
      </c>
    </row>
    <row r="3494" ht="27" spans="1:10">
      <c r="A3494" s="102"/>
      <c r="B3494" s="103"/>
      <c r="C3494" s="98" t="s">
        <v>1282</v>
      </c>
      <c r="D3494" s="98" t="s">
        <v>1283</v>
      </c>
      <c r="E3494" s="98" t="s">
        <v>1317</v>
      </c>
      <c r="F3494" s="98" t="s">
        <v>1259</v>
      </c>
      <c r="G3494" s="98" t="s">
        <v>1285</v>
      </c>
      <c r="H3494" s="98" t="s">
        <v>1294</v>
      </c>
      <c r="I3494" s="98" t="s">
        <v>1261</v>
      </c>
      <c r="J3494" s="101" t="s">
        <v>4283</v>
      </c>
    </row>
    <row r="3495" ht="121.5" spans="1:10">
      <c r="A3495" s="98" t="s">
        <v>4284</v>
      </c>
      <c r="B3495" s="101" t="s">
        <v>4285</v>
      </c>
      <c r="C3495" s="102"/>
      <c r="D3495" s="102"/>
      <c r="E3495" s="102"/>
      <c r="F3495" s="102"/>
      <c r="G3495" s="102"/>
      <c r="H3495" s="102"/>
      <c r="I3495" s="102"/>
      <c r="J3495" s="103"/>
    </row>
    <row r="3496" ht="14.25" spans="1:10">
      <c r="A3496" s="102"/>
      <c r="B3496" s="103"/>
      <c r="C3496" s="98" t="s">
        <v>1256</v>
      </c>
      <c r="D3496" s="98" t="s">
        <v>1257</v>
      </c>
      <c r="E3496" s="98" t="s">
        <v>4049</v>
      </c>
      <c r="F3496" s="98" t="s">
        <v>1259</v>
      </c>
      <c r="G3496" s="98" t="s">
        <v>1363</v>
      </c>
      <c r="H3496" s="98" t="s">
        <v>1695</v>
      </c>
      <c r="I3496" s="98" t="s">
        <v>1261</v>
      </c>
      <c r="J3496" s="101" t="s">
        <v>4051</v>
      </c>
    </row>
    <row r="3497" ht="14.25" spans="1:10">
      <c r="A3497" s="102"/>
      <c r="B3497" s="103"/>
      <c r="C3497" s="98" t="s">
        <v>1256</v>
      </c>
      <c r="D3497" s="98" t="s">
        <v>1257</v>
      </c>
      <c r="E3497" s="98" t="s">
        <v>4052</v>
      </c>
      <c r="F3497" s="98" t="s">
        <v>1280</v>
      </c>
      <c r="G3497" s="98" t="s">
        <v>1768</v>
      </c>
      <c r="H3497" s="98" t="s">
        <v>1756</v>
      </c>
      <c r="I3497" s="98" t="s">
        <v>1261</v>
      </c>
      <c r="J3497" s="101" t="s">
        <v>4053</v>
      </c>
    </row>
    <row r="3498" ht="27" spans="1:10">
      <c r="A3498" s="102"/>
      <c r="B3498" s="103"/>
      <c r="C3498" s="98" t="s">
        <v>1256</v>
      </c>
      <c r="D3498" s="98" t="s">
        <v>1257</v>
      </c>
      <c r="E3498" s="98" t="s">
        <v>4054</v>
      </c>
      <c r="F3498" s="98" t="s">
        <v>1280</v>
      </c>
      <c r="G3498" s="98" t="s">
        <v>1768</v>
      </c>
      <c r="H3498" s="98" t="s">
        <v>1776</v>
      </c>
      <c r="I3498" s="98" t="s">
        <v>1261</v>
      </c>
      <c r="J3498" s="101" t="s">
        <v>4056</v>
      </c>
    </row>
    <row r="3499" ht="14.25" spans="1:10">
      <c r="A3499" s="102"/>
      <c r="B3499" s="103"/>
      <c r="C3499" s="98" t="s">
        <v>1256</v>
      </c>
      <c r="D3499" s="98" t="s">
        <v>1257</v>
      </c>
      <c r="E3499" s="98" t="s">
        <v>4286</v>
      </c>
      <c r="F3499" s="98" t="s">
        <v>1259</v>
      </c>
      <c r="G3499" s="98" t="s">
        <v>1966</v>
      </c>
      <c r="H3499" s="98" t="s">
        <v>99</v>
      </c>
      <c r="I3499" s="98" t="s">
        <v>1261</v>
      </c>
      <c r="J3499" s="101" t="s">
        <v>4287</v>
      </c>
    </row>
    <row r="3500" ht="27" spans="1:10">
      <c r="A3500" s="102"/>
      <c r="B3500" s="103"/>
      <c r="C3500" s="98" t="s">
        <v>1256</v>
      </c>
      <c r="D3500" s="98" t="s">
        <v>1257</v>
      </c>
      <c r="E3500" s="98" t="s">
        <v>4288</v>
      </c>
      <c r="F3500" s="98" t="s">
        <v>1280</v>
      </c>
      <c r="G3500" s="98" t="s">
        <v>1363</v>
      </c>
      <c r="H3500" s="98" t="s">
        <v>99</v>
      </c>
      <c r="I3500" s="98" t="s">
        <v>1261</v>
      </c>
      <c r="J3500" s="101" t="s">
        <v>4289</v>
      </c>
    </row>
    <row r="3501" ht="14.25" spans="1:10">
      <c r="A3501" s="102"/>
      <c r="B3501" s="103"/>
      <c r="C3501" s="98" t="s">
        <v>1256</v>
      </c>
      <c r="D3501" s="98" t="s">
        <v>1257</v>
      </c>
      <c r="E3501" s="98" t="s">
        <v>4290</v>
      </c>
      <c r="F3501" s="98" t="s">
        <v>1280</v>
      </c>
      <c r="G3501" s="98" t="s">
        <v>1363</v>
      </c>
      <c r="H3501" s="98" t="s">
        <v>99</v>
      </c>
      <c r="I3501" s="98" t="s">
        <v>1261</v>
      </c>
      <c r="J3501" s="101" t="s">
        <v>4291</v>
      </c>
    </row>
    <row r="3502" ht="42.75" spans="1:10">
      <c r="A3502" s="102"/>
      <c r="B3502" s="103"/>
      <c r="C3502" s="98" t="s">
        <v>1256</v>
      </c>
      <c r="D3502" s="98" t="s">
        <v>1268</v>
      </c>
      <c r="E3502" s="98" t="s">
        <v>4057</v>
      </c>
      <c r="F3502" s="98" t="s">
        <v>1280</v>
      </c>
      <c r="G3502" s="98" t="s">
        <v>1301</v>
      </c>
      <c r="H3502" s="98" t="s">
        <v>1294</v>
      </c>
      <c r="I3502" s="98" t="s">
        <v>1261</v>
      </c>
      <c r="J3502" s="101" t="s">
        <v>4058</v>
      </c>
    </row>
    <row r="3503" ht="42.75" spans="1:10">
      <c r="A3503" s="102"/>
      <c r="B3503" s="103"/>
      <c r="C3503" s="98" t="s">
        <v>1256</v>
      </c>
      <c r="D3503" s="98" t="s">
        <v>1268</v>
      </c>
      <c r="E3503" s="98" t="s">
        <v>4059</v>
      </c>
      <c r="F3503" s="98" t="s">
        <v>1280</v>
      </c>
      <c r="G3503" s="98" t="s">
        <v>1301</v>
      </c>
      <c r="H3503" s="98" t="s">
        <v>1294</v>
      </c>
      <c r="I3503" s="98" t="s">
        <v>1261</v>
      </c>
      <c r="J3503" s="101" t="s">
        <v>4060</v>
      </c>
    </row>
    <row r="3504" ht="42.75" spans="1:10">
      <c r="A3504" s="102"/>
      <c r="B3504" s="103"/>
      <c r="C3504" s="98" t="s">
        <v>1256</v>
      </c>
      <c r="D3504" s="98" t="s">
        <v>1268</v>
      </c>
      <c r="E3504" s="98" t="s">
        <v>4292</v>
      </c>
      <c r="F3504" s="98" t="s">
        <v>1280</v>
      </c>
      <c r="G3504" s="98" t="s">
        <v>1301</v>
      </c>
      <c r="H3504" s="98" t="s">
        <v>99</v>
      </c>
      <c r="I3504" s="98" t="s">
        <v>1261</v>
      </c>
      <c r="J3504" s="101" t="s">
        <v>4293</v>
      </c>
    </row>
    <row r="3505" ht="14.25" spans="1:10">
      <c r="A3505" s="102"/>
      <c r="B3505" s="103"/>
      <c r="C3505" s="98" t="s">
        <v>1256</v>
      </c>
      <c r="D3505" s="98" t="s">
        <v>1268</v>
      </c>
      <c r="E3505" s="98" t="s">
        <v>4294</v>
      </c>
      <c r="F3505" s="98" t="s">
        <v>1280</v>
      </c>
      <c r="G3505" s="98" t="s">
        <v>1301</v>
      </c>
      <c r="H3505" s="98" t="s">
        <v>99</v>
      </c>
      <c r="I3505" s="98" t="s">
        <v>1261</v>
      </c>
      <c r="J3505" s="101" t="s">
        <v>4295</v>
      </c>
    </row>
    <row r="3506" ht="42.75" spans="1:10">
      <c r="A3506" s="102"/>
      <c r="B3506" s="103"/>
      <c r="C3506" s="98" t="s">
        <v>1256</v>
      </c>
      <c r="D3506" s="98" t="s">
        <v>1377</v>
      </c>
      <c r="E3506" s="98" t="s">
        <v>4061</v>
      </c>
      <c r="F3506" s="98" t="s">
        <v>1280</v>
      </c>
      <c r="G3506" s="98" t="s">
        <v>1301</v>
      </c>
      <c r="H3506" s="98" t="s">
        <v>1294</v>
      </c>
      <c r="I3506" s="98" t="s">
        <v>1261</v>
      </c>
      <c r="J3506" s="101" t="s">
        <v>4062</v>
      </c>
    </row>
    <row r="3507" ht="42.75" spans="1:10">
      <c r="A3507" s="102"/>
      <c r="B3507" s="103"/>
      <c r="C3507" s="98" t="s">
        <v>1256</v>
      </c>
      <c r="D3507" s="98" t="s">
        <v>1377</v>
      </c>
      <c r="E3507" s="98" t="s">
        <v>4296</v>
      </c>
      <c r="F3507" s="98" t="s">
        <v>1280</v>
      </c>
      <c r="G3507" s="98" t="s">
        <v>1301</v>
      </c>
      <c r="H3507" s="98" t="s">
        <v>99</v>
      </c>
      <c r="I3507" s="98" t="s">
        <v>1261</v>
      </c>
      <c r="J3507" s="101" t="s">
        <v>4297</v>
      </c>
    </row>
    <row r="3508" ht="27" spans="1:10">
      <c r="A3508" s="102"/>
      <c r="B3508" s="103"/>
      <c r="C3508" s="98" t="s">
        <v>1277</v>
      </c>
      <c r="D3508" s="98" t="s">
        <v>1313</v>
      </c>
      <c r="E3508" s="98" t="s">
        <v>4298</v>
      </c>
      <c r="F3508" s="98" t="s">
        <v>1259</v>
      </c>
      <c r="G3508" s="98" t="s">
        <v>1285</v>
      </c>
      <c r="H3508" s="98" t="s">
        <v>99</v>
      </c>
      <c r="I3508" s="98" t="s">
        <v>1261</v>
      </c>
      <c r="J3508" s="101" t="s">
        <v>4299</v>
      </c>
    </row>
    <row r="3509" ht="27.75" spans="1:10">
      <c r="A3509" s="102"/>
      <c r="B3509" s="103"/>
      <c r="C3509" s="98" t="s">
        <v>1277</v>
      </c>
      <c r="D3509" s="98" t="s">
        <v>1278</v>
      </c>
      <c r="E3509" s="98" t="s">
        <v>4063</v>
      </c>
      <c r="F3509" s="98" t="s">
        <v>1280</v>
      </c>
      <c r="G3509" s="98" t="s">
        <v>1301</v>
      </c>
      <c r="H3509" s="98" t="s">
        <v>1294</v>
      </c>
      <c r="I3509" s="98" t="s">
        <v>1261</v>
      </c>
      <c r="J3509" s="101" t="s">
        <v>4064</v>
      </c>
    </row>
    <row r="3510" ht="28.5" spans="1:10">
      <c r="A3510" s="102"/>
      <c r="B3510" s="103"/>
      <c r="C3510" s="98" t="s">
        <v>1277</v>
      </c>
      <c r="D3510" s="98" t="s">
        <v>1299</v>
      </c>
      <c r="E3510" s="98" t="s">
        <v>4065</v>
      </c>
      <c r="F3510" s="98" t="s">
        <v>1280</v>
      </c>
      <c r="G3510" s="98" t="s">
        <v>1301</v>
      </c>
      <c r="H3510" s="98" t="s">
        <v>1294</v>
      </c>
      <c r="I3510" s="98" t="s">
        <v>1261</v>
      </c>
      <c r="J3510" s="101" t="s">
        <v>4300</v>
      </c>
    </row>
    <row r="3511" ht="27" spans="1:10">
      <c r="A3511" s="102"/>
      <c r="B3511" s="103"/>
      <c r="C3511" s="98" t="s">
        <v>1282</v>
      </c>
      <c r="D3511" s="98" t="s">
        <v>1283</v>
      </c>
      <c r="E3511" s="98" t="s">
        <v>4067</v>
      </c>
      <c r="F3511" s="98" t="s">
        <v>1280</v>
      </c>
      <c r="G3511" s="98" t="s">
        <v>1281</v>
      </c>
      <c r="H3511" s="98" t="s">
        <v>1776</v>
      </c>
      <c r="I3511" s="98" t="s">
        <v>1261</v>
      </c>
      <c r="J3511" s="101" t="s">
        <v>4068</v>
      </c>
    </row>
    <row r="3512" ht="28.5" spans="1:10">
      <c r="A3512" s="102"/>
      <c r="B3512" s="103"/>
      <c r="C3512" s="98" t="s">
        <v>1282</v>
      </c>
      <c r="D3512" s="98" t="s">
        <v>1283</v>
      </c>
      <c r="E3512" s="98" t="s">
        <v>4301</v>
      </c>
      <c r="F3512" s="98" t="s">
        <v>1259</v>
      </c>
      <c r="G3512" s="98" t="s">
        <v>1285</v>
      </c>
      <c r="H3512" s="98" t="s">
        <v>99</v>
      </c>
      <c r="I3512" s="98" t="s">
        <v>1261</v>
      </c>
      <c r="J3512" s="101" t="s">
        <v>4302</v>
      </c>
    </row>
    <row r="3513" ht="14.25" spans="1:10">
      <c r="A3513" s="98" t="s">
        <v>4303</v>
      </c>
      <c r="B3513" s="103"/>
      <c r="C3513" s="102"/>
      <c r="D3513" s="102"/>
      <c r="E3513" s="102"/>
      <c r="F3513" s="102"/>
      <c r="G3513" s="102"/>
      <c r="H3513" s="102"/>
      <c r="I3513" s="102"/>
      <c r="J3513" s="103"/>
    </row>
    <row r="3514" ht="14.25" spans="1:10">
      <c r="A3514" s="98" t="s">
        <v>4304</v>
      </c>
      <c r="B3514" s="103"/>
      <c r="C3514" s="102"/>
      <c r="D3514" s="102"/>
      <c r="E3514" s="102"/>
      <c r="F3514" s="102"/>
      <c r="G3514" s="102"/>
      <c r="H3514" s="102"/>
      <c r="I3514" s="102"/>
      <c r="J3514" s="103"/>
    </row>
    <row r="3515" ht="195.75" spans="1:10">
      <c r="A3515" s="98" t="s">
        <v>4305</v>
      </c>
      <c r="B3515" s="101" t="s">
        <v>4306</v>
      </c>
      <c r="C3515" s="102"/>
      <c r="D3515" s="102"/>
      <c r="E3515" s="102"/>
      <c r="F3515" s="102"/>
      <c r="G3515" s="102"/>
      <c r="H3515" s="102"/>
      <c r="I3515" s="102"/>
      <c r="J3515" s="103"/>
    </row>
    <row r="3516" ht="28.5" spans="1:10">
      <c r="A3516" s="102"/>
      <c r="B3516" s="103"/>
      <c r="C3516" s="98" t="s">
        <v>1256</v>
      </c>
      <c r="D3516" s="98" t="s">
        <v>1257</v>
      </c>
      <c r="E3516" s="98" t="s">
        <v>4307</v>
      </c>
      <c r="F3516" s="98" t="s">
        <v>1259</v>
      </c>
      <c r="G3516" s="98" t="s">
        <v>4308</v>
      </c>
      <c r="H3516" s="98" t="s">
        <v>99</v>
      </c>
      <c r="I3516" s="98" t="s">
        <v>1261</v>
      </c>
      <c r="J3516" s="101" t="s">
        <v>4309</v>
      </c>
    </row>
    <row r="3517" ht="14.25" spans="1:10">
      <c r="A3517" s="102"/>
      <c r="B3517" s="103"/>
      <c r="C3517" s="98" t="s">
        <v>1256</v>
      </c>
      <c r="D3517" s="98" t="s">
        <v>1257</v>
      </c>
      <c r="E3517" s="98" t="s">
        <v>4310</v>
      </c>
      <c r="F3517" s="98" t="s">
        <v>1259</v>
      </c>
      <c r="G3517" s="98" t="s">
        <v>1414</v>
      </c>
      <c r="H3517" s="98" t="s">
        <v>99</v>
      </c>
      <c r="I3517" s="98" t="s">
        <v>1261</v>
      </c>
      <c r="J3517" s="101" t="s">
        <v>4311</v>
      </c>
    </row>
    <row r="3518" ht="14.25" spans="1:10">
      <c r="A3518" s="102"/>
      <c r="B3518" s="103"/>
      <c r="C3518" s="98" t="s">
        <v>1256</v>
      </c>
      <c r="D3518" s="98" t="s">
        <v>1268</v>
      </c>
      <c r="E3518" s="98" t="s">
        <v>4312</v>
      </c>
      <c r="F3518" s="98" t="s">
        <v>1280</v>
      </c>
      <c r="G3518" s="98" t="s">
        <v>1301</v>
      </c>
      <c r="H3518" s="98" t="s">
        <v>99</v>
      </c>
      <c r="I3518" s="98" t="s">
        <v>1261</v>
      </c>
      <c r="J3518" s="101" t="s">
        <v>4313</v>
      </c>
    </row>
    <row r="3519" ht="14.25" spans="1:10">
      <c r="A3519" s="102"/>
      <c r="B3519" s="103"/>
      <c r="C3519" s="98" t="s">
        <v>1277</v>
      </c>
      <c r="D3519" s="98" t="s">
        <v>1278</v>
      </c>
      <c r="E3519" s="98" t="s">
        <v>4314</v>
      </c>
      <c r="F3519" s="98" t="s">
        <v>1259</v>
      </c>
      <c r="G3519" s="98" t="s">
        <v>1363</v>
      </c>
      <c r="H3519" s="98" t="s">
        <v>99</v>
      </c>
      <c r="I3519" s="98" t="s">
        <v>1261</v>
      </c>
      <c r="J3519" s="101" t="s">
        <v>4315</v>
      </c>
    </row>
    <row r="3520" ht="27" spans="1:10">
      <c r="A3520" s="102"/>
      <c r="B3520" s="103"/>
      <c r="C3520" s="98" t="s">
        <v>1282</v>
      </c>
      <c r="D3520" s="98" t="s">
        <v>1283</v>
      </c>
      <c r="E3520" s="98" t="s">
        <v>2757</v>
      </c>
      <c r="F3520" s="98" t="s">
        <v>1280</v>
      </c>
      <c r="G3520" s="98" t="s">
        <v>1301</v>
      </c>
      <c r="H3520" s="98" t="s">
        <v>99</v>
      </c>
      <c r="I3520" s="98" t="s">
        <v>1261</v>
      </c>
      <c r="J3520" s="101" t="s">
        <v>4316</v>
      </c>
    </row>
    <row r="3521" ht="204.75" spans="1:10">
      <c r="A3521" s="98" t="s">
        <v>4317</v>
      </c>
      <c r="B3521" s="101" t="s">
        <v>4318</v>
      </c>
      <c r="C3521" s="102"/>
      <c r="D3521" s="102"/>
      <c r="E3521" s="102"/>
      <c r="F3521" s="102"/>
      <c r="G3521" s="102"/>
      <c r="H3521" s="102"/>
      <c r="I3521" s="102"/>
      <c r="J3521" s="103"/>
    </row>
    <row r="3522" ht="14.25" spans="1:10">
      <c r="A3522" s="102"/>
      <c r="B3522" s="103"/>
      <c r="C3522" s="98" t="s">
        <v>1256</v>
      </c>
      <c r="D3522" s="98" t="s">
        <v>1257</v>
      </c>
      <c r="E3522" s="98" t="s">
        <v>4319</v>
      </c>
      <c r="F3522" s="98" t="s">
        <v>1259</v>
      </c>
      <c r="G3522" s="98" t="s">
        <v>4320</v>
      </c>
      <c r="H3522" s="98" t="s">
        <v>99</v>
      </c>
      <c r="I3522" s="98" t="s">
        <v>1261</v>
      </c>
      <c r="J3522" s="101" t="s">
        <v>4321</v>
      </c>
    </row>
    <row r="3523" ht="54.75" spans="1:10">
      <c r="A3523" s="102"/>
      <c r="B3523" s="103"/>
      <c r="C3523" s="98" t="s">
        <v>1256</v>
      </c>
      <c r="D3523" s="98" t="s">
        <v>1377</v>
      </c>
      <c r="E3523" s="98" t="s">
        <v>4322</v>
      </c>
      <c r="F3523" s="98" t="s">
        <v>1280</v>
      </c>
      <c r="G3523" s="98" t="s">
        <v>1301</v>
      </c>
      <c r="H3523" s="98" t="s">
        <v>99</v>
      </c>
      <c r="I3523" s="98" t="s">
        <v>1261</v>
      </c>
      <c r="J3523" s="101" t="s">
        <v>4323</v>
      </c>
    </row>
    <row r="3524" ht="28.5" spans="1:10">
      <c r="A3524" s="102"/>
      <c r="B3524" s="103"/>
      <c r="C3524" s="98" t="s">
        <v>1277</v>
      </c>
      <c r="D3524" s="98" t="s">
        <v>1313</v>
      </c>
      <c r="E3524" s="98" t="s">
        <v>4324</v>
      </c>
      <c r="F3524" s="98" t="s">
        <v>1259</v>
      </c>
      <c r="G3524" s="98" t="s">
        <v>1301</v>
      </c>
      <c r="H3524" s="98" t="s">
        <v>99</v>
      </c>
      <c r="I3524" s="98" t="s">
        <v>1261</v>
      </c>
      <c r="J3524" s="101" t="s">
        <v>4325</v>
      </c>
    </row>
    <row r="3525" ht="40.5" spans="1:10">
      <c r="A3525" s="102"/>
      <c r="B3525" s="103"/>
      <c r="C3525" s="98" t="s">
        <v>1282</v>
      </c>
      <c r="D3525" s="98" t="s">
        <v>1283</v>
      </c>
      <c r="E3525" s="98" t="s">
        <v>4326</v>
      </c>
      <c r="F3525" s="98" t="s">
        <v>1280</v>
      </c>
      <c r="G3525" s="98" t="s">
        <v>1301</v>
      </c>
      <c r="H3525" s="98" t="s">
        <v>99</v>
      </c>
      <c r="I3525" s="98" t="s">
        <v>1384</v>
      </c>
      <c r="J3525" s="101" t="s">
        <v>4326</v>
      </c>
    </row>
    <row r="3526" ht="14.25" spans="1:10">
      <c r="A3526" s="98" t="s">
        <v>4327</v>
      </c>
      <c r="B3526" s="103"/>
      <c r="C3526" s="102"/>
      <c r="D3526" s="102"/>
      <c r="E3526" s="102"/>
      <c r="F3526" s="102"/>
      <c r="G3526" s="102"/>
      <c r="H3526" s="102"/>
      <c r="I3526" s="102"/>
      <c r="J3526" s="103"/>
    </row>
    <row r="3527" ht="14.25" spans="1:10">
      <c r="A3527" s="98" t="s">
        <v>4328</v>
      </c>
      <c r="B3527" s="103"/>
      <c r="C3527" s="102"/>
      <c r="D3527" s="102"/>
      <c r="E3527" s="102"/>
      <c r="F3527" s="102"/>
      <c r="G3527" s="102"/>
      <c r="H3527" s="102"/>
      <c r="I3527" s="102"/>
      <c r="J3527" s="103"/>
    </row>
    <row r="3528" ht="57" spans="1:10">
      <c r="A3528" s="98" t="s">
        <v>4329</v>
      </c>
      <c r="B3528" s="101" t="s">
        <v>4330</v>
      </c>
      <c r="C3528" s="102"/>
      <c r="D3528" s="102"/>
      <c r="E3528" s="102"/>
      <c r="F3528" s="102"/>
      <c r="G3528" s="102"/>
      <c r="H3528" s="102"/>
      <c r="I3528" s="102"/>
      <c r="J3528" s="103"/>
    </row>
    <row r="3529" ht="14.25" spans="1:10">
      <c r="A3529" s="102"/>
      <c r="B3529" s="103"/>
      <c r="C3529" s="98" t="s">
        <v>1256</v>
      </c>
      <c r="D3529" s="98" t="s">
        <v>1257</v>
      </c>
      <c r="E3529" s="98" t="s">
        <v>4331</v>
      </c>
      <c r="F3529" s="98" t="s">
        <v>1280</v>
      </c>
      <c r="G3529" s="98" t="s">
        <v>4332</v>
      </c>
      <c r="H3529" s="98" t="s">
        <v>1311</v>
      </c>
      <c r="I3529" s="98" t="s">
        <v>1261</v>
      </c>
      <c r="J3529" s="101" t="s">
        <v>4333</v>
      </c>
    </row>
    <row r="3530" ht="14.25" spans="1:10">
      <c r="A3530" s="102"/>
      <c r="B3530" s="103"/>
      <c r="C3530" s="98" t="s">
        <v>1256</v>
      </c>
      <c r="D3530" s="98" t="s">
        <v>1257</v>
      </c>
      <c r="E3530" s="98" t="s">
        <v>4334</v>
      </c>
      <c r="F3530" s="98" t="s">
        <v>1280</v>
      </c>
      <c r="G3530" s="98" t="s">
        <v>3326</v>
      </c>
      <c r="H3530" s="98" t="s">
        <v>99</v>
      </c>
      <c r="I3530" s="98" t="s">
        <v>1261</v>
      </c>
      <c r="J3530" s="101" t="s">
        <v>4335</v>
      </c>
    </row>
    <row r="3531" ht="14.25" spans="1:10">
      <c r="A3531" s="102"/>
      <c r="B3531" s="103"/>
      <c r="C3531" s="98" t="s">
        <v>1256</v>
      </c>
      <c r="D3531" s="98" t="s">
        <v>1268</v>
      </c>
      <c r="E3531" s="98" t="s">
        <v>1464</v>
      </c>
      <c r="F3531" s="98" t="s">
        <v>1280</v>
      </c>
      <c r="G3531" s="98" t="s">
        <v>1301</v>
      </c>
      <c r="H3531" s="98" t="s">
        <v>99</v>
      </c>
      <c r="I3531" s="98" t="s">
        <v>1261</v>
      </c>
      <c r="J3531" s="101" t="s">
        <v>4336</v>
      </c>
    </row>
    <row r="3532" ht="14.25" spans="1:10">
      <c r="A3532" s="102"/>
      <c r="B3532" s="103"/>
      <c r="C3532" s="98" t="s">
        <v>1256</v>
      </c>
      <c r="D3532" s="98" t="s">
        <v>1377</v>
      </c>
      <c r="E3532" s="98" t="s">
        <v>4337</v>
      </c>
      <c r="F3532" s="98" t="s">
        <v>1280</v>
      </c>
      <c r="G3532" s="98" t="s">
        <v>4338</v>
      </c>
      <c r="H3532" s="98" t="s">
        <v>99</v>
      </c>
      <c r="I3532" s="98" t="s">
        <v>1261</v>
      </c>
      <c r="J3532" s="101" t="s">
        <v>4339</v>
      </c>
    </row>
    <row r="3533" ht="27" spans="1:10">
      <c r="A3533" s="102"/>
      <c r="B3533" s="103"/>
      <c r="C3533" s="98" t="s">
        <v>1256</v>
      </c>
      <c r="D3533" s="98" t="s">
        <v>1291</v>
      </c>
      <c r="E3533" s="98" t="s">
        <v>4340</v>
      </c>
      <c r="F3533" s="98" t="s">
        <v>1280</v>
      </c>
      <c r="G3533" s="98" t="s">
        <v>2043</v>
      </c>
      <c r="H3533" s="98" t="s">
        <v>99</v>
      </c>
      <c r="I3533" s="98" t="s">
        <v>1261</v>
      </c>
      <c r="J3533" s="101" t="s">
        <v>4341</v>
      </c>
    </row>
    <row r="3534" ht="40.5" spans="1:10">
      <c r="A3534" s="102"/>
      <c r="B3534" s="103"/>
      <c r="C3534" s="98" t="s">
        <v>1256</v>
      </c>
      <c r="D3534" s="98" t="s">
        <v>1291</v>
      </c>
      <c r="E3534" s="98" t="s">
        <v>4342</v>
      </c>
      <c r="F3534" s="98" t="s">
        <v>1280</v>
      </c>
      <c r="G3534" s="98" t="s">
        <v>1260</v>
      </c>
      <c r="H3534" s="98" t="s">
        <v>99</v>
      </c>
      <c r="I3534" s="98" t="s">
        <v>1261</v>
      </c>
      <c r="J3534" s="101" t="s">
        <v>4343</v>
      </c>
    </row>
    <row r="3535" ht="40.5" spans="1:10">
      <c r="A3535" s="102"/>
      <c r="B3535" s="103"/>
      <c r="C3535" s="98" t="s">
        <v>1277</v>
      </c>
      <c r="D3535" s="98" t="s">
        <v>1278</v>
      </c>
      <c r="E3535" s="98" t="s">
        <v>4344</v>
      </c>
      <c r="F3535" s="98" t="s">
        <v>1280</v>
      </c>
      <c r="G3535" s="98" t="s">
        <v>1281</v>
      </c>
      <c r="H3535" s="98" t="s">
        <v>99</v>
      </c>
      <c r="I3535" s="98" t="s">
        <v>1261</v>
      </c>
      <c r="J3535" s="101" t="s">
        <v>4345</v>
      </c>
    </row>
    <row r="3536" ht="27" spans="1:10">
      <c r="A3536" s="102"/>
      <c r="B3536" s="103"/>
      <c r="C3536" s="98" t="s">
        <v>1277</v>
      </c>
      <c r="D3536" s="98" t="s">
        <v>1299</v>
      </c>
      <c r="E3536" s="98" t="s">
        <v>4346</v>
      </c>
      <c r="F3536" s="98" t="s">
        <v>1280</v>
      </c>
      <c r="G3536" s="98" t="s">
        <v>1301</v>
      </c>
      <c r="H3536" s="98" t="s">
        <v>99</v>
      </c>
      <c r="I3536" s="98" t="s">
        <v>1261</v>
      </c>
      <c r="J3536" s="101" t="s">
        <v>4347</v>
      </c>
    </row>
    <row r="3537" ht="27" spans="1:10">
      <c r="A3537" s="102"/>
      <c r="B3537" s="103"/>
      <c r="C3537" s="98" t="s">
        <v>1282</v>
      </c>
      <c r="D3537" s="98" t="s">
        <v>1283</v>
      </c>
      <c r="E3537" s="98" t="s">
        <v>1383</v>
      </c>
      <c r="F3537" s="98" t="s">
        <v>1259</v>
      </c>
      <c r="G3537" s="98" t="s">
        <v>1407</v>
      </c>
      <c r="H3537" s="98" t="s">
        <v>1294</v>
      </c>
      <c r="I3537" s="98" t="s">
        <v>1261</v>
      </c>
      <c r="J3537" s="101" t="s">
        <v>4348</v>
      </c>
    </row>
    <row r="3538" ht="71.25" spans="1:10">
      <c r="A3538" s="98" t="s">
        <v>4349</v>
      </c>
      <c r="B3538" s="101" t="s">
        <v>4350</v>
      </c>
      <c r="C3538" s="102"/>
      <c r="D3538" s="102"/>
      <c r="E3538" s="102"/>
      <c r="F3538" s="102"/>
      <c r="G3538" s="102"/>
      <c r="H3538" s="102"/>
      <c r="I3538" s="102"/>
      <c r="J3538" s="103"/>
    </row>
    <row r="3539" ht="40.5" spans="1:10">
      <c r="A3539" s="102"/>
      <c r="B3539" s="103"/>
      <c r="C3539" s="98" t="s">
        <v>1256</v>
      </c>
      <c r="D3539" s="98" t="s">
        <v>1257</v>
      </c>
      <c r="E3539" s="98" t="s">
        <v>4351</v>
      </c>
      <c r="F3539" s="98" t="s">
        <v>1259</v>
      </c>
      <c r="G3539" s="98" t="s">
        <v>3531</v>
      </c>
      <c r="H3539" s="98" t="s">
        <v>1311</v>
      </c>
      <c r="I3539" s="98" t="s">
        <v>1261</v>
      </c>
      <c r="J3539" s="101" t="s">
        <v>4352</v>
      </c>
    </row>
    <row r="3540" ht="56.25" spans="1:10">
      <c r="A3540" s="102"/>
      <c r="B3540" s="103"/>
      <c r="C3540" s="98" t="s">
        <v>1256</v>
      </c>
      <c r="D3540" s="98" t="s">
        <v>1257</v>
      </c>
      <c r="E3540" s="98" t="s">
        <v>4353</v>
      </c>
      <c r="F3540" s="98" t="s">
        <v>1280</v>
      </c>
      <c r="G3540" s="98" t="s">
        <v>4332</v>
      </c>
      <c r="H3540" s="98" t="s">
        <v>99</v>
      </c>
      <c r="I3540" s="98" t="s">
        <v>1261</v>
      </c>
      <c r="J3540" s="101" t="s">
        <v>4354</v>
      </c>
    </row>
    <row r="3541" ht="55.5" spans="1:10">
      <c r="A3541" s="102"/>
      <c r="B3541" s="103"/>
      <c r="C3541" s="98" t="s">
        <v>1256</v>
      </c>
      <c r="D3541" s="98" t="s">
        <v>1257</v>
      </c>
      <c r="E3541" s="98" t="s">
        <v>4355</v>
      </c>
      <c r="F3541" s="98" t="s">
        <v>1280</v>
      </c>
      <c r="G3541" s="98" t="s">
        <v>2000</v>
      </c>
      <c r="H3541" s="98" t="s">
        <v>99</v>
      </c>
      <c r="I3541" s="98" t="s">
        <v>1261</v>
      </c>
      <c r="J3541" s="101" t="s">
        <v>4356</v>
      </c>
    </row>
    <row r="3542" ht="14.25" spans="1:10">
      <c r="A3542" s="102"/>
      <c r="B3542" s="103"/>
      <c r="C3542" s="98" t="s">
        <v>1256</v>
      </c>
      <c r="D3542" s="98" t="s">
        <v>1268</v>
      </c>
      <c r="E3542" s="98" t="s">
        <v>1464</v>
      </c>
      <c r="F3542" s="98" t="s">
        <v>1280</v>
      </c>
      <c r="G3542" s="98" t="s">
        <v>1301</v>
      </c>
      <c r="H3542" s="98" t="s">
        <v>99</v>
      </c>
      <c r="I3542" s="98" t="s">
        <v>1261</v>
      </c>
      <c r="J3542" s="101" t="s">
        <v>4336</v>
      </c>
    </row>
    <row r="3543" ht="27" spans="1:10">
      <c r="A3543" s="102"/>
      <c r="B3543" s="103"/>
      <c r="C3543" s="98" t="s">
        <v>1256</v>
      </c>
      <c r="D3543" s="98" t="s">
        <v>1377</v>
      </c>
      <c r="E3543" s="98" t="s">
        <v>4357</v>
      </c>
      <c r="F3543" s="98" t="s">
        <v>1280</v>
      </c>
      <c r="G3543" s="98" t="s">
        <v>4338</v>
      </c>
      <c r="H3543" s="98" t="s">
        <v>99</v>
      </c>
      <c r="I3543" s="98" t="s">
        <v>1261</v>
      </c>
      <c r="J3543" s="101" t="s">
        <v>4358</v>
      </c>
    </row>
    <row r="3544" ht="40.5" spans="1:10">
      <c r="A3544" s="102"/>
      <c r="B3544" s="103"/>
      <c r="C3544" s="98" t="s">
        <v>1277</v>
      </c>
      <c r="D3544" s="98" t="s">
        <v>1313</v>
      </c>
      <c r="E3544" s="98" t="s">
        <v>4359</v>
      </c>
      <c r="F3544" s="98" t="s">
        <v>1259</v>
      </c>
      <c r="G3544" s="98" t="s">
        <v>3326</v>
      </c>
      <c r="H3544" s="98" t="s">
        <v>99</v>
      </c>
      <c r="I3544" s="98" t="s">
        <v>1261</v>
      </c>
      <c r="J3544" s="101" t="s">
        <v>4360</v>
      </c>
    </row>
    <row r="3545" ht="27" spans="1:10">
      <c r="A3545" s="102"/>
      <c r="B3545" s="103"/>
      <c r="C3545" s="98" t="s">
        <v>1277</v>
      </c>
      <c r="D3545" s="98" t="s">
        <v>1313</v>
      </c>
      <c r="E3545" s="98" t="s">
        <v>4361</v>
      </c>
      <c r="F3545" s="98" t="s">
        <v>1259</v>
      </c>
      <c r="G3545" s="98" t="s">
        <v>4362</v>
      </c>
      <c r="H3545" s="98" t="s">
        <v>99</v>
      </c>
      <c r="I3545" s="98" t="s">
        <v>1261</v>
      </c>
      <c r="J3545" s="101" t="s">
        <v>4363</v>
      </c>
    </row>
    <row r="3546" ht="27" spans="1:10">
      <c r="A3546" s="102"/>
      <c r="B3546" s="103"/>
      <c r="C3546" s="98" t="s">
        <v>1282</v>
      </c>
      <c r="D3546" s="98" t="s">
        <v>1283</v>
      </c>
      <c r="E3546" s="98" t="s">
        <v>1563</v>
      </c>
      <c r="F3546" s="98" t="s">
        <v>1259</v>
      </c>
      <c r="G3546" s="98" t="s">
        <v>1407</v>
      </c>
      <c r="H3546" s="98" t="s">
        <v>1294</v>
      </c>
      <c r="I3546" s="98" t="s">
        <v>1261</v>
      </c>
      <c r="J3546" s="101" t="s">
        <v>4364</v>
      </c>
    </row>
    <row r="3547" ht="27" spans="1:10">
      <c r="A3547" s="102"/>
      <c r="B3547" s="103"/>
      <c r="C3547" s="98" t="s">
        <v>1282</v>
      </c>
      <c r="D3547" s="98" t="s">
        <v>1283</v>
      </c>
      <c r="E3547" s="98" t="s">
        <v>4365</v>
      </c>
      <c r="F3547" s="98" t="s">
        <v>1259</v>
      </c>
      <c r="G3547" s="98" t="s">
        <v>1407</v>
      </c>
      <c r="H3547" s="98" t="s">
        <v>99</v>
      </c>
      <c r="I3547" s="98" t="s">
        <v>1261</v>
      </c>
      <c r="J3547" s="101" t="s">
        <v>4366</v>
      </c>
    </row>
    <row r="3548" ht="280.5" spans="1:10">
      <c r="A3548" s="98" t="s">
        <v>4367</v>
      </c>
      <c r="B3548" s="101" t="s">
        <v>4368</v>
      </c>
      <c r="C3548" s="102"/>
      <c r="D3548" s="102"/>
      <c r="E3548" s="102"/>
      <c r="F3548" s="102"/>
      <c r="G3548" s="102"/>
      <c r="H3548" s="102"/>
      <c r="I3548" s="102"/>
      <c r="J3548" s="103"/>
    </row>
    <row r="3549" ht="27" spans="1:10">
      <c r="A3549" s="102"/>
      <c r="B3549" s="103"/>
      <c r="C3549" s="98" t="s">
        <v>1256</v>
      </c>
      <c r="D3549" s="98" t="s">
        <v>1257</v>
      </c>
      <c r="E3549" s="98" t="s">
        <v>4369</v>
      </c>
      <c r="F3549" s="98" t="s">
        <v>1280</v>
      </c>
      <c r="G3549" s="98" t="s">
        <v>4332</v>
      </c>
      <c r="H3549" s="98" t="s">
        <v>99</v>
      </c>
      <c r="I3549" s="98" t="s">
        <v>1261</v>
      </c>
      <c r="J3549" s="101" t="s">
        <v>4370</v>
      </c>
    </row>
    <row r="3550" ht="40.5" spans="1:10">
      <c r="A3550" s="102"/>
      <c r="B3550" s="103"/>
      <c r="C3550" s="98" t="s">
        <v>1256</v>
      </c>
      <c r="D3550" s="98" t="s">
        <v>1257</v>
      </c>
      <c r="E3550" s="98" t="s">
        <v>4371</v>
      </c>
      <c r="F3550" s="98" t="s">
        <v>1280</v>
      </c>
      <c r="G3550" s="98" t="s">
        <v>3326</v>
      </c>
      <c r="H3550" s="98" t="s">
        <v>99</v>
      </c>
      <c r="I3550" s="98" t="s">
        <v>1261</v>
      </c>
      <c r="J3550" s="101" t="s">
        <v>4372</v>
      </c>
    </row>
    <row r="3551" ht="14.25" spans="1:10">
      <c r="A3551" s="102"/>
      <c r="B3551" s="103"/>
      <c r="C3551" s="98" t="s">
        <v>1256</v>
      </c>
      <c r="D3551" s="98" t="s">
        <v>1268</v>
      </c>
      <c r="E3551" s="98" t="s">
        <v>4373</v>
      </c>
      <c r="F3551" s="98" t="s">
        <v>1280</v>
      </c>
      <c r="G3551" s="98" t="s">
        <v>1471</v>
      </c>
      <c r="H3551" s="98" t="s">
        <v>99</v>
      </c>
      <c r="I3551" s="98" t="s">
        <v>1384</v>
      </c>
      <c r="J3551" s="101" t="s">
        <v>4336</v>
      </c>
    </row>
    <row r="3552" ht="14.25" spans="1:10">
      <c r="A3552" s="102"/>
      <c r="B3552" s="103"/>
      <c r="C3552" s="98" t="s">
        <v>1256</v>
      </c>
      <c r="D3552" s="98" t="s">
        <v>1377</v>
      </c>
      <c r="E3552" s="98" t="s">
        <v>4337</v>
      </c>
      <c r="F3552" s="98" t="s">
        <v>1280</v>
      </c>
      <c r="G3552" s="98" t="s">
        <v>2997</v>
      </c>
      <c r="H3552" s="98" t="s">
        <v>99</v>
      </c>
      <c r="I3552" s="98" t="s">
        <v>1261</v>
      </c>
      <c r="J3552" s="101" t="s">
        <v>4374</v>
      </c>
    </row>
    <row r="3553" ht="27" spans="1:10">
      <c r="A3553" s="102"/>
      <c r="B3553" s="103"/>
      <c r="C3553" s="98" t="s">
        <v>1277</v>
      </c>
      <c r="D3553" s="98" t="s">
        <v>1313</v>
      </c>
      <c r="E3553" s="98" t="s">
        <v>4375</v>
      </c>
      <c r="F3553" s="98" t="s">
        <v>1280</v>
      </c>
      <c r="G3553" s="98" t="s">
        <v>4376</v>
      </c>
      <c r="H3553" s="98" t="s">
        <v>99</v>
      </c>
      <c r="I3553" s="98" t="s">
        <v>1261</v>
      </c>
      <c r="J3553" s="101" t="s">
        <v>4377</v>
      </c>
    </row>
    <row r="3554" ht="40.5" spans="1:10">
      <c r="A3554" s="102"/>
      <c r="B3554" s="103"/>
      <c r="C3554" s="98" t="s">
        <v>1277</v>
      </c>
      <c r="D3554" s="98" t="s">
        <v>1278</v>
      </c>
      <c r="E3554" s="98" t="s">
        <v>4344</v>
      </c>
      <c r="F3554" s="98" t="s">
        <v>1280</v>
      </c>
      <c r="G3554" s="98" t="s">
        <v>1281</v>
      </c>
      <c r="H3554" s="98" t="s">
        <v>99</v>
      </c>
      <c r="I3554" s="98" t="s">
        <v>1261</v>
      </c>
      <c r="J3554" s="101" t="s">
        <v>4378</v>
      </c>
    </row>
    <row r="3555" ht="54" spans="1:10">
      <c r="A3555" s="102"/>
      <c r="B3555" s="103"/>
      <c r="C3555" s="98" t="s">
        <v>1277</v>
      </c>
      <c r="D3555" s="98" t="s">
        <v>1299</v>
      </c>
      <c r="E3555" s="98" t="s">
        <v>4379</v>
      </c>
      <c r="F3555" s="98" t="s">
        <v>1280</v>
      </c>
      <c r="G3555" s="98" t="s">
        <v>3165</v>
      </c>
      <c r="H3555" s="98" t="s">
        <v>99</v>
      </c>
      <c r="I3555" s="98" t="s">
        <v>1261</v>
      </c>
      <c r="J3555" s="101" t="s">
        <v>4379</v>
      </c>
    </row>
    <row r="3556" ht="27" spans="1:10">
      <c r="A3556" s="102"/>
      <c r="B3556" s="103"/>
      <c r="C3556" s="98" t="s">
        <v>1282</v>
      </c>
      <c r="D3556" s="98" t="s">
        <v>1283</v>
      </c>
      <c r="E3556" s="98" t="s">
        <v>1383</v>
      </c>
      <c r="F3556" s="98" t="s">
        <v>1259</v>
      </c>
      <c r="G3556" s="98" t="s">
        <v>1407</v>
      </c>
      <c r="H3556" s="98" t="s">
        <v>1294</v>
      </c>
      <c r="I3556" s="98" t="s">
        <v>1261</v>
      </c>
      <c r="J3556" s="101" t="s">
        <v>4380</v>
      </c>
    </row>
    <row r="3557" ht="14.25" spans="1:10">
      <c r="A3557" s="98" t="s">
        <v>4381</v>
      </c>
      <c r="B3557" s="103"/>
      <c r="C3557" s="102"/>
      <c r="D3557" s="102"/>
      <c r="E3557" s="102"/>
      <c r="F3557" s="102"/>
      <c r="G3557" s="102"/>
      <c r="H3557" s="102"/>
      <c r="I3557" s="102"/>
      <c r="J3557" s="103"/>
    </row>
    <row r="3558" ht="14.25" spans="1:10">
      <c r="A3558" s="98" t="s">
        <v>4382</v>
      </c>
      <c r="B3558" s="103"/>
      <c r="C3558" s="102"/>
      <c r="D3558" s="102"/>
      <c r="E3558" s="102"/>
      <c r="F3558" s="102"/>
      <c r="G3558" s="102"/>
      <c r="H3558" s="102"/>
      <c r="I3558" s="102"/>
      <c r="J3558" s="103"/>
    </row>
    <row r="3559" ht="97.5" spans="1:10">
      <c r="A3559" s="98" t="s">
        <v>4383</v>
      </c>
      <c r="B3559" s="101" t="s">
        <v>4384</v>
      </c>
      <c r="C3559" s="102"/>
      <c r="D3559" s="102"/>
      <c r="E3559" s="102"/>
      <c r="F3559" s="102"/>
      <c r="G3559" s="102"/>
      <c r="H3559" s="102"/>
      <c r="I3559" s="102"/>
      <c r="J3559" s="103"/>
    </row>
    <row r="3560" ht="40.5" spans="1:10">
      <c r="A3560" s="102"/>
      <c r="B3560" s="103"/>
      <c r="C3560" s="98" t="s">
        <v>1256</v>
      </c>
      <c r="D3560" s="98" t="s">
        <v>1257</v>
      </c>
      <c r="E3560" s="98" t="s">
        <v>4385</v>
      </c>
      <c r="F3560" s="98" t="s">
        <v>1280</v>
      </c>
      <c r="G3560" s="98" t="s">
        <v>1353</v>
      </c>
      <c r="H3560" s="98" t="s">
        <v>99</v>
      </c>
      <c r="I3560" s="98" t="s">
        <v>1261</v>
      </c>
      <c r="J3560" s="101" t="s">
        <v>4386</v>
      </c>
    </row>
    <row r="3561" ht="14.25" spans="1:10">
      <c r="A3561" s="102"/>
      <c r="B3561" s="103"/>
      <c r="C3561" s="98" t="s">
        <v>1256</v>
      </c>
      <c r="D3561" s="98" t="s">
        <v>1257</v>
      </c>
      <c r="E3561" s="98" t="s">
        <v>4387</v>
      </c>
      <c r="F3561" s="98" t="s">
        <v>1280</v>
      </c>
      <c r="G3561" s="98" t="s">
        <v>1276</v>
      </c>
      <c r="H3561" s="98" t="s">
        <v>99</v>
      </c>
      <c r="I3561" s="98" t="s">
        <v>1261</v>
      </c>
      <c r="J3561" s="101" t="s">
        <v>4388</v>
      </c>
    </row>
    <row r="3562" ht="14.25" spans="1:10">
      <c r="A3562" s="102"/>
      <c r="B3562" s="103"/>
      <c r="C3562" s="98" t="s">
        <v>1256</v>
      </c>
      <c r="D3562" s="98" t="s">
        <v>1257</v>
      </c>
      <c r="E3562" s="98" t="s">
        <v>4389</v>
      </c>
      <c r="F3562" s="98" t="s">
        <v>1280</v>
      </c>
      <c r="G3562" s="98" t="s">
        <v>1553</v>
      </c>
      <c r="H3562" s="98" t="s">
        <v>99</v>
      </c>
      <c r="I3562" s="98" t="s">
        <v>1261</v>
      </c>
      <c r="J3562" s="101" t="s">
        <v>4390</v>
      </c>
    </row>
    <row r="3563" ht="14.25" spans="1:10">
      <c r="A3563" s="102"/>
      <c r="B3563" s="103"/>
      <c r="C3563" s="98" t="s">
        <v>1256</v>
      </c>
      <c r="D3563" s="98" t="s">
        <v>1257</v>
      </c>
      <c r="E3563" s="98" t="s">
        <v>4391</v>
      </c>
      <c r="F3563" s="98" t="s">
        <v>1280</v>
      </c>
      <c r="G3563" s="98" t="s">
        <v>1553</v>
      </c>
      <c r="H3563" s="98" t="s">
        <v>99</v>
      </c>
      <c r="I3563" s="98" t="s">
        <v>1261</v>
      </c>
      <c r="J3563" s="101" t="s">
        <v>4392</v>
      </c>
    </row>
    <row r="3564" ht="14.25" spans="1:10">
      <c r="A3564" s="102"/>
      <c r="B3564" s="103"/>
      <c r="C3564" s="98" t="s">
        <v>1256</v>
      </c>
      <c r="D3564" s="98" t="s">
        <v>1257</v>
      </c>
      <c r="E3564" s="98" t="s">
        <v>4393</v>
      </c>
      <c r="F3564" s="98" t="s">
        <v>1280</v>
      </c>
      <c r="G3564" s="98" t="s">
        <v>1553</v>
      </c>
      <c r="H3564" s="98" t="s">
        <v>99</v>
      </c>
      <c r="I3564" s="98" t="s">
        <v>1261</v>
      </c>
      <c r="J3564" s="101" t="s">
        <v>4394</v>
      </c>
    </row>
    <row r="3565" ht="14.25" spans="1:10">
      <c r="A3565" s="102"/>
      <c r="B3565" s="103"/>
      <c r="C3565" s="98" t="s">
        <v>1256</v>
      </c>
      <c r="D3565" s="98" t="s">
        <v>1257</v>
      </c>
      <c r="E3565" s="98" t="s">
        <v>4395</v>
      </c>
      <c r="F3565" s="98" t="s">
        <v>1280</v>
      </c>
      <c r="G3565" s="98" t="s">
        <v>1768</v>
      </c>
      <c r="H3565" s="98" t="s">
        <v>99</v>
      </c>
      <c r="I3565" s="98" t="s">
        <v>1261</v>
      </c>
      <c r="J3565" s="101" t="s">
        <v>4396</v>
      </c>
    </row>
    <row r="3566" ht="14.25" spans="1:10">
      <c r="A3566" s="102"/>
      <c r="B3566" s="103"/>
      <c r="C3566" s="98" t="s">
        <v>1256</v>
      </c>
      <c r="D3566" s="98" t="s">
        <v>1268</v>
      </c>
      <c r="E3566" s="98" t="s">
        <v>4397</v>
      </c>
      <c r="F3566" s="98" t="s">
        <v>1280</v>
      </c>
      <c r="G3566" s="98" t="s">
        <v>1301</v>
      </c>
      <c r="H3566" s="98" t="s">
        <v>99</v>
      </c>
      <c r="I3566" s="98" t="s">
        <v>1261</v>
      </c>
      <c r="J3566" s="101" t="s">
        <v>4398</v>
      </c>
    </row>
    <row r="3567" ht="27" spans="1:10">
      <c r="A3567" s="102"/>
      <c r="B3567" s="103"/>
      <c r="C3567" s="98" t="s">
        <v>1256</v>
      </c>
      <c r="D3567" s="98" t="s">
        <v>1377</v>
      </c>
      <c r="E3567" s="98" t="s">
        <v>4399</v>
      </c>
      <c r="F3567" s="98" t="s">
        <v>1270</v>
      </c>
      <c r="G3567" s="98" t="s">
        <v>1414</v>
      </c>
      <c r="H3567" s="98" t="s">
        <v>99</v>
      </c>
      <c r="I3567" s="98" t="s">
        <v>1261</v>
      </c>
      <c r="J3567" s="101" t="s">
        <v>4400</v>
      </c>
    </row>
    <row r="3568" ht="27.75" spans="1:10">
      <c r="A3568" s="102"/>
      <c r="B3568" s="103"/>
      <c r="C3568" s="98" t="s">
        <v>1256</v>
      </c>
      <c r="D3568" s="98" t="s">
        <v>1377</v>
      </c>
      <c r="E3568" s="98" t="s">
        <v>3449</v>
      </c>
      <c r="F3568" s="98" t="s">
        <v>1280</v>
      </c>
      <c r="G3568" s="98" t="s">
        <v>4401</v>
      </c>
      <c r="H3568" s="98" t="s">
        <v>99</v>
      </c>
      <c r="I3568" s="98" t="s">
        <v>1261</v>
      </c>
      <c r="J3568" s="101" t="s">
        <v>4402</v>
      </c>
    </row>
    <row r="3569" ht="40.5" spans="1:10">
      <c r="A3569" s="102"/>
      <c r="B3569" s="103"/>
      <c r="C3569" s="98" t="s">
        <v>1277</v>
      </c>
      <c r="D3569" s="98" t="s">
        <v>1278</v>
      </c>
      <c r="E3569" s="98" t="s">
        <v>4403</v>
      </c>
      <c r="F3569" s="98" t="s">
        <v>1280</v>
      </c>
      <c r="G3569" s="98" t="s">
        <v>1281</v>
      </c>
      <c r="H3569" s="98" t="s">
        <v>99</v>
      </c>
      <c r="I3569" s="98" t="s">
        <v>1261</v>
      </c>
      <c r="J3569" s="101" t="s">
        <v>4404</v>
      </c>
    </row>
    <row r="3570" ht="40.5" spans="1:10">
      <c r="A3570" s="102"/>
      <c r="B3570" s="103"/>
      <c r="C3570" s="98" t="s">
        <v>1282</v>
      </c>
      <c r="D3570" s="98" t="s">
        <v>1283</v>
      </c>
      <c r="E3570" s="98" t="s">
        <v>4405</v>
      </c>
      <c r="F3570" s="98" t="s">
        <v>1259</v>
      </c>
      <c r="G3570" s="98" t="s">
        <v>1407</v>
      </c>
      <c r="H3570" s="98" t="s">
        <v>99</v>
      </c>
      <c r="I3570" s="98" t="s">
        <v>1261</v>
      </c>
      <c r="J3570" s="101" t="s">
        <v>4406</v>
      </c>
    </row>
    <row r="3571" ht="177.75" spans="1:10">
      <c r="A3571" s="98" t="s">
        <v>4407</v>
      </c>
      <c r="B3571" s="101" t="s">
        <v>4408</v>
      </c>
      <c r="C3571" s="102"/>
      <c r="D3571" s="102"/>
      <c r="E3571" s="102"/>
      <c r="F3571" s="102"/>
      <c r="G3571" s="102"/>
      <c r="H3571" s="102"/>
      <c r="I3571" s="102"/>
      <c r="J3571" s="103"/>
    </row>
    <row r="3572" ht="14.25" spans="1:10">
      <c r="A3572" s="102"/>
      <c r="B3572" s="103"/>
      <c r="C3572" s="98" t="s">
        <v>1256</v>
      </c>
      <c r="D3572" s="98" t="s">
        <v>1257</v>
      </c>
      <c r="E3572" s="98" t="s">
        <v>4409</v>
      </c>
      <c r="F3572" s="98" t="s">
        <v>1280</v>
      </c>
      <c r="G3572" s="98" t="s">
        <v>3174</v>
      </c>
      <c r="H3572" s="98" t="s">
        <v>99</v>
      </c>
      <c r="I3572" s="98" t="s">
        <v>1261</v>
      </c>
      <c r="J3572" s="101" t="s">
        <v>4410</v>
      </c>
    </row>
    <row r="3573" ht="14.25" spans="1:10">
      <c r="A3573" s="102"/>
      <c r="B3573" s="103"/>
      <c r="C3573" s="98" t="s">
        <v>1256</v>
      </c>
      <c r="D3573" s="98" t="s">
        <v>1257</v>
      </c>
      <c r="E3573" s="98" t="s">
        <v>4411</v>
      </c>
      <c r="F3573" s="98" t="s">
        <v>1280</v>
      </c>
      <c r="G3573" s="98" t="s">
        <v>4412</v>
      </c>
      <c r="H3573" s="98" t="s">
        <v>99</v>
      </c>
      <c r="I3573" s="98" t="s">
        <v>1261</v>
      </c>
      <c r="J3573" s="101" t="s">
        <v>4413</v>
      </c>
    </row>
    <row r="3574" ht="27" spans="1:10">
      <c r="A3574" s="102"/>
      <c r="B3574" s="103"/>
      <c r="C3574" s="98" t="s">
        <v>1256</v>
      </c>
      <c r="D3574" s="98" t="s">
        <v>1257</v>
      </c>
      <c r="E3574" s="98" t="s">
        <v>4414</v>
      </c>
      <c r="F3574" s="98" t="s">
        <v>1280</v>
      </c>
      <c r="G3574" s="98" t="s">
        <v>4415</v>
      </c>
      <c r="H3574" s="98" t="s">
        <v>99</v>
      </c>
      <c r="I3574" s="98" t="s">
        <v>1261</v>
      </c>
      <c r="J3574" s="101" t="s">
        <v>4413</v>
      </c>
    </row>
    <row r="3575" ht="14.25" spans="1:10">
      <c r="A3575" s="102"/>
      <c r="B3575" s="103"/>
      <c r="C3575" s="98" t="s">
        <v>1256</v>
      </c>
      <c r="D3575" s="98" t="s">
        <v>1257</v>
      </c>
      <c r="E3575" s="98" t="s">
        <v>4416</v>
      </c>
      <c r="F3575" s="98" t="s">
        <v>1280</v>
      </c>
      <c r="G3575" s="98" t="s">
        <v>2679</v>
      </c>
      <c r="H3575" s="98" t="s">
        <v>99</v>
      </c>
      <c r="I3575" s="98" t="s">
        <v>1261</v>
      </c>
      <c r="J3575" s="101" t="s">
        <v>4417</v>
      </c>
    </row>
    <row r="3576" ht="14.25" spans="1:10">
      <c r="A3576" s="102"/>
      <c r="B3576" s="103"/>
      <c r="C3576" s="98" t="s">
        <v>1256</v>
      </c>
      <c r="D3576" s="98" t="s">
        <v>1257</v>
      </c>
      <c r="E3576" s="98" t="s">
        <v>4418</v>
      </c>
      <c r="F3576" s="98" t="s">
        <v>1420</v>
      </c>
      <c r="G3576" s="98" t="s">
        <v>2043</v>
      </c>
      <c r="H3576" s="98" t="s">
        <v>99</v>
      </c>
      <c r="I3576" s="98" t="s">
        <v>1261</v>
      </c>
      <c r="J3576" s="101" t="s">
        <v>4419</v>
      </c>
    </row>
    <row r="3577" ht="27" spans="1:10">
      <c r="A3577" s="102"/>
      <c r="B3577" s="103"/>
      <c r="C3577" s="98" t="s">
        <v>1256</v>
      </c>
      <c r="D3577" s="98" t="s">
        <v>1268</v>
      </c>
      <c r="E3577" s="98" t="s">
        <v>4420</v>
      </c>
      <c r="F3577" s="98" t="s">
        <v>1259</v>
      </c>
      <c r="G3577" s="98" t="s">
        <v>1407</v>
      </c>
      <c r="H3577" s="98" t="s">
        <v>99</v>
      </c>
      <c r="I3577" s="98" t="s">
        <v>1261</v>
      </c>
      <c r="J3577" s="101" t="s">
        <v>4421</v>
      </c>
    </row>
    <row r="3578" ht="27" spans="1:10">
      <c r="A3578" s="102"/>
      <c r="B3578" s="103"/>
      <c r="C3578" s="98" t="s">
        <v>1256</v>
      </c>
      <c r="D3578" s="98" t="s">
        <v>1268</v>
      </c>
      <c r="E3578" s="98" t="s">
        <v>4422</v>
      </c>
      <c r="F3578" s="98" t="s">
        <v>1280</v>
      </c>
      <c r="G3578" s="98" t="s">
        <v>1301</v>
      </c>
      <c r="H3578" s="98" t="s">
        <v>99</v>
      </c>
      <c r="I3578" s="98" t="s">
        <v>1261</v>
      </c>
      <c r="J3578" s="101" t="s">
        <v>4423</v>
      </c>
    </row>
    <row r="3579" ht="27" spans="1:10">
      <c r="A3579" s="102"/>
      <c r="B3579" s="103"/>
      <c r="C3579" s="98" t="s">
        <v>1256</v>
      </c>
      <c r="D3579" s="98" t="s">
        <v>1377</v>
      </c>
      <c r="E3579" s="98" t="s">
        <v>4424</v>
      </c>
      <c r="F3579" s="98" t="s">
        <v>1270</v>
      </c>
      <c r="G3579" s="98" t="s">
        <v>1414</v>
      </c>
      <c r="H3579" s="98" t="s">
        <v>99</v>
      </c>
      <c r="I3579" s="98" t="s">
        <v>1261</v>
      </c>
      <c r="J3579" s="101" t="s">
        <v>4425</v>
      </c>
    </row>
    <row r="3580" ht="14.25" spans="1:10">
      <c r="A3580" s="102"/>
      <c r="B3580" s="103"/>
      <c r="C3580" s="98" t="s">
        <v>1277</v>
      </c>
      <c r="D3580" s="98" t="s">
        <v>1278</v>
      </c>
      <c r="E3580" s="98" t="s">
        <v>4426</v>
      </c>
      <c r="F3580" s="98" t="s">
        <v>1280</v>
      </c>
      <c r="G3580" s="98" t="s">
        <v>1281</v>
      </c>
      <c r="H3580" s="98" t="s">
        <v>99</v>
      </c>
      <c r="I3580" s="98" t="s">
        <v>1261</v>
      </c>
      <c r="J3580" s="101" t="s">
        <v>4427</v>
      </c>
    </row>
    <row r="3581" ht="27.75" spans="1:10">
      <c r="A3581" s="102"/>
      <c r="B3581" s="103"/>
      <c r="C3581" s="98" t="s">
        <v>1282</v>
      </c>
      <c r="D3581" s="98" t="s">
        <v>1283</v>
      </c>
      <c r="E3581" s="98" t="s">
        <v>4428</v>
      </c>
      <c r="F3581" s="98" t="s">
        <v>1259</v>
      </c>
      <c r="G3581" s="98" t="s">
        <v>1398</v>
      </c>
      <c r="H3581" s="98" t="s">
        <v>99</v>
      </c>
      <c r="I3581" s="98" t="s">
        <v>1384</v>
      </c>
      <c r="J3581" s="101" t="s">
        <v>4429</v>
      </c>
    </row>
    <row r="3582" ht="14.25" spans="1:10">
      <c r="A3582" s="98" t="s">
        <v>4430</v>
      </c>
      <c r="B3582" s="103"/>
      <c r="C3582" s="102"/>
      <c r="D3582" s="102"/>
      <c r="E3582" s="102"/>
      <c r="F3582" s="102"/>
      <c r="G3582" s="102"/>
      <c r="H3582" s="102"/>
      <c r="I3582" s="102"/>
      <c r="J3582" s="103"/>
    </row>
    <row r="3583" ht="14.25" spans="1:10">
      <c r="A3583" s="98" t="s">
        <v>4431</v>
      </c>
      <c r="B3583" s="103"/>
      <c r="C3583" s="102"/>
      <c r="D3583" s="102"/>
      <c r="E3583" s="102"/>
      <c r="F3583" s="102"/>
      <c r="G3583" s="102"/>
      <c r="H3583" s="102"/>
      <c r="I3583" s="102"/>
      <c r="J3583" s="103"/>
    </row>
    <row r="3584" ht="41.25" spans="1:10">
      <c r="A3584" s="98" t="s">
        <v>4432</v>
      </c>
      <c r="B3584" s="101" t="s">
        <v>4433</v>
      </c>
      <c r="C3584" s="102"/>
      <c r="D3584" s="102"/>
      <c r="E3584" s="102"/>
      <c r="F3584" s="102"/>
      <c r="G3584" s="102"/>
      <c r="H3584" s="102"/>
      <c r="I3584" s="102"/>
      <c r="J3584" s="103"/>
    </row>
    <row r="3585" ht="27.75" spans="1:10">
      <c r="A3585" s="102"/>
      <c r="B3585" s="103"/>
      <c r="C3585" s="98" t="s">
        <v>1256</v>
      </c>
      <c r="D3585" s="98" t="s">
        <v>1257</v>
      </c>
      <c r="E3585" s="98" t="s">
        <v>4434</v>
      </c>
      <c r="F3585" s="98" t="s">
        <v>1280</v>
      </c>
      <c r="G3585" s="98" t="s">
        <v>4435</v>
      </c>
      <c r="H3585" s="98" t="s">
        <v>99</v>
      </c>
      <c r="I3585" s="98" t="s">
        <v>1261</v>
      </c>
      <c r="J3585" s="101" t="s">
        <v>4436</v>
      </c>
    </row>
    <row r="3586" ht="14.25" spans="1:10">
      <c r="A3586" s="102"/>
      <c r="B3586" s="103"/>
      <c r="C3586" s="98" t="s">
        <v>1256</v>
      </c>
      <c r="D3586" s="98" t="s">
        <v>1268</v>
      </c>
      <c r="E3586" s="98" t="s">
        <v>4437</v>
      </c>
      <c r="F3586" s="98" t="s">
        <v>1259</v>
      </c>
      <c r="G3586" s="98" t="s">
        <v>1332</v>
      </c>
      <c r="H3586" s="98" t="s">
        <v>99</v>
      </c>
      <c r="I3586" s="98" t="s">
        <v>1261</v>
      </c>
      <c r="J3586" s="101" t="s">
        <v>4438</v>
      </c>
    </row>
    <row r="3587" ht="14.25" spans="1:10">
      <c r="A3587" s="102"/>
      <c r="B3587" s="103"/>
      <c r="C3587" s="98" t="s">
        <v>1256</v>
      </c>
      <c r="D3587" s="98" t="s">
        <v>1268</v>
      </c>
      <c r="E3587" s="98" t="s">
        <v>4439</v>
      </c>
      <c r="F3587" s="98" t="s">
        <v>1280</v>
      </c>
      <c r="G3587" s="98" t="s">
        <v>1301</v>
      </c>
      <c r="H3587" s="98" t="s">
        <v>99</v>
      </c>
      <c r="I3587" s="98" t="s">
        <v>1384</v>
      </c>
      <c r="J3587" s="101" t="s">
        <v>4440</v>
      </c>
    </row>
    <row r="3588" ht="27" spans="1:10">
      <c r="A3588" s="102"/>
      <c r="B3588" s="103"/>
      <c r="C3588" s="98" t="s">
        <v>1256</v>
      </c>
      <c r="D3588" s="98" t="s">
        <v>1377</v>
      </c>
      <c r="E3588" s="98" t="s">
        <v>4441</v>
      </c>
      <c r="F3588" s="98" t="s">
        <v>1280</v>
      </c>
      <c r="G3588" s="98" t="s">
        <v>1301</v>
      </c>
      <c r="H3588" s="98" t="s">
        <v>99</v>
      </c>
      <c r="I3588" s="98" t="s">
        <v>1261</v>
      </c>
      <c r="J3588" s="101" t="s">
        <v>4442</v>
      </c>
    </row>
    <row r="3589" ht="40.5" spans="1:10">
      <c r="A3589" s="102"/>
      <c r="B3589" s="103"/>
      <c r="C3589" s="98" t="s">
        <v>1256</v>
      </c>
      <c r="D3589" s="98" t="s">
        <v>1291</v>
      </c>
      <c r="E3589" s="98" t="s">
        <v>4443</v>
      </c>
      <c r="F3589" s="98" t="s">
        <v>1280</v>
      </c>
      <c r="G3589" s="98" t="s">
        <v>4435</v>
      </c>
      <c r="H3589" s="98" t="s">
        <v>99</v>
      </c>
      <c r="I3589" s="98" t="s">
        <v>1384</v>
      </c>
      <c r="J3589" s="101" t="s">
        <v>4444</v>
      </c>
    </row>
    <row r="3590" ht="40.5" spans="1:10">
      <c r="A3590" s="102"/>
      <c r="B3590" s="103"/>
      <c r="C3590" s="98" t="s">
        <v>1277</v>
      </c>
      <c r="D3590" s="98" t="s">
        <v>1278</v>
      </c>
      <c r="E3590" s="98" t="s">
        <v>4445</v>
      </c>
      <c r="F3590" s="98" t="s">
        <v>1280</v>
      </c>
      <c r="G3590" s="98" t="s">
        <v>2263</v>
      </c>
      <c r="H3590" s="98" t="s">
        <v>99</v>
      </c>
      <c r="I3590" s="98" t="s">
        <v>1384</v>
      </c>
      <c r="J3590" s="101" t="s">
        <v>4446</v>
      </c>
    </row>
    <row r="3591" ht="27" spans="1:10">
      <c r="A3591" s="102"/>
      <c r="B3591" s="103"/>
      <c r="C3591" s="98" t="s">
        <v>1282</v>
      </c>
      <c r="D3591" s="98" t="s">
        <v>1283</v>
      </c>
      <c r="E3591" s="98" t="s">
        <v>4447</v>
      </c>
      <c r="F3591" s="98" t="s">
        <v>1280</v>
      </c>
      <c r="G3591" s="98" t="s">
        <v>1407</v>
      </c>
      <c r="H3591" s="98" t="s">
        <v>99</v>
      </c>
      <c r="I3591" s="98" t="s">
        <v>1384</v>
      </c>
      <c r="J3591" s="101" t="s">
        <v>4446</v>
      </c>
    </row>
    <row r="3592" ht="94.5" spans="1:10">
      <c r="A3592" s="98" t="s">
        <v>4448</v>
      </c>
      <c r="B3592" s="101" t="s">
        <v>4449</v>
      </c>
      <c r="C3592" s="102"/>
      <c r="D3592" s="102"/>
      <c r="E3592" s="102"/>
      <c r="F3592" s="102"/>
      <c r="G3592" s="102"/>
      <c r="H3592" s="102"/>
      <c r="I3592" s="102"/>
      <c r="J3592" s="103"/>
    </row>
    <row r="3593" ht="14.25" spans="1:10">
      <c r="A3593" s="102"/>
      <c r="B3593" s="103"/>
      <c r="C3593" s="98" t="s">
        <v>1256</v>
      </c>
      <c r="D3593" s="98" t="s">
        <v>1257</v>
      </c>
      <c r="E3593" s="98" t="s">
        <v>4450</v>
      </c>
      <c r="F3593" s="98" t="s">
        <v>1259</v>
      </c>
      <c r="G3593" s="98" t="s">
        <v>1260</v>
      </c>
      <c r="H3593" s="98" t="s">
        <v>99</v>
      </c>
      <c r="I3593" s="98" t="s">
        <v>1261</v>
      </c>
      <c r="J3593" s="101" t="s">
        <v>4451</v>
      </c>
    </row>
    <row r="3594" ht="14.25" spans="1:10">
      <c r="A3594" s="102"/>
      <c r="B3594" s="103"/>
      <c r="C3594" s="98" t="s">
        <v>1256</v>
      </c>
      <c r="D3594" s="98" t="s">
        <v>1257</v>
      </c>
      <c r="E3594" s="98" t="s">
        <v>4452</v>
      </c>
      <c r="F3594" s="98" t="s">
        <v>1280</v>
      </c>
      <c r="G3594" s="98" t="s">
        <v>2043</v>
      </c>
      <c r="H3594" s="98" t="s">
        <v>99</v>
      </c>
      <c r="I3594" s="98" t="s">
        <v>1261</v>
      </c>
      <c r="J3594" s="101" t="s">
        <v>4453</v>
      </c>
    </row>
    <row r="3595" ht="27.75" spans="1:10">
      <c r="A3595" s="102"/>
      <c r="B3595" s="103"/>
      <c r="C3595" s="98" t="s">
        <v>1256</v>
      </c>
      <c r="D3595" s="98" t="s">
        <v>1291</v>
      </c>
      <c r="E3595" s="98" t="s">
        <v>4454</v>
      </c>
      <c r="F3595" s="98" t="s">
        <v>1280</v>
      </c>
      <c r="G3595" s="98" t="s">
        <v>4455</v>
      </c>
      <c r="H3595" s="98" t="s">
        <v>99</v>
      </c>
      <c r="I3595" s="98" t="s">
        <v>1261</v>
      </c>
      <c r="J3595" s="101" t="s">
        <v>4456</v>
      </c>
    </row>
    <row r="3596" ht="27" spans="1:10">
      <c r="A3596" s="102"/>
      <c r="B3596" s="103"/>
      <c r="C3596" s="98" t="s">
        <v>1277</v>
      </c>
      <c r="D3596" s="98" t="s">
        <v>1299</v>
      </c>
      <c r="E3596" s="98" t="s">
        <v>4457</v>
      </c>
      <c r="F3596" s="98" t="s">
        <v>1280</v>
      </c>
      <c r="G3596" s="98" t="s">
        <v>1403</v>
      </c>
      <c r="H3596" s="98" t="s">
        <v>99</v>
      </c>
      <c r="I3596" s="98" t="s">
        <v>1384</v>
      </c>
      <c r="J3596" s="101" t="s">
        <v>4458</v>
      </c>
    </row>
    <row r="3597" ht="27" spans="1:10">
      <c r="A3597" s="102"/>
      <c r="B3597" s="103"/>
      <c r="C3597" s="98" t="s">
        <v>1282</v>
      </c>
      <c r="D3597" s="98" t="s">
        <v>1283</v>
      </c>
      <c r="E3597" s="98" t="s">
        <v>4459</v>
      </c>
      <c r="F3597" s="98" t="s">
        <v>1280</v>
      </c>
      <c r="G3597" s="98" t="s">
        <v>1407</v>
      </c>
      <c r="H3597" s="98" t="s">
        <v>99</v>
      </c>
      <c r="I3597" s="98" t="s">
        <v>1384</v>
      </c>
      <c r="J3597" s="101" t="s">
        <v>4460</v>
      </c>
    </row>
    <row r="3598" ht="27.75" spans="1:10">
      <c r="A3598" s="98" t="s">
        <v>4461</v>
      </c>
      <c r="B3598" s="103"/>
      <c r="C3598" s="102"/>
      <c r="D3598" s="102"/>
      <c r="E3598" s="102"/>
      <c r="F3598" s="102"/>
      <c r="G3598" s="102"/>
      <c r="H3598" s="102"/>
      <c r="I3598" s="102"/>
      <c r="J3598" s="103"/>
    </row>
    <row r="3599" ht="27.75" spans="1:10">
      <c r="A3599" s="98" t="s">
        <v>4462</v>
      </c>
      <c r="B3599" s="103"/>
      <c r="C3599" s="102"/>
      <c r="D3599" s="102"/>
      <c r="E3599" s="102"/>
      <c r="F3599" s="102"/>
      <c r="G3599" s="102"/>
      <c r="H3599" s="102"/>
      <c r="I3599" s="102"/>
      <c r="J3599" s="103"/>
    </row>
    <row r="3600" ht="42" spans="1:10">
      <c r="A3600" s="98" t="s">
        <v>4463</v>
      </c>
      <c r="B3600" s="101" t="s">
        <v>4464</v>
      </c>
      <c r="C3600" s="102"/>
      <c r="D3600" s="102"/>
      <c r="E3600" s="102"/>
      <c r="F3600" s="102"/>
      <c r="G3600" s="102"/>
      <c r="H3600" s="102"/>
      <c r="I3600" s="102"/>
      <c r="J3600" s="103"/>
    </row>
    <row r="3601" ht="14.25" spans="1:10">
      <c r="A3601" s="102"/>
      <c r="B3601" s="103"/>
      <c r="C3601" s="98" t="s">
        <v>1256</v>
      </c>
      <c r="D3601" s="98" t="s">
        <v>1257</v>
      </c>
      <c r="E3601" s="98" t="s">
        <v>4465</v>
      </c>
      <c r="F3601" s="98" t="s">
        <v>1280</v>
      </c>
      <c r="G3601" s="98" t="s">
        <v>3898</v>
      </c>
      <c r="H3601" s="98" t="s">
        <v>99</v>
      </c>
      <c r="I3601" s="98" t="s">
        <v>1261</v>
      </c>
      <c r="J3601" s="101" t="s">
        <v>4466</v>
      </c>
    </row>
    <row r="3602" ht="27" spans="1:10">
      <c r="A3602" s="102"/>
      <c r="B3602" s="103"/>
      <c r="C3602" s="98" t="s">
        <v>1277</v>
      </c>
      <c r="D3602" s="98" t="s">
        <v>1278</v>
      </c>
      <c r="E3602" s="98" t="s">
        <v>4467</v>
      </c>
      <c r="F3602" s="98" t="s">
        <v>1259</v>
      </c>
      <c r="G3602" s="98" t="s">
        <v>2444</v>
      </c>
      <c r="H3602" s="98" t="s">
        <v>1695</v>
      </c>
      <c r="I3602" s="98" t="s">
        <v>1261</v>
      </c>
      <c r="J3602" s="101" t="s">
        <v>4466</v>
      </c>
    </row>
    <row r="3603" ht="27" spans="1:10">
      <c r="A3603" s="102"/>
      <c r="B3603" s="103"/>
      <c r="C3603" s="98" t="s">
        <v>1282</v>
      </c>
      <c r="D3603" s="98" t="s">
        <v>1283</v>
      </c>
      <c r="E3603" s="98" t="s">
        <v>3710</v>
      </c>
      <c r="F3603" s="98" t="s">
        <v>1259</v>
      </c>
      <c r="G3603" s="98" t="s">
        <v>1285</v>
      </c>
      <c r="H3603" s="98" t="s">
        <v>99</v>
      </c>
      <c r="I3603" s="98" t="s">
        <v>1261</v>
      </c>
      <c r="J3603" s="101" t="s">
        <v>4466</v>
      </c>
    </row>
    <row r="3604" ht="70.5" spans="1:10">
      <c r="A3604" s="98" t="s">
        <v>4468</v>
      </c>
      <c r="B3604" s="101" t="s">
        <v>4469</v>
      </c>
      <c r="C3604" s="102"/>
      <c r="D3604" s="102"/>
      <c r="E3604" s="102"/>
      <c r="F3604" s="102"/>
      <c r="G3604" s="102"/>
      <c r="H3604" s="102"/>
      <c r="I3604" s="102"/>
      <c r="J3604" s="103"/>
    </row>
    <row r="3605" ht="14.25" spans="1:10">
      <c r="A3605" s="102"/>
      <c r="B3605" s="103"/>
      <c r="C3605" s="98" t="s">
        <v>1256</v>
      </c>
      <c r="D3605" s="98" t="s">
        <v>1257</v>
      </c>
      <c r="E3605" s="98" t="s">
        <v>3695</v>
      </c>
      <c r="F3605" s="98" t="s">
        <v>1280</v>
      </c>
      <c r="G3605" s="98" t="s">
        <v>1274</v>
      </c>
      <c r="H3605" s="98" t="s">
        <v>1776</v>
      </c>
      <c r="I3605" s="98" t="s">
        <v>1261</v>
      </c>
      <c r="J3605" s="101" t="s">
        <v>4470</v>
      </c>
    </row>
    <row r="3606" ht="14.25" spans="1:10">
      <c r="A3606" s="102"/>
      <c r="B3606" s="103"/>
      <c r="C3606" s="98" t="s">
        <v>1256</v>
      </c>
      <c r="D3606" s="98" t="s">
        <v>1291</v>
      </c>
      <c r="E3606" s="98" t="s">
        <v>4471</v>
      </c>
      <c r="F3606" s="98" t="s">
        <v>1280</v>
      </c>
      <c r="G3606" s="98" t="s">
        <v>4472</v>
      </c>
      <c r="H3606" s="98" t="s">
        <v>99</v>
      </c>
      <c r="I3606" s="98" t="s">
        <v>1261</v>
      </c>
      <c r="J3606" s="101" t="s">
        <v>4473</v>
      </c>
    </row>
    <row r="3607" ht="14.25" spans="1:10">
      <c r="A3607" s="102"/>
      <c r="B3607" s="103"/>
      <c r="C3607" s="98" t="s">
        <v>1277</v>
      </c>
      <c r="D3607" s="98" t="s">
        <v>1278</v>
      </c>
      <c r="E3607" s="98" t="s">
        <v>4474</v>
      </c>
      <c r="F3607" s="98" t="s">
        <v>1259</v>
      </c>
      <c r="G3607" s="98" t="s">
        <v>1407</v>
      </c>
      <c r="H3607" s="98" t="s">
        <v>1294</v>
      </c>
      <c r="I3607" s="98" t="s">
        <v>1261</v>
      </c>
      <c r="J3607" s="101" t="s">
        <v>4475</v>
      </c>
    </row>
    <row r="3608" ht="28.5" spans="1:10">
      <c r="A3608" s="102"/>
      <c r="B3608" s="103"/>
      <c r="C3608" s="98" t="s">
        <v>1282</v>
      </c>
      <c r="D3608" s="98" t="s">
        <v>1283</v>
      </c>
      <c r="E3608" s="98" t="s">
        <v>3710</v>
      </c>
      <c r="F3608" s="98" t="s">
        <v>1259</v>
      </c>
      <c r="G3608" s="98" t="s">
        <v>1407</v>
      </c>
      <c r="H3608" s="98" t="s">
        <v>1294</v>
      </c>
      <c r="I3608" s="98" t="s">
        <v>1261</v>
      </c>
      <c r="J3608" s="101" t="s">
        <v>3711</v>
      </c>
    </row>
    <row r="3609" ht="138.75" spans="1:10">
      <c r="A3609" s="98" t="s">
        <v>4476</v>
      </c>
      <c r="B3609" s="101" t="s">
        <v>4477</v>
      </c>
      <c r="C3609" s="102"/>
      <c r="D3609" s="102"/>
      <c r="E3609" s="102"/>
      <c r="F3609" s="102"/>
      <c r="G3609" s="102"/>
      <c r="H3609" s="102"/>
      <c r="I3609" s="102"/>
      <c r="J3609" s="103"/>
    </row>
    <row r="3610" ht="14.25" spans="1:10">
      <c r="A3610" s="102"/>
      <c r="B3610" s="103"/>
      <c r="C3610" s="98" t="s">
        <v>1256</v>
      </c>
      <c r="D3610" s="98" t="s">
        <v>1257</v>
      </c>
      <c r="E3610" s="98" t="s">
        <v>3695</v>
      </c>
      <c r="F3610" s="98" t="s">
        <v>1259</v>
      </c>
      <c r="G3610" s="98" t="s">
        <v>1274</v>
      </c>
      <c r="H3610" s="98" t="s">
        <v>1776</v>
      </c>
      <c r="I3610" s="98" t="s">
        <v>1261</v>
      </c>
      <c r="J3610" s="101" t="s">
        <v>3983</v>
      </c>
    </row>
    <row r="3611" ht="14.25" spans="1:10">
      <c r="A3611" s="102"/>
      <c r="B3611" s="103"/>
      <c r="C3611" s="98" t="s">
        <v>1277</v>
      </c>
      <c r="D3611" s="98" t="s">
        <v>1278</v>
      </c>
      <c r="E3611" s="98" t="s">
        <v>4478</v>
      </c>
      <c r="F3611" s="98" t="s">
        <v>1259</v>
      </c>
      <c r="G3611" s="98" t="s">
        <v>3686</v>
      </c>
      <c r="H3611" s="98" t="s">
        <v>1695</v>
      </c>
      <c r="I3611" s="98" t="s">
        <v>1384</v>
      </c>
      <c r="J3611" s="101" t="s">
        <v>4479</v>
      </c>
    </row>
    <row r="3612" ht="27" spans="1:10">
      <c r="A3612" s="102"/>
      <c r="B3612" s="103"/>
      <c r="C3612" s="98" t="s">
        <v>1277</v>
      </c>
      <c r="D3612" s="98" t="s">
        <v>1299</v>
      </c>
      <c r="E3612" s="98" t="s">
        <v>4480</v>
      </c>
      <c r="F3612" s="98" t="s">
        <v>1280</v>
      </c>
      <c r="G3612" s="98" t="s">
        <v>1301</v>
      </c>
      <c r="H3612" s="98" t="s">
        <v>99</v>
      </c>
      <c r="I3612" s="98" t="s">
        <v>1384</v>
      </c>
      <c r="J3612" s="101" t="s">
        <v>4481</v>
      </c>
    </row>
    <row r="3613" ht="28.5" spans="1:10">
      <c r="A3613" s="102"/>
      <c r="B3613" s="103"/>
      <c r="C3613" s="98" t="s">
        <v>1282</v>
      </c>
      <c r="D3613" s="98" t="s">
        <v>1283</v>
      </c>
      <c r="E3613" s="98" t="s">
        <v>3710</v>
      </c>
      <c r="F3613" s="98" t="s">
        <v>1259</v>
      </c>
      <c r="G3613" s="98" t="s">
        <v>1285</v>
      </c>
      <c r="H3613" s="98" t="s">
        <v>1294</v>
      </c>
      <c r="I3613" s="98" t="s">
        <v>1261</v>
      </c>
      <c r="J3613" s="101" t="s">
        <v>3711</v>
      </c>
    </row>
    <row r="3614" ht="42" spans="1:10">
      <c r="A3614" s="98" t="s">
        <v>4482</v>
      </c>
      <c r="B3614" s="101" t="s">
        <v>4483</v>
      </c>
      <c r="C3614" s="102"/>
      <c r="D3614" s="102"/>
      <c r="E3614" s="102"/>
      <c r="F3614" s="102"/>
      <c r="G3614" s="102"/>
      <c r="H3614" s="102"/>
      <c r="I3614" s="102"/>
      <c r="J3614" s="103"/>
    </row>
    <row r="3615" ht="14.25" spans="1:10">
      <c r="A3615" s="102"/>
      <c r="B3615" s="103"/>
      <c r="C3615" s="98" t="s">
        <v>1256</v>
      </c>
      <c r="D3615" s="98" t="s">
        <v>1257</v>
      </c>
      <c r="E3615" s="98" t="s">
        <v>4484</v>
      </c>
      <c r="F3615" s="98" t="s">
        <v>1270</v>
      </c>
      <c r="G3615" s="98" t="s">
        <v>4485</v>
      </c>
      <c r="H3615" s="98" t="s">
        <v>99</v>
      </c>
      <c r="I3615" s="98" t="s">
        <v>1261</v>
      </c>
      <c r="J3615" s="101" t="s">
        <v>4486</v>
      </c>
    </row>
    <row r="3616" ht="27" spans="1:10">
      <c r="A3616" s="102"/>
      <c r="B3616" s="103"/>
      <c r="C3616" s="98" t="s">
        <v>1277</v>
      </c>
      <c r="D3616" s="98" t="s">
        <v>1278</v>
      </c>
      <c r="E3616" s="98" t="s">
        <v>4487</v>
      </c>
      <c r="F3616" s="98" t="s">
        <v>1280</v>
      </c>
      <c r="G3616" s="98" t="s">
        <v>1301</v>
      </c>
      <c r="H3616" s="98" t="s">
        <v>99</v>
      </c>
      <c r="I3616" s="98" t="s">
        <v>1384</v>
      </c>
      <c r="J3616" s="101" t="s">
        <v>4488</v>
      </c>
    </row>
    <row r="3617" ht="27" spans="1:10">
      <c r="A3617" s="102"/>
      <c r="B3617" s="103"/>
      <c r="C3617" s="98" t="s">
        <v>1277</v>
      </c>
      <c r="D3617" s="98" t="s">
        <v>1299</v>
      </c>
      <c r="E3617" s="98" t="s">
        <v>4489</v>
      </c>
      <c r="F3617" s="98" t="s">
        <v>1280</v>
      </c>
      <c r="G3617" s="98" t="s">
        <v>1407</v>
      </c>
      <c r="H3617" s="98" t="s">
        <v>99</v>
      </c>
      <c r="I3617" s="98" t="s">
        <v>1384</v>
      </c>
      <c r="J3617" s="101" t="s">
        <v>4490</v>
      </c>
    </row>
    <row r="3618" ht="27.75" spans="1:10">
      <c r="A3618" s="102"/>
      <c r="B3618" s="103"/>
      <c r="C3618" s="98" t="s">
        <v>1282</v>
      </c>
      <c r="D3618" s="98" t="s">
        <v>1283</v>
      </c>
      <c r="E3618" s="98" t="s">
        <v>4491</v>
      </c>
      <c r="F3618" s="98" t="s">
        <v>1280</v>
      </c>
      <c r="G3618" s="98" t="s">
        <v>1285</v>
      </c>
      <c r="H3618" s="98" t="s">
        <v>99</v>
      </c>
      <c r="I3618" s="98" t="s">
        <v>1384</v>
      </c>
      <c r="J3618" s="101" t="s">
        <v>4492</v>
      </c>
    </row>
    <row r="3619" ht="54.75" spans="1:10">
      <c r="A3619" s="98" t="s">
        <v>4493</v>
      </c>
      <c r="B3619" s="101" t="s">
        <v>4494</v>
      </c>
      <c r="C3619" s="102"/>
      <c r="D3619" s="102"/>
      <c r="E3619" s="102"/>
      <c r="F3619" s="102"/>
      <c r="G3619" s="102"/>
      <c r="H3619" s="102"/>
      <c r="I3619" s="102"/>
      <c r="J3619" s="103"/>
    </row>
    <row r="3620" ht="14.25" spans="1:10">
      <c r="A3620" s="102"/>
      <c r="B3620" s="103"/>
      <c r="C3620" s="98" t="s">
        <v>1256</v>
      </c>
      <c r="D3620" s="98" t="s">
        <v>1257</v>
      </c>
      <c r="E3620" s="98" t="s">
        <v>3695</v>
      </c>
      <c r="F3620" s="98" t="s">
        <v>1259</v>
      </c>
      <c r="G3620" s="98" t="s">
        <v>1353</v>
      </c>
      <c r="H3620" s="98" t="s">
        <v>1776</v>
      </c>
      <c r="I3620" s="98" t="s">
        <v>1261</v>
      </c>
      <c r="J3620" s="101" t="s">
        <v>3983</v>
      </c>
    </row>
    <row r="3621" ht="14.25" spans="1:10">
      <c r="A3621" s="102"/>
      <c r="B3621" s="103"/>
      <c r="C3621" s="98" t="s">
        <v>1277</v>
      </c>
      <c r="D3621" s="98" t="s">
        <v>1278</v>
      </c>
      <c r="E3621" s="98" t="s">
        <v>2027</v>
      </c>
      <c r="F3621" s="98" t="s">
        <v>1259</v>
      </c>
      <c r="G3621" s="98" t="s">
        <v>1407</v>
      </c>
      <c r="H3621" s="98" t="s">
        <v>1294</v>
      </c>
      <c r="I3621" s="98" t="s">
        <v>1261</v>
      </c>
      <c r="J3621" s="101" t="s">
        <v>4495</v>
      </c>
    </row>
    <row r="3622" ht="27" spans="1:10">
      <c r="A3622" s="102"/>
      <c r="B3622" s="103"/>
      <c r="C3622" s="98" t="s">
        <v>1277</v>
      </c>
      <c r="D3622" s="98" t="s">
        <v>1299</v>
      </c>
      <c r="E3622" s="98" t="s">
        <v>4496</v>
      </c>
      <c r="F3622" s="98" t="s">
        <v>1259</v>
      </c>
      <c r="G3622" s="98" t="s">
        <v>1407</v>
      </c>
      <c r="H3622" s="98" t="s">
        <v>99</v>
      </c>
      <c r="I3622" s="98" t="s">
        <v>1384</v>
      </c>
      <c r="J3622" s="101" t="s">
        <v>4497</v>
      </c>
    </row>
    <row r="3623" ht="28.5" spans="1:10">
      <c r="A3623" s="102"/>
      <c r="B3623" s="103"/>
      <c r="C3623" s="98" t="s">
        <v>1282</v>
      </c>
      <c r="D3623" s="98" t="s">
        <v>1283</v>
      </c>
      <c r="E3623" s="98" t="s">
        <v>3710</v>
      </c>
      <c r="F3623" s="98" t="s">
        <v>1259</v>
      </c>
      <c r="G3623" s="98" t="s">
        <v>1573</v>
      </c>
      <c r="H3623" s="98" t="s">
        <v>1294</v>
      </c>
      <c r="I3623" s="98" t="s">
        <v>1261</v>
      </c>
      <c r="J3623" s="101" t="s">
        <v>3711</v>
      </c>
    </row>
    <row r="3624" ht="41.25" spans="1:10">
      <c r="A3624" s="98" t="s">
        <v>4498</v>
      </c>
      <c r="B3624" s="101" t="s">
        <v>4499</v>
      </c>
      <c r="C3624" s="102"/>
      <c r="D3624" s="102"/>
      <c r="E3624" s="102"/>
      <c r="F3624" s="102"/>
      <c r="G3624" s="102"/>
      <c r="H3624" s="102"/>
      <c r="I3624" s="102"/>
      <c r="J3624" s="103"/>
    </row>
    <row r="3625" ht="14.25" spans="1:10">
      <c r="A3625" s="102"/>
      <c r="B3625" s="103"/>
      <c r="C3625" s="98" t="s">
        <v>1256</v>
      </c>
      <c r="D3625" s="98" t="s">
        <v>1257</v>
      </c>
      <c r="E3625" s="98" t="s">
        <v>4500</v>
      </c>
      <c r="F3625" s="98" t="s">
        <v>1280</v>
      </c>
      <c r="G3625" s="98" t="s">
        <v>1363</v>
      </c>
      <c r="H3625" s="98" t="s">
        <v>1360</v>
      </c>
      <c r="I3625" s="98" t="s">
        <v>1261</v>
      </c>
      <c r="J3625" s="101" t="s">
        <v>1363</v>
      </c>
    </row>
    <row r="3626" ht="27.75" spans="1:10">
      <c r="A3626" s="102"/>
      <c r="B3626" s="103"/>
      <c r="C3626" s="98" t="s">
        <v>1256</v>
      </c>
      <c r="D3626" s="98" t="s">
        <v>1377</v>
      </c>
      <c r="E3626" s="98" t="s">
        <v>4501</v>
      </c>
      <c r="F3626" s="98" t="s">
        <v>1280</v>
      </c>
      <c r="G3626" s="98" t="s">
        <v>4502</v>
      </c>
      <c r="H3626" s="98" t="s">
        <v>99</v>
      </c>
      <c r="I3626" s="98" t="s">
        <v>1261</v>
      </c>
      <c r="J3626" s="101" t="s">
        <v>4503</v>
      </c>
    </row>
    <row r="3627" ht="14.25" spans="1:10">
      <c r="A3627" s="102"/>
      <c r="B3627" s="103"/>
      <c r="C3627" s="98" t="s">
        <v>1277</v>
      </c>
      <c r="D3627" s="98" t="s">
        <v>1278</v>
      </c>
      <c r="E3627" s="98" t="s">
        <v>4504</v>
      </c>
      <c r="F3627" s="98" t="s">
        <v>1280</v>
      </c>
      <c r="G3627" s="98" t="s">
        <v>1332</v>
      </c>
      <c r="H3627" s="98" t="s">
        <v>99</v>
      </c>
      <c r="I3627" s="98" t="s">
        <v>1384</v>
      </c>
      <c r="J3627" s="101" t="s">
        <v>4505</v>
      </c>
    </row>
    <row r="3628" ht="27" spans="1:10">
      <c r="A3628" s="102"/>
      <c r="B3628" s="103"/>
      <c r="C3628" s="98" t="s">
        <v>1282</v>
      </c>
      <c r="D3628" s="98" t="s">
        <v>1283</v>
      </c>
      <c r="E3628" s="98" t="s">
        <v>4506</v>
      </c>
      <c r="F3628" s="98" t="s">
        <v>1280</v>
      </c>
      <c r="G3628" s="98" t="s">
        <v>1301</v>
      </c>
      <c r="H3628" s="98" t="s">
        <v>1294</v>
      </c>
      <c r="I3628" s="98" t="s">
        <v>1384</v>
      </c>
      <c r="J3628" s="101" t="s">
        <v>4505</v>
      </c>
    </row>
    <row r="3629" ht="71.25" spans="1:10">
      <c r="A3629" s="98" t="s">
        <v>4507</v>
      </c>
      <c r="B3629" s="101" t="s">
        <v>4508</v>
      </c>
      <c r="C3629" s="102"/>
      <c r="D3629" s="102"/>
      <c r="E3629" s="102"/>
      <c r="F3629" s="102"/>
      <c r="G3629" s="102"/>
      <c r="H3629" s="102"/>
      <c r="I3629" s="102"/>
      <c r="J3629" s="103"/>
    </row>
    <row r="3630" ht="14.25" spans="1:10">
      <c r="A3630" s="102"/>
      <c r="B3630" s="103"/>
      <c r="C3630" s="98" t="s">
        <v>1256</v>
      </c>
      <c r="D3630" s="98" t="s">
        <v>1257</v>
      </c>
      <c r="E3630" s="98" t="s">
        <v>4509</v>
      </c>
      <c r="F3630" s="98" t="s">
        <v>1280</v>
      </c>
      <c r="G3630" s="98" t="s">
        <v>1301</v>
      </c>
      <c r="H3630" s="98" t="s">
        <v>1776</v>
      </c>
      <c r="I3630" s="98" t="s">
        <v>1261</v>
      </c>
      <c r="J3630" s="101" t="s">
        <v>4510</v>
      </c>
    </row>
    <row r="3631" ht="14.25" spans="1:10">
      <c r="A3631" s="102"/>
      <c r="B3631" s="103"/>
      <c r="C3631" s="98" t="s">
        <v>1256</v>
      </c>
      <c r="D3631" s="98" t="s">
        <v>1257</v>
      </c>
      <c r="E3631" s="98" t="s">
        <v>4511</v>
      </c>
      <c r="F3631" s="98" t="s">
        <v>1259</v>
      </c>
      <c r="G3631" s="98" t="s">
        <v>2043</v>
      </c>
      <c r="H3631" s="98" t="s">
        <v>99</v>
      </c>
      <c r="I3631" s="98" t="s">
        <v>1261</v>
      </c>
      <c r="J3631" s="101" t="s">
        <v>4512</v>
      </c>
    </row>
    <row r="3632" ht="28.5" spans="1:10">
      <c r="A3632" s="102"/>
      <c r="B3632" s="103"/>
      <c r="C3632" s="98" t="s">
        <v>1277</v>
      </c>
      <c r="D3632" s="98" t="s">
        <v>1278</v>
      </c>
      <c r="E3632" s="98" t="s">
        <v>2027</v>
      </c>
      <c r="F3632" s="98" t="s">
        <v>1259</v>
      </c>
      <c r="G3632" s="98" t="s">
        <v>1407</v>
      </c>
      <c r="H3632" s="98" t="s">
        <v>1294</v>
      </c>
      <c r="I3632" s="98" t="s">
        <v>1261</v>
      </c>
      <c r="J3632" s="101" t="s">
        <v>4513</v>
      </c>
    </row>
    <row r="3633" ht="27" spans="1:10">
      <c r="A3633" s="102"/>
      <c r="B3633" s="103"/>
      <c r="C3633" s="98" t="s">
        <v>1277</v>
      </c>
      <c r="D3633" s="98" t="s">
        <v>1299</v>
      </c>
      <c r="E3633" s="98" t="s">
        <v>4480</v>
      </c>
      <c r="F3633" s="98" t="s">
        <v>1259</v>
      </c>
      <c r="G3633" s="98" t="s">
        <v>1407</v>
      </c>
      <c r="H3633" s="98" t="s">
        <v>99</v>
      </c>
      <c r="I3633" s="98" t="s">
        <v>1384</v>
      </c>
      <c r="J3633" s="101" t="s">
        <v>4514</v>
      </c>
    </row>
    <row r="3634" ht="28.5" spans="1:10">
      <c r="A3634" s="102"/>
      <c r="B3634" s="103"/>
      <c r="C3634" s="98" t="s">
        <v>1282</v>
      </c>
      <c r="D3634" s="98" t="s">
        <v>1283</v>
      </c>
      <c r="E3634" s="98" t="s">
        <v>3710</v>
      </c>
      <c r="F3634" s="98" t="s">
        <v>1259</v>
      </c>
      <c r="G3634" s="98" t="s">
        <v>1407</v>
      </c>
      <c r="H3634" s="98" t="s">
        <v>1294</v>
      </c>
      <c r="I3634" s="98" t="s">
        <v>1261</v>
      </c>
      <c r="J3634" s="101" t="s">
        <v>3711</v>
      </c>
    </row>
    <row r="3635" ht="28.5" spans="1:10">
      <c r="A3635" s="98" t="s">
        <v>4515</v>
      </c>
      <c r="B3635" s="101" t="s">
        <v>4516</v>
      </c>
      <c r="C3635" s="102"/>
      <c r="D3635" s="102"/>
      <c r="E3635" s="102"/>
      <c r="F3635" s="102"/>
      <c r="G3635" s="102"/>
      <c r="H3635" s="102"/>
      <c r="I3635" s="102"/>
      <c r="J3635" s="103"/>
    </row>
    <row r="3636" ht="28.5" spans="1:10">
      <c r="A3636" s="102"/>
      <c r="B3636" s="103"/>
      <c r="C3636" s="98" t="s">
        <v>1256</v>
      </c>
      <c r="D3636" s="98" t="s">
        <v>1377</v>
      </c>
      <c r="E3636" s="98" t="s">
        <v>2620</v>
      </c>
      <c r="F3636" s="98" t="s">
        <v>1259</v>
      </c>
      <c r="G3636" s="98" t="s">
        <v>1285</v>
      </c>
      <c r="H3636" s="98" t="s">
        <v>1294</v>
      </c>
      <c r="I3636" s="98" t="s">
        <v>1261</v>
      </c>
      <c r="J3636" s="101" t="s">
        <v>2621</v>
      </c>
    </row>
    <row r="3637" ht="28.5" spans="1:10">
      <c r="A3637" s="102"/>
      <c r="B3637" s="103"/>
      <c r="C3637" s="98" t="s">
        <v>1277</v>
      </c>
      <c r="D3637" s="98" t="s">
        <v>1278</v>
      </c>
      <c r="E3637" s="98" t="s">
        <v>2027</v>
      </c>
      <c r="F3637" s="98" t="s">
        <v>1259</v>
      </c>
      <c r="G3637" s="98" t="s">
        <v>1285</v>
      </c>
      <c r="H3637" s="98" t="s">
        <v>1294</v>
      </c>
      <c r="I3637" s="98" t="s">
        <v>1261</v>
      </c>
      <c r="J3637" s="101" t="s">
        <v>3547</v>
      </c>
    </row>
    <row r="3638" ht="14.25" spans="1:10">
      <c r="A3638" s="102"/>
      <c r="B3638" s="103"/>
      <c r="C3638" s="98" t="s">
        <v>1277</v>
      </c>
      <c r="D3638" s="98" t="s">
        <v>1278</v>
      </c>
      <c r="E3638" s="98" t="s">
        <v>4517</v>
      </c>
      <c r="F3638" s="98" t="s">
        <v>1280</v>
      </c>
      <c r="G3638" s="98" t="s">
        <v>4518</v>
      </c>
      <c r="H3638" s="98" t="s">
        <v>99</v>
      </c>
      <c r="I3638" s="98" t="s">
        <v>1384</v>
      </c>
      <c r="J3638" s="101" t="s">
        <v>3550</v>
      </c>
    </row>
    <row r="3639" ht="27" spans="1:10">
      <c r="A3639" s="102"/>
      <c r="B3639" s="103"/>
      <c r="C3639" s="98" t="s">
        <v>1282</v>
      </c>
      <c r="D3639" s="98" t="s">
        <v>1283</v>
      </c>
      <c r="E3639" s="98" t="s">
        <v>1317</v>
      </c>
      <c r="F3639" s="98" t="s">
        <v>1259</v>
      </c>
      <c r="G3639" s="98" t="s">
        <v>1285</v>
      </c>
      <c r="H3639" s="98" t="s">
        <v>1294</v>
      </c>
      <c r="I3639" s="98" t="s">
        <v>1261</v>
      </c>
      <c r="J3639" s="101" t="s">
        <v>1319</v>
      </c>
    </row>
    <row r="3640" ht="69" spans="1:10">
      <c r="A3640" s="98" t="s">
        <v>4519</v>
      </c>
      <c r="B3640" s="101" t="s">
        <v>4520</v>
      </c>
      <c r="C3640" s="102"/>
      <c r="D3640" s="102"/>
      <c r="E3640" s="102"/>
      <c r="F3640" s="102"/>
      <c r="G3640" s="102"/>
      <c r="H3640" s="102"/>
      <c r="I3640" s="102"/>
      <c r="J3640" s="103"/>
    </row>
    <row r="3641" ht="14.25" spans="1:10">
      <c r="A3641" s="102"/>
      <c r="B3641" s="103"/>
      <c r="C3641" s="98" t="s">
        <v>1256</v>
      </c>
      <c r="D3641" s="98" t="s">
        <v>1257</v>
      </c>
      <c r="E3641" s="98" t="s">
        <v>1920</v>
      </c>
      <c r="F3641" s="98" t="s">
        <v>1280</v>
      </c>
      <c r="G3641" s="98" t="s">
        <v>4521</v>
      </c>
      <c r="H3641" s="98" t="s">
        <v>1311</v>
      </c>
      <c r="I3641" s="98" t="s">
        <v>1261</v>
      </c>
      <c r="J3641" s="101" t="s">
        <v>4522</v>
      </c>
    </row>
    <row r="3642" ht="14.25" spans="1:10">
      <c r="A3642" s="102"/>
      <c r="B3642" s="103"/>
      <c r="C3642" s="98" t="s">
        <v>1277</v>
      </c>
      <c r="D3642" s="98" t="s">
        <v>1278</v>
      </c>
      <c r="E3642" s="98" t="s">
        <v>2027</v>
      </c>
      <c r="F3642" s="98" t="s">
        <v>1259</v>
      </c>
      <c r="G3642" s="98" t="s">
        <v>1407</v>
      </c>
      <c r="H3642" s="98" t="s">
        <v>1294</v>
      </c>
      <c r="I3642" s="98" t="s">
        <v>1261</v>
      </c>
      <c r="J3642" s="101" t="s">
        <v>4523</v>
      </c>
    </row>
    <row r="3643" ht="14.25" spans="1:10">
      <c r="A3643" s="102"/>
      <c r="B3643" s="103"/>
      <c r="C3643" s="98" t="s">
        <v>1277</v>
      </c>
      <c r="D3643" s="98" t="s">
        <v>1278</v>
      </c>
      <c r="E3643" s="98" t="s">
        <v>2028</v>
      </c>
      <c r="F3643" s="98" t="s">
        <v>1280</v>
      </c>
      <c r="G3643" s="98" t="s">
        <v>4524</v>
      </c>
      <c r="H3643" s="98" t="s">
        <v>99</v>
      </c>
      <c r="I3643" s="98" t="s">
        <v>1384</v>
      </c>
      <c r="J3643" s="101" t="s">
        <v>2622</v>
      </c>
    </row>
    <row r="3644" ht="27" spans="1:10">
      <c r="A3644" s="102"/>
      <c r="B3644" s="103"/>
      <c r="C3644" s="98" t="s">
        <v>1282</v>
      </c>
      <c r="D3644" s="98" t="s">
        <v>1283</v>
      </c>
      <c r="E3644" s="98" t="s">
        <v>1317</v>
      </c>
      <c r="F3644" s="98" t="s">
        <v>1259</v>
      </c>
      <c r="G3644" s="98" t="s">
        <v>1407</v>
      </c>
      <c r="H3644" s="98" t="s">
        <v>1294</v>
      </c>
      <c r="I3644" s="98" t="s">
        <v>1261</v>
      </c>
      <c r="J3644" s="101" t="s">
        <v>1319</v>
      </c>
    </row>
    <row r="3645" ht="14.25" spans="1:10">
      <c r="A3645" s="98" t="s">
        <v>4525</v>
      </c>
      <c r="B3645" s="101" t="s">
        <v>4526</v>
      </c>
      <c r="C3645" s="102"/>
      <c r="D3645" s="102"/>
      <c r="E3645" s="102"/>
      <c r="F3645" s="102"/>
      <c r="G3645" s="102"/>
      <c r="H3645" s="102"/>
      <c r="I3645" s="102"/>
      <c r="J3645" s="103"/>
    </row>
    <row r="3646" ht="14.25" spans="1:10">
      <c r="A3646" s="102"/>
      <c r="B3646" s="103"/>
      <c r="C3646" s="98" t="s">
        <v>1256</v>
      </c>
      <c r="D3646" s="98" t="s">
        <v>1257</v>
      </c>
      <c r="E3646" s="98" t="s">
        <v>4527</v>
      </c>
      <c r="F3646" s="98" t="s">
        <v>1280</v>
      </c>
      <c r="G3646" s="98" t="s">
        <v>4528</v>
      </c>
      <c r="H3646" s="98" t="s">
        <v>99</v>
      </c>
      <c r="I3646" s="98" t="s">
        <v>1261</v>
      </c>
      <c r="J3646" s="101" t="s">
        <v>4529</v>
      </c>
    </row>
    <row r="3647" ht="41.25" spans="1:10">
      <c r="A3647" s="102"/>
      <c r="B3647" s="103"/>
      <c r="C3647" s="98" t="s">
        <v>1277</v>
      </c>
      <c r="D3647" s="98" t="s">
        <v>1278</v>
      </c>
      <c r="E3647" s="98" t="s">
        <v>4530</v>
      </c>
      <c r="F3647" s="98" t="s">
        <v>1280</v>
      </c>
      <c r="G3647" s="98" t="s">
        <v>4531</v>
      </c>
      <c r="H3647" s="98" t="s">
        <v>99</v>
      </c>
      <c r="I3647" s="98" t="s">
        <v>1261</v>
      </c>
      <c r="J3647" s="101" t="s">
        <v>4532</v>
      </c>
    </row>
    <row r="3648" ht="27" spans="1:10">
      <c r="A3648" s="102"/>
      <c r="B3648" s="103"/>
      <c r="C3648" s="98" t="s">
        <v>1277</v>
      </c>
      <c r="D3648" s="98" t="s">
        <v>1299</v>
      </c>
      <c r="E3648" s="98" t="s">
        <v>4533</v>
      </c>
      <c r="F3648" s="98" t="s">
        <v>1259</v>
      </c>
      <c r="G3648" s="98" t="s">
        <v>1407</v>
      </c>
      <c r="H3648" s="98" t="s">
        <v>99</v>
      </c>
      <c r="I3648" s="98" t="s">
        <v>1384</v>
      </c>
      <c r="J3648" s="101" t="s">
        <v>4534</v>
      </c>
    </row>
    <row r="3649" ht="27" spans="1:10">
      <c r="A3649" s="102"/>
      <c r="B3649" s="103"/>
      <c r="C3649" s="98" t="s">
        <v>1282</v>
      </c>
      <c r="D3649" s="98" t="s">
        <v>1283</v>
      </c>
      <c r="E3649" s="98" t="s">
        <v>4535</v>
      </c>
      <c r="F3649" s="98" t="s">
        <v>1259</v>
      </c>
      <c r="G3649" s="98" t="s">
        <v>1285</v>
      </c>
      <c r="H3649" s="98" t="s">
        <v>99</v>
      </c>
      <c r="I3649" s="98" t="s">
        <v>1384</v>
      </c>
      <c r="J3649" s="101" t="s">
        <v>4536</v>
      </c>
    </row>
    <row r="3650" ht="54" spans="1:10">
      <c r="A3650" s="98" t="s">
        <v>4537</v>
      </c>
      <c r="B3650" s="101" t="s">
        <v>4538</v>
      </c>
      <c r="C3650" s="102"/>
      <c r="D3650" s="102"/>
      <c r="E3650" s="102"/>
      <c r="F3650" s="102"/>
      <c r="G3650" s="102"/>
      <c r="H3650" s="102"/>
      <c r="I3650" s="102"/>
      <c r="J3650" s="103"/>
    </row>
    <row r="3651" ht="14.25" spans="1:10">
      <c r="A3651" s="102"/>
      <c r="B3651" s="103"/>
      <c r="C3651" s="98" t="s">
        <v>1256</v>
      </c>
      <c r="D3651" s="98" t="s">
        <v>1257</v>
      </c>
      <c r="E3651" s="98" t="s">
        <v>3695</v>
      </c>
      <c r="F3651" s="98" t="s">
        <v>1280</v>
      </c>
      <c r="G3651" s="98" t="s">
        <v>1768</v>
      </c>
      <c r="H3651" s="98" t="s">
        <v>1776</v>
      </c>
      <c r="I3651" s="98" t="s">
        <v>1384</v>
      </c>
      <c r="J3651" s="101" t="s">
        <v>3983</v>
      </c>
    </row>
    <row r="3652" ht="28.5" spans="1:10">
      <c r="A3652" s="102"/>
      <c r="B3652" s="103"/>
      <c r="C3652" s="98" t="s">
        <v>1277</v>
      </c>
      <c r="D3652" s="98" t="s">
        <v>1278</v>
      </c>
      <c r="E3652" s="98" t="s">
        <v>2027</v>
      </c>
      <c r="F3652" s="98" t="s">
        <v>1280</v>
      </c>
      <c r="G3652" s="98" t="s">
        <v>1407</v>
      </c>
      <c r="H3652" s="98" t="s">
        <v>1294</v>
      </c>
      <c r="I3652" s="98" t="s">
        <v>1384</v>
      </c>
      <c r="J3652" s="101" t="s">
        <v>3547</v>
      </c>
    </row>
    <row r="3653" ht="28.5" spans="1:10">
      <c r="A3653" s="102"/>
      <c r="B3653" s="103"/>
      <c r="C3653" s="98" t="s">
        <v>1282</v>
      </c>
      <c r="D3653" s="98" t="s">
        <v>1283</v>
      </c>
      <c r="E3653" s="98" t="s">
        <v>3710</v>
      </c>
      <c r="F3653" s="98" t="s">
        <v>1280</v>
      </c>
      <c r="G3653" s="98" t="s">
        <v>1407</v>
      </c>
      <c r="H3653" s="98" t="s">
        <v>1294</v>
      </c>
      <c r="I3653" s="98" t="s">
        <v>1384</v>
      </c>
      <c r="J3653" s="101" t="s">
        <v>3711</v>
      </c>
    </row>
    <row r="3654" ht="27.75" spans="1:10">
      <c r="A3654" s="98" t="s">
        <v>4539</v>
      </c>
      <c r="B3654" s="103"/>
      <c r="C3654" s="102"/>
      <c r="D3654" s="102"/>
      <c r="E3654" s="102"/>
      <c r="F3654" s="102"/>
      <c r="G3654" s="102"/>
      <c r="H3654" s="102"/>
      <c r="I3654" s="102"/>
      <c r="J3654" s="103"/>
    </row>
    <row r="3655" ht="27.75" spans="1:10">
      <c r="A3655" s="98" t="s">
        <v>4540</v>
      </c>
      <c r="B3655" s="103"/>
      <c r="C3655" s="102"/>
      <c r="D3655" s="102"/>
      <c r="E3655" s="102"/>
      <c r="F3655" s="102"/>
      <c r="G3655" s="102"/>
      <c r="H3655" s="102"/>
      <c r="I3655" s="102"/>
      <c r="J3655" s="103"/>
    </row>
    <row r="3656" ht="82.5" spans="1:10">
      <c r="A3656" s="98" t="s">
        <v>4541</v>
      </c>
      <c r="B3656" s="101" t="s">
        <v>4542</v>
      </c>
      <c r="C3656" s="102"/>
      <c r="D3656" s="102"/>
      <c r="E3656" s="102"/>
      <c r="F3656" s="102"/>
      <c r="G3656" s="102"/>
      <c r="H3656" s="102"/>
      <c r="I3656" s="102"/>
      <c r="J3656" s="103"/>
    </row>
    <row r="3657" ht="14.25" spans="1:10">
      <c r="A3657" s="102"/>
      <c r="B3657" s="103"/>
      <c r="C3657" s="98" t="s">
        <v>1256</v>
      </c>
      <c r="D3657" s="98" t="s">
        <v>1257</v>
      </c>
      <c r="E3657" s="98" t="s">
        <v>3693</v>
      </c>
      <c r="F3657" s="98" t="s">
        <v>1259</v>
      </c>
      <c r="G3657" s="98" t="s">
        <v>1353</v>
      </c>
      <c r="H3657" s="98" t="s">
        <v>99</v>
      </c>
      <c r="I3657" s="98" t="s">
        <v>1261</v>
      </c>
      <c r="J3657" s="101" t="s">
        <v>4543</v>
      </c>
    </row>
    <row r="3658" ht="14.25" spans="1:10">
      <c r="A3658" s="102"/>
      <c r="B3658" s="103"/>
      <c r="C3658" s="98" t="s">
        <v>1256</v>
      </c>
      <c r="D3658" s="98" t="s">
        <v>1257</v>
      </c>
      <c r="E3658" s="98" t="s">
        <v>3695</v>
      </c>
      <c r="F3658" s="98" t="s">
        <v>1259</v>
      </c>
      <c r="G3658" s="98" t="s">
        <v>1353</v>
      </c>
      <c r="H3658" s="98" t="s">
        <v>99</v>
      </c>
      <c r="I3658" s="98" t="s">
        <v>1261</v>
      </c>
      <c r="J3658" s="101" t="s">
        <v>4544</v>
      </c>
    </row>
    <row r="3659" ht="14.25" spans="1:10">
      <c r="A3659" s="102"/>
      <c r="B3659" s="103"/>
      <c r="C3659" s="98" t="s">
        <v>1256</v>
      </c>
      <c r="D3659" s="98" t="s">
        <v>1257</v>
      </c>
      <c r="E3659" s="98" t="s">
        <v>3696</v>
      </c>
      <c r="F3659" s="98" t="s">
        <v>1259</v>
      </c>
      <c r="G3659" s="98" t="s">
        <v>1301</v>
      </c>
      <c r="H3659" s="98" t="s">
        <v>99</v>
      </c>
      <c r="I3659" s="98" t="s">
        <v>1261</v>
      </c>
      <c r="J3659" s="101" t="s">
        <v>4545</v>
      </c>
    </row>
    <row r="3660" ht="28.5" spans="1:10">
      <c r="A3660" s="102"/>
      <c r="B3660" s="103"/>
      <c r="C3660" s="98" t="s">
        <v>1256</v>
      </c>
      <c r="D3660" s="98" t="s">
        <v>1268</v>
      </c>
      <c r="E3660" s="98" t="s">
        <v>3337</v>
      </c>
      <c r="F3660" s="98" t="s">
        <v>1280</v>
      </c>
      <c r="G3660" s="98" t="s">
        <v>1301</v>
      </c>
      <c r="H3660" s="98" t="s">
        <v>99</v>
      </c>
      <c r="I3660" s="98" t="s">
        <v>1384</v>
      </c>
      <c r="J3660" s="101" t="s">
        <v>3700</v>
      </c>
    </row>
    <row r="3661" ht="28.5" spans="1:10">
      <c r="A3661" s="102"/>
      <c r="B3661" s="103"/>
      <c r="C3661" s="98" t="s">
        <v>1256</v>
      </c>
      <c r="D3661" s="98" t="s">
        <v>1268</v>
      </c>
      <c r="E3661" s="98" t="s">
        <v>3701</v>
      </c>
      <c r="F3661" s="98" t="s">
        <v>1280</v>
      </c>
      <c r="G3661" s="98" t="s">
        <v>1301</v>
      </c>
      <c r="H3661" s="98" t="s">
        <v>99</v>
      </c>
      <c r="I3661" s="98" t="s">
        <v>1384</v>
      </c>
      <c r="J3661" s="101" t="s">
        <v>4546</v>
      </c>
    </row>
    <row r="3662" ht="28.5" spans="1:10">
      <c r="A3662" s="102"/>
      <c r="B3662" s="103"/>
      <c r="C3662" s="98" t="s">
        <v>1256</v>
      </c>
      <c r="D3662" s="98" t="s">
        <v>1268</v>
      </c>
      <c r="E3662" s="98" t="s">
        <v>3703</v>
      </c>
      <c r="F3662" s="98" t="s">
        <v>1280</v>
      </c>
      <c r="G3662" s="98" t="s">
        <v>1301</v>
      </c>
      <c r="H3662" s="98" t="s">
        <v>99</v>
      </c>
      <c r="I3662" s="98" t="s">
        <v>1384</v>
      </c>
      <c r="J3662" s="101" t="s">
        <v>3704</v>
      </c>
    </row>
    <row r="3663" ht="14.25" spans="1:10">
      <c r="A3663" s="102"/>
      <c r="B3663" s="103"/>
      <c r="C3663" s="98" t="s">
        <v>1256</v>
      </c>
      <c r="D3663" s="98" t="s">
        <v>1291</v>
      </c>
      <c r="E3663" s="98" t="s">
        <v>3705</v>
      </c>
      <c r="F3663" s="98" t="s">
        <v>1270</v>
      </c>
      <c r="G3663" s="98" t="s">
        <v>1301</v>
      </c>
      <c r="H3663" s="98" t="s">
        <v>99</v>
      </c>
      <c r="I3663" s="98" t="s">
        <v>1261</v>
      </c>
      <c r="J3663" s="101" t="s">
        <v>4547</v>
      </c>
    </row>
    <row r="3664" ht="27" spans="1:10">
      <c r="A3664" s="102"/>
      <c r="B3664" s="103"/>
      <c r="C3664" s="98" t="s">
        <v>1277</v>
      </c>
      <c r="D3664" s="98" t="s">
        <v>1278</v>
      </c>
      <c r="E3664" s="98" t="s">
        <v>4548</v>
      </c>
      <c r="F3664" s="98" t="s">
        <v>1280</v>
      </c>
      <c r="G3664" s="98" t="s">
        <v>1606</v>
      </c>
      <c r="H3664" s="98" t="s">
        <v>99</v>
      </c>
      <c r="I3664" s="98" t="s">
        <v>1384</v>
      </c>
      <c r="J3664" s="101" t="s">
        <v>4549</v>
      </c>
    </row>
    <row r="3665" ht="27" spans="1:10">
      <c r="A3665" s="102"/>
      <c r="B3665" s="103"/>
      <c r="C3665" s="98" t="s">
        <v>1282</v>
      </c>
      <c r="D3665" s="98" t="s">
        <v>1283</v>
      </c>
      <c r="E3665" s="98" t="s">
        <v>3710</v>
      </c>
      <c r="F3665" s="98" t="s">
        <v>1280</v>
      </c>
      <c r="G3665" s="98" t="s">
        <v>1301</v>
      </c>
      <c r="H3665" s="98" t="s">
        <v>99</v>
      </c>
      <c r="I3665" s="98" t="s">
        <v>1384</v>
      </c>
      <c r="J3665" s="101" t="s">
        <v>4550</v>
      </c>
    </row>
    <row r="3666" ht="27.75" spans="1:10">
      <c r="A3666" s="98" t="s">
        <v>4551</v>
      </c>
      <c r="B3666" s="103"/>
      <c r="C3666" s="102"/>
      <c r="D3666" s="102"/>
      <c r="E3666" s="102"/>
      <c r="F3666" s="102"/>
      <c r="G3666" s="102"/>
      <c r="H3666" s="102"/>
      <c r="I3666" s="102"/>
      <c r="J3666" s="103"/>
    </row>
    <row r="3667" ht="27.75" spans="1:10">
      <c r="A3667" s="98" t="s">
        <v>4552</v>
      </c>
      <c r="B3667" s="103"/>
      <c r="C3667" s="102"/>
      <c r="D3667" s="102"/>
      <c r="E3667" s="102"/>
      <c r="F3667" s="102"/>
      <c r="G3667" s="102"/>
      <c r="H3667" s="102"/>
      <c r="I3667" s="102"/>
      <c r="J3667" s="103"/>
    </row>
    <row r="3668" ht="70.5" spans="1:10">
      <c r="A3668" s="98" t="s">
        <v>4553</v>
      </c>
      <c r="B3668" s="101" t="s">
        <v>4554</v>
      </c>
      <c r="C3668" s="102"/>
      <c r="D3668" s="102"/>
      <c r="E3668" s="102"/>
      <c r="F3668" s="102"/>
      <c r="G3668" s="102"/>
      <c r="H3668" s="102"/>
      <c r="I3668" s="102"/>
      <c r="J3668" s="103"/>
    </row>
    <row r="3669" ht="54.75" spans="1:10">
      <c r="A3669" s="102"/>
      <c r="B3669" s="103"/>
      <c r="C3669" s="98" t="s">
        <v>1256</v>
      </c>
      <c r="D3669" s="98" t="s">
        <v>1257</v>
      </c>
      <c r="E3669" s="98" t="s">
        <v>4555</v>
      </c>
      <c r="F3669" s="98" t="s">
        <v>1280</v>
      </c>
      <c r="G3669" s="98" t="s">
        <v>4556</v>
      </c>
      <c r="H3669" s="98" t="s">
        <v>1311</v>
      </c>
      <c r="I3669" s="98" t="s">
        <v>1261</v>
      </c>
      <c r="J3669" s="101" t="s">
        <v>4557</v>
      </c>
    </row>
    <row r="3670" ht="55.5" spans="1:10">
      <c r="A3670" s="102"/>
      <c r="B3670" s="103"/>
      <c r="C3670" s="98" t="s">
        <v>1256</v>
      </c>
      <c r="D3670" s="98" t="s">
        <v>1257</v>
      </c>
      <c r="E3670" s="98" t="s">
        <v>4558</v>
      </c>
      <c r="F3670" s="98" t="s">
        <v>1280</v>
      </c>
      <c r="G3670" s="98" t="s">
        <v>4559</v>
      </c>
      <c r="H3670" s="98" t="s">
        <v>99</v>
      </c>
      <c r="I3670" s="98" t="s">
        <v>1261</v>
      </c>
      <c r="J3670" s="101" t="s">
        <v>4557</v>
      </c>
    </row>
    <row r="3671" ht="41.25" spans="1:10">
      <c r="A3671" s="102"/>
      <c r="B3671" s="103"/>
      <c r="C3671" s="98" t="s">
        <v>1277</v>
      </c>
      <c r="D3671" s="98" t="s">
        <v>1278</v>
      </c>
      <c r="E3671" s="98" t="s">
        <v>4560</v>
      </c>
      <c r="F3671" s="98" t="s">
        <v>1259</v>
      </c>
      <c r="G3671" s="98" t="s">
        <v>4561</v>
      </c>
      <c r="H3671" s="98" t="s">
        <v>99</v>
      </c>
      <c r="I3671" s="98" t="s">
        <v>1261</v>
      </c>
      <c r="J3671" s="101" t="s">
        <v>4562</v>
      </c>
    </row>
    <row r="3672" ht="54.75" spans="1:10">
      <c r="A3672" s="102"/>
      <c r="B3672" s="103"/>
      <c r="C3672" s="98" t="s">
        <v>1282</v>
      </c>
      <c r="D3672" s="98" t="s">
        <v>1283</v>
      </c>
      <c r="E3672" s="98" t="s">
        <v>1383</v>
      </c>
      <c r="F3672" s="98" t="s">
        <v>1280</v>
      </c>
      <c r="G3672" s="98" t="s">
        <v>4563</v>
      </c>
      <c r="H3672" s="98" t="s">
        <v>1294</v>
      </c>
      <c r="I3672" s="98" t="s">
        <v>1384</v>
      </c>
      <c r="J3672" s="101" t="s">
        <v>4564</v>
      </c>
    </row>
    <row r="3673" ht="70.5" spans="1:10">
      <c r="A3673" s="98" t="s">
        <v>4565</v>
      </c>
      <c r="B3673" s="101" t="s">
        <v>4566</v>
      </c>
      <c r="C3673" s="102"/>
      <c r="D3673" s="102"/>
      <c r="E3673" s="102"/>
      <c r="F3673" s="102"/>
      <c r="G3673" s="102"/>
      <c r="H3673" s="102"/>
      <c r="I3673" s="102"/>
      <c r="J3673" s="103"/>
    </row>
    <row r="3674" ht="95.25" spans="1:10">
      <c r="A3674" s="102"/>
      <c r="B3674" s="103"/>
      <c r="C3674" s="98" t="s">
        <v>1256</v>
      </c>
      <c r="D3674" s="98" t="s">
        <v>1257</v>
      </c>
      <c r="E3674" s="98" t="s">
        <v>4567</v>
      </c>
      <c r="F3674" s="98" t="s">
        <v>1280</v>
      </c>
      <c r="G3674" s="98" t="s">
        <v>4568</v>
      </c>
      <c r="H3674" s="98" t="s">
        <v>1311</v>
      </c>
      <c r="I3674" s="98" t="s">
        <v>1261</v>
      </c>
      <c r="J3674" s="101" t="s">
        <v>4557</v>
      </c>
    </row>
    <row r="3675" ht="95.25" spans="1:10">
      <c r="A3675" s="102"/>
      <c r="B3675" s="103"/>
      <c r="C3675" s="98" t="s">
        <v>1277</v>
      </c>
      <c r="D3675" s="98" t="s">
        <v>1278</v>
      </c>
      <c r="E3675" s="98" t="s">
        <v>4569</v>
      </c>
      <c r="F3675" s="98" t="s">
        <v>1280</v>
      </c>
      <c r="G3675" s="98" t="s">
        <v>4570</v>
      </c>
      <c r="H3675" s="98" t="s">
        <v>99</v>
      </c>
      <c r="I3675" s="98" t="s">
        <v>1261</v>
      </c>
      <c r="J3675" s="101" t="s">
        <v>4557</v>
      </c>
    </row>
    <row r="3676" ht="54.75" spans="1:10">
      <c r="A3676" s="102"/>
      <c r="B3676" s="103"/>
      <c r="C3676" s="98" t="s">
        <v>1282</v>
      </c>
      <c r="D3676" s="98" t="s">
        <v>1283</v>
      </c>
      <c r="E3676" s="98" t="s">
        <v>1317</v>
      </c>
      <c r="F3676" s="98" t="s">
        <v>1259</v>
      </c>
      <c r="G3676" s="98" t="s">
        <v>4571</v>
      </c>
      <c r="H3676" s="98" t="s">
        <v>1294</v>
      </c>
      <c r="I3676" s="98" t="s">
        <v>1261</v>
      </c>
      <c r="J3676" s="101" t="s">
        <v>4564</v>
      </c>
    </row>
    <row r="3677" ht="27.75" spans="1:10">
      <c r="A3677" s="98" t="s">
        <v>4572</v>
      </c>
      <c r="B3677" s="101" t="s">
        <v>4573</v>
      </c>
      <c r="C3677" s="102"/>
      <c r="D3677" s="102"/>
      <c r="E3677" s="102"/>
      <c r="F3677" s="102"/>
      <c r="G3677" s="102"/>
      <c r="H3677" s="102"/>
      <c r="I3677" s="102"/>
      <c r="J3677" s="103"/>
    </row>
    <row r="3678" ht="96.75" spans="1:10">
      <c r="A3678" s="102"/>
      <c r="B3678" s="103"/>
      <c r="C3678" s="98" t="s">
        <v>1256</v>
      </c>
      <c r="D3678" s="98" t="s">
        <v>1257</v>
      </c>
      <c r="E3678" s="98" t="s">
        <v>3981</v>
      </c>
      <c r="F3678" s="98" t="s">
        <v>1259</v>
      </c>
      <c r="G3678" s="98" t="s">
        <v>4574</v>
      </c>
      <c r="H3678" s="98" t="s">
        <v>99</v>
      </c>
      <c r="I3678" s="98" t="s">
        <v>1261</v>
      </c>
      <c r="J3678" s="101" t="s">
        <v>3982</v>
      </c>
    </row>
    <row r="3679" ht="82.5" spans="1:10">
      <c r="A3679" s="102"/>
      <c r="B3679" s="103"/>
      <c r="C3679" s="98" t="s">
        <v>1256</v>
      </c>
      <c r="D3679" s="98" t="s">
        <v>1257</v>
      </c>
      <c r="E3679" s="98" t="s">
        <v>3984</v>
      </c>
      <c r="F3679" s="98" t="s">
        <v>1259</v>
      </c>
      <c r="G3679" s="98" t="s">
        <v>4575</v>
      </c>
      <c r="H3679" s="98" t="s">
        <v>99</v>
      </c>
      <c r="I3679" s="98" t="s">
        <v>1261</v>
      </c>
      <c r="J3679" s="101" t="s">
        <v>4576</v>
      </c>
    </row>
    <row r="3680" ht="69" spans="1:10">
      <c r="A3680" s="102"/>
      <c r="B3680" s="103"/>
      <c r="C3680" s="98" t="s">
        <v>1256</v>
      </c>
      <c r="D3680" s="98" t="s">
        <v>1268</v>
      </c>
      <c r="E3680" s="98" t="s">
        <v>3948</v>
      </c>
      <c r="F3680" s="98" t="s">
        <v>1280</v>
      </c>
      <c r="G3680" s="98" t="s">
        <v>4577</v>
      </c>
      <c r="H3680" s="98" t="s">
        <v>99</v>
      </c>
      <c r="I3680" s="98" t="s">
        <v>1261</v>
      </c>
      <c r="J3680" s="101" t="s">
        <v>4576</v>
      </c>
    </row>
    <row r="3681" ht="54.75" spans="1:10">
      <c r="A3681" s="102"/>
      <c r="B3681" s="103"/>
      <c r="C3681" s="98" t="s">
        <v>1277</v>
      </c>
      <c r="D3681" s="98" t="s">
        <v>1313</v>
      </c>
      <c r="E3681" s="98" t="s">
        <v>3957</v>
      </c>
      <c r="F3681" s="98" t="s">
        <v>1259</v>
      </c>
      <c r="G3681" s="98" t="s">
        <v>4578</v>
      </c>
      <c r="H3681" s="98" t="s">
        <v>99</v>
      </c>
      <c r="I3681" s="98" t="s">
        <v>1261</v>
      </c>
      <c r="J3681" s="101" t="s">
        <v>3958</v>
      </c>
    </row>
    <row r="3682" ht="54.75" spans="1:10">
      <c r="A3682" s="102"/>
      <c r="B3682" s="103"/>
      <c r="C3682" s="98" t="s">
        <v>1282</v>
      </c>
      <c r="D3682" s="98" t="s">
        <v>1283</v>
      </c>
      <c r="E3682" s="98" t="s">
        <v>3959</v>
      </c>
      <c r="F3682" s="98" t="s">
        <v>1259</v>
      </c>
      <c r="G3682" s="98" t="s">
        <v>4579</v>
      </c>
      <c r="H3682" s="98" t="s">
        <v>99</v>
      </c>
      <c r="I3682" s="98" t="s">
        <v>1261</v>
      </c>
      <c r="J3682" s="101" t="s">
        <v>3960</v>
      </c>
    </row>
    <row r="3683" ht="27.75" spans="1:10">
      <c r="A3683" s="98" t="s">
        <v>4580</v>
      </c>
      <c r="B3683" s="103"/>
      <c r="C3683" s="102"/>
      <c r="D3683" s="102"/>
      <c r="E3683" s="102"/>
      <c r="F3683" s="102"/>
      <c r="G3683" s="102"/>
      <c r="H3683" s="102"/>
      <c r="I3683" s="102"/>
      <c r="J3683" s="103"/>
    </row>
    <row r="3684" ht="27.75" spans="1:10">
      <c r="A3684" s="98" t="s">
        <v>4581</v>
      </c>
      <c r="B3684" s="103"/>
      <c r="C3684" s="102"/>
      <c r="D3684" s="102"/>
      <c r="E3684" s="102"/>
      <c r="F3684" s="102"/>
      <c r="G3684" s="102"/>
      <c r="H3684" s="102"/>
      <c r="I3684" s="102"/>
      <c r="J3684" s="103"/>
    </row>
    <row r="3685" ht="42" spans="1:10">
      <c r="A3685" s="98" t="s">
        <v>4582</v>
      </c>
      <c r="B3685" s="101" t="s">
        <v>4583</v>
      </c>
      <c r="C3685" s="102"/>
      <c r="D3685" s="102"/>
      <c r="E3685" s="102"/>
      <c r="F3685" s="102"/>
      <c r="G3685" s="102"/>
      <c r="H3685" s="102"/>
      <c r="I3685" s="102"/>
      <c r="J3685" s="103"/>
    </row>
    <row r="3686" ht="14.25" spans="1:10">
      <c r="A3686" s="102"/>
      <c r="B3686" s="103"/>
      <c r="C3686" s="98" t="s">
        <v>1256</v>
      </c>
      <c r="D3686" s="98" t="s">
        <v>1257</v>
      </c>
      <c r="E3686" s="98" t="s">
        <v>4584</v>
      </c>
      <c r="F3686" s="98" t="s">
        <v>1280</v>
      </c>
      <c r="G3686" s="98" t="s">
        <v>1398</v>
      </c>
      <c r="H3686" s="98" t="s">
        <v>99</v>
      </c>
      <c r="I3686" s="98" t="s">
        <v>1261</v>
      </c>
      <c r="J3686" s="101" t="s">
        <v>4585</v>
      </c>
    </row>
    <row r="3687" ht="14.25" spans="1:10">
      <c r="A3687" s="102"/>
      <c r="B3687" s="103"/>
      <c r="C3687" s="98" t="s">
        <v>1256</v>
      </c>
      <c r="D3687" s="98" t="s">
        <v>1268</v>
      </c>
      <c r="E3687" s="98" t="s">
        <v>4242</v>
      </c>
      <c r="F3687" s="98" t="s">
        <v>1280</v>
      </c>
      <c r="G3687" s="98" t="s">
        <v>1301</v>
      </c>
      <c r="H3687" s="98" t="s">
        <v>1294</v>
      </c>
      <c r="I3687" s="98" t="s">
        <v>1384</v>
      </c>
      <c r="J3687" s="101" t="s">
        <v>4243</v>
      </c>
    </row>
    <row r="3688" ht="14.25" spans="1:10">
      <c r="A3688" s="102"/>
      <c r="B3688" s="103"/>
      <c r="C3688" s="98" t="s">
        <v>1256</v>
      </c>
      <c r="D3688" s="98" t="s">
        <v>1268</v>
      </c>
      <c r="E3688" s="98" t="s">
        <v>4586</v>
      </c>
      <c r="F3688" s="98" t="s">
        <v>1280</v>
      </c>
      <c r="G3688" s="98" t="s">
        <v>1301</v>
      </c>
      <c r="H3688" s="98" t="s">
        <v>99</v>
      </c>
      <c r="I3688" s="98" t="s">
        <v>1384</v>
      </c>
      <c r="J3688" s="101" t="s">
        <v>4587</v>
      </c>
    </row>
    <row r="3689" ht="14.25" spans="1:10">
      <c r="A3689" s="102"/>
      <c r="B3689" s="103"/>
      <c r="C3689" s="98" t="s">
        <v>1277</v>
      </c>
      <c r="D3689" s="98" t="s">
        <v>1278</v>
      </c>
      <c r="E3689" s="98" t="s">
        <v>4588</v>
      </c>
      <c r="F3689" s="98" t="s">
        <v>1259</v>
      </c>
      <c r="G3689" s="98" t="s">
        <v>4589</v>
      </c>
      <c r="H3689" s="98" t="s">
        <v>3532</v>
      </c>
      <c r="I3689" s="98" t="s">
        <v>1261</v>
      </c>
      <c r="J3689" s="101" t="s">
        <v>4252</v>
      </c>
    </row>
    <row r="3690" ht="14.25" spans="1:10">
      <c r="A3690" s="102"/>
      <c r="B3690" s="103"/>
      <c r="C3690" s="98" t="s">
        <v>1277</v>
      </c>
      <c r="D3690" s="98" t="s">
        <v>1278</v>
      </c>
      <c r="E3690" s="98" t="s">
        <v>4590</v>
      </c>
      <c r="F3690" s="98" t="s">
        <v>1259</v>
      </c>
      <c r="G3690" s="98" t="s">
        <v>1398</v>
      </c>
      <c r="H3690" s="98" t="s">
        <v>4255</v>
      </c>
      <c r="I3690" s="98" t="s">
        <v>1261</v>
      </c>
      <c r="J3690" s="101" t="s">
        <v>4591</v>
      </c>
    </row>
    <row r="3691" ht="27" spans="1:10">
      <c r="A3691" s="102"/>
      <c r="B3691" s="103"/>
      <c r="C3691" s="98" t="s">
        <v>1282</v>
      </c>
      <c r="D3691" s="98" t="s">
        <v>1283</v>
      </c>
      <c r="E3691" s="98" t="s">
        <v>4592</v>
      </c>
      <c r="F3691" s="98" t="s">
        <v>1420</v>
      </c>
      <c r="G3691" s="98" t="s">
        <v>1285</v>
      </c>
      <c r="H3691" s="98" t="s">
        <v>1294</v>
      </c>
      <c r="I3691" s="98" t="s">
        <v>1384</v>
      </c>
      <c r="J3691" s="101" t="s">
        <v>4593</v>
      </c>
    </row>
    <row r="3692" ht="55.5" spans="1:10">
      <c r="A3692" s="98" t="s">
        <v>4594</v>
      </c>
      <c r="B3692" s="101" t="s">
        <v>4595</v>
      </c>
      <c r="C3692" s="102"/>
      <c r="D3692" s="102"/>
      <c r="E3692" s="102"/>
      <c r="F3692" s="102"/>
      <c r="G3692" s="102"/>
      <c r="H3692" s="102"/>
      <c r="I3692" s="102"/>
      <c r="J3692" s="103"/>
    </row>
    <row r="3693" ht="27" spans="1:10">
      <c r="A3693" s="102"/>
      <c r="B3693" s="103"/>
      <c r="C3693" s="98" t="s">
        <v>1256</v>
      </c>
      <c r="D3693" s="98" t="s">
        <v>1257</v>
      </c>
      <c r="E3693" s="98" t="s">
        <v>4596</v>
      </c>
      <c r="F3693" s="98" t="s">
        <v>1259</v>
      </c>
      <c r="G3693" s="98" t="s">
        <v>4597</v>
      </c>
      <c r="H3693" s="98" t="s">
        <v>99</v>
      </c>
      <c r="I3693" s="98" t="s">
        <v>1261</v>
      </c>
      <c r="J3693" s="101" t="s">
        <v>4598</v>
      </c>
    </row>
    <row r="3694" ht="27" spans="1:10">
      <c r="A3694" s="102"/>
      <c r="B3694" s="103"/>
      <c r="C3694" s="98" t="s">
        <v>1256</v>
      </c>
      <c r="D3694" s="98" t="s">
        <v>1257</v>
      </c>
      <c r="E3694" s="98" t="s">
        <v>4599</v>
      </c>
      <c r="F3694" s="98" t="s">
        <v>1280</v>
      </c>
      <c r="G3694" s="98" t="s">
        <v>4600</v>
      </c>
      <c r="H3694" s="98" t="s">
        <v>99</v>
      </c>
      <c r="I3694" s="98" t="s">
        <v>1261</v>
      </c>
      <c r="J3694" s="101" t="s">
        <v>4601</v>
      </c>
    </row>
    <row r="3695" ht="42" spans="1:10">
      <c r="A3695" s="102"/>
      <c r="B3695" s="103"/>
      <c r="C3695" s="98" t="s">
        <v>1256</v>
      </c>
      <c r="D3695" s="98" t="s">
        <v>1257</v>
      </c>
      <c r="E3695" s="98" t="s">
        <v>4602</v>
      </c>
      <c r="F3695" s="98" t="s">
        <v>1280</v>
      </c>
      <c r="G3695" s="98" t="s">
        <v>4603</v>
      </c>
      <c r="H3695" s="98" t="s">
        <v>99</v>
      </c>
      <c r="I3695" s="98" t="s">
        <v>1261</v>
      </c>
      <c r="J3695" s="101" t="s">
        <v>4603</v>
      </c>
    </row>
    <row r="3696" ht="27" spans="1:10">
      <c r="A3696" s="102"/>
      <c r="B3696" s="103"/>
      <c r="C3696" s="98" t="s">
        <v>1277</v>
      </c>
      <c r="D3696" s="98" t="s">
        <v>1278</v>
      </c>
      <c r="E3696" s="98" t="s">
        <v>4604</v>
      </c>
      <c r="F3696" s="98" t="s">
        <v>1280</v>
      </c>
      <c r="G3696" s="98" t="s">
        <v>1301</v>
      </c>
      <c r="H3696" s="98" t="s">
        <v>99</v>
      </c>
      <c r="I3696" s="98" t="s">
        <v>1384</v>
      </c>
      <c r="J3696" s="101" t="s">
        <v>4605</v>
      </c>
    </row>
    <row r="3697" ht="55.5" spans="1:10">
      <c r="A3697" s="102"/>
      <c r="B3697" s="103"/>
      <c r="C3697" s="98" t="s">
        <v>1277</v>
      </c>
      <c r="D3697" s="98" t="s">
        <v>1278</v>
      </c>
      <c r="E3697" s="98" t="s">
        <v>4606</v>
      </c>
      <c r="F3697" s="98" t="s">
        <v>1280</v>
      </c>
      <c r="G3697" s="98" t="s">
        <v>4607</v>
      </c>
      <c r="H3697" s="98" t="s">
        <v>99</v>
      </c>
      <c r="I3697" s="98" t="s">
        <v>1261</v>
      </c>
      <c r="J3697" s="101" t="s">
        <v>4608</v>
      </c>
    </row>
    <row r="3698" ht="27" spans="1:10">
      <c r="A3698" s="102"/>
      <c r="B3698" s="103"/>
      <c r="C3698" s="98" t="s">
        <v>1282</v>
      </c>
      <c r="D3698" s="98" t="s">
        <v>1283</v>
      </c>
      <c r="E3698" s="98" t="s">
        <v>4609</v>
      </c>
      <c r="F3698" s="98" t="s">
        <v>1259</v>
      </c>
      <c r="G3698" s="98" t="s">
        <v>1285</v>
      </c>
      <c r="H3698" s="98" t="s">
        <v>99</v>
      </c>
      <c r="I3698" s="98" t="s">
        <v>1384</v>
      </c>
      <c r="J3698" s="101" t="s">
        <v>4610</v>
      </c>
    </row>
    <row r="3699" ht="27.75" spans="1:10">
      <c r="A3699" s="98" t="s">
        <v>4611</v>
      </c>
      <c r="B3699" s="103"/>
      <c r="C3699" s="102"/>
      <c r="D3699" s="102"/>
      <c r="E3699" s="102"/>
      <c r="F3699" s="102"/>
      <c r="G3699" s="102"/>
      <c r="H3699" s="102"/>
      <c r="I3699" s="102"/>
      <c r="J3699" s="103"/>
    </row>
    <row r="3700" ht="27.75" spans="1:10">
      <c r="A3700" s="98" t="s">
        <v>4612</v>
      </c>
      <c r="B3700" s="103"/>
      <c r="C3700" s="102"/>
      <c r="D3700" s="102"/>
      <c r="E3700" s="102"/>
      <c r="F3700" s="102"/>
      <c r="G3700" s="102"/>
      <c r="H3700" s="102"/>
      <c r="I3700" s="102"/>
      <c r="J3700" s="103"/>
    </row>
    <row r="3701" ht="54" spans="1:10">
      <c r="A3701" s="98" t="s">
        <v>4613</v>
      </c>
      <c r="B3701" s="101" t="s">
        <v>4614</v>
      </c>
      <c r="C3701" s="102"/>
      <c r="D3701" s="102"/>
      <c r="E3701" s="102"/>
      <c r="F3701" s="102"/>
      <c r="G3701" s="102"/>
      <c r="H3701" s="102"/>
      <c r="I3701" s="102"/>
      <c r="J3701" s="103"/>
    </row>
    <row r="3702" ht="14.25" spans="1:10">
      <c r="A3702" s="102"/>
      <c r="B3702" s="103"/>
      <c r="C3702" s="98" t="s">
        <v>1256</v>
      </c>
      <c r="D3702" s="98" t="s">
        <v>1257</v>
      </c>
      <c r="E3702" s="98" t="s">
        <v>4615</v>
      </c>
      <c r="F3702" s="98" t="s">
        <v>1270</v>
      </c>
      <c r="G3702" s="98" t="s">
        <v>2679</v>
      </c>
      <c r="H3702" s="98" t="s">
        <v>99</v>
      </c>
      <c r="I3702" s="98" t="s">
        <v>1261</v>
      </c>
      <c r="J3702" s="101" t="s">
        <v>4616</v>
      </c>
    </row>
    <row r="3703" ht="14.25" spans="1:10">
      <c r="A3703" s="102"/>
      <c r="B3703" s="103"/>
      <c r="C3703" s="98" t="s">
        <v>1256</v>
      </c>
      <c r="D3703" s="98" t="s">
        <v>1257</v>
      </c>
      <c r="E3703" s="98" t="s">
        <v>4617</v>
      </c>
      <c r="F3703" s="98" t="s">
        <v>1280</v>
      </c>
      <c r="G3703" s="98" t="s">
        <v>4618</v>
      </c>
      <c r="H3703" s="98" t="s">
        <v>99</v>
      </c>
      <c r="I3703" s="98" t="s">
        <v>1261</v>
      </c>
      <c r="J3703" s="101" t="s">
        <v>4619</v>
      </c>
    </row>
    <row r="3704" ht="27" spans="1:10">
      <c r="A3704" s="102"/>
      <c r="B3704" s="103"/>
      <c r="C3704" s="98" t="s">
        <v>1277</v>
      </c>
      <c r="D3704" s="98" t="s">
        <v>1278</v>
      </c>
      <c r="E3704" s="98" t="s">
        <v>4620</v>
      </c>
      <c r="F3704" s="98" t="s">
        <v>1280</v>
      </c>
      <c r="G3704" s="98" t="s">
        <v>1301</v>
      </c>
      <c r="H3704" s="98" t="s">
        <v>99</v>
      </c>
      <c r="I3704" s="98" t="s">
        <v>1384</v>
      </c>
      <c r="J3704" s="104" t="s">
        <v>4621</v>
      </c>
    </row>
    <row r="3705" ht="27" spans="1:10">
      <c r="A3705" s="102"/>
      <c r="B3705" s="103"/>
      <c r="C3705" s="98" t="s">
        <v>1282</v>
      </c>
      <c r="D3705" s="98" t="s">
        <v>1283</v>
      </c>
      <c r="E3705" s="98" t="s">
        <v>4622</v>
      </c>
      <c r="F3705" s="98" t="s">
        <v>1280</v>
      </c>
      <c r="G3705" s="98" t="s">
        <v>1301</v>
      </c>
      <c r="H3705" s="98" t="s">
        <v>99</v>
      </c>
      <c r="I3705" s="98" t="s">
        <v>1384</v>
      </c>
      <c r="J3705" s="101" t="s">
        <v>4623</v>
      </c>
    </row>
    <row r="3706" ht="14.25" spans="1:10">
      <c r="A3706" s="98" t="s">
        <v>4624</v>
      </c>
      <c r="B3706" s="103"/>
      <c r="C3706" s="102"/>
      <c r="D3706" s="102"/>
      <c r="E3706" s="102"/>
      <c r="F3706" s="102"/>
      <c r="G3706" s="102"/>
      <c r="H3706" s="102"/>
      <c r="I3706" s="102"/>
      <c r="J3706" s="103"/>
    </row>
    <row r="3707" ht="14.25" spans="1:10">
      <c r="A3707" s="98" t="s">
        <v>4625</v>
      </c>
      <c r="B3707" s="103"/>
      <c r="C3707" s="102"/>
      <c r="D3707" s="102"/>
      <c r="E3707" s="102"/>
      <c r="F3707" s="102"/>
      <c r="G3707" s="102"/>
      <c r="H3707" s="102"/>
      <c r="I3707" s="102"/>
      <c r="J3707" s="103"/>
    </row>
    <row r="3708" ht="192" spans="1:10">
      <c r="A3708" s="98" t="s">
        <v>4626</v>
      </c>
      <c r="B3708" s="101" t="s">
        <v>4627</v>
      </c>
      <c r="C3708" s="102"/>
      <c r="D3708" s="102"/>
      <c r="E3708" s="102"/>
      <c r="F3708" s="102"/>
      <c r="G3708" s="102"/>
      <c r="H3708" s="102"/>
      <c r="I3708" s="102"/>
      <c r="J3708" s="103"/>
    </row>
    <row r="3709" ht="28.5" spans="1:10">
      <c r="A3709" s="102"/>
      <c r="B3709" s="103"/>
      <c r="C3709" s="98" t="s">
        <v>1256</v>
      </c>
      <c r="D3709" s="98" t="s">
        <v>1268</v>
      </c>
      <c r="E3709" s="98" t="s">
        <v>3543</v>
      </c>
      <c r="F3709" s="98" t="s">
        <v>1280</v>
      </c>
      <c r="G3709" s="98" t="s">
        <v>1301</v>
      </c>
      <c r="H3709" s="98" t="s">
        <v>1294</v>
      </c>
      <c r="I3709" s="98" t="s">
        <v>1261</v>
      </c>
      <c r="J3709" s="101" t="s">
        <v>3544</v>
      </c>
    </row>
    <row r="3710" ht="27" spans="1:10">
      <c r="A3710" s="102"/>
      <c r="B3710" s="103"/>
      <c r="C3710" s="98" t="s">
        <v>1256</v>
      </c>
      <c r="D3710" s="98" t="s">
        <v>1377</v>
      </c>
      <c r="E3710" s="98" t="s">
        <v>4628</v>
      </c>
      <c r="F3710" s="98" t="s">
        <v>1270</v>
      </c>
      <c r="G3710" s="98" t="s">
        <v>1850</v>
      </c>
      <c r="H3710" s="98" t="s">
        <v>99</v>
      </c>
      <c r="I3710" s="98" t="s">
        <v>1261</v>
      </c>
      <c r="J3710" s="101" t="s">
        <v>4629</v>
      </c>
    </row>
    <row r="3711" ht="14.25" spans="1:10">
      <c r="A3711" s="102"/>
      <c r="B3711" s="103"/>
      <c r="C3711" s="98" t="s">
        <v>1277</v>
      </c>
      <c r="D3711" s="98" t="s">
        <v>1278</v>
      </c>
      <c r="E3711" s="98" t="s">
        <v>4630</v>
      </c>
      <c r="F3711" s="98" t="s">
        <v>1280</v>
      </c>
      <c r="G3711" s="98" t="s">
        <v>1281</v>
      </c>
      <c r="H3711" s="98" t="s">
        <v>99</v>
      </c>
      <c r="I3711" s="98" t="s">
        <v>1261</v>
      </c>
      <c r="J3711" s="101" t="s">
        <v>4631</v>
      </c>
    </row>
    <row r="3712" ht="27" spans="1:10">
      <c r="A3712" s="102"/>
      <c r="B3712" s="103"/>
      <c r="C3712" s="98" t="s">
        <v>1282</v>
      </c>
      <c r="D3712" s="98" t="s">
        <v>1283</v>
      </c>
      <c r="E3712" s="98" t="s">
        <v>1317</v>
      </c>
      <c r="F3712" s="98" t="s">
        <v>1259</v>
      </c>
      <c r="G3712" s="98" t="s">
        <v>1407</v>
      </c>
      <c r="H3712" s="98" t="s">
        <v>1294</v>
      </c>
      <c r="I3712" s="98" t="s">
        <v>1261</v>
      </c>
      <c r="J3712" s="101" t="s">
        <v>1319</v>
      </c>
    </row>
    <row r="3713" ht="14.25" spans="1:10">
      <c r="A3713" s="98" t="s">
        <v>4632</v>
      </c>
      <c r="B3713" s="103"/>
      <c r="C3713" s="102"/>
      <c r="D3713" s="102"/>
      <c r="E3713" s="102"/>
      <c r="F3713" s="102"/>
      <c r="G3713" s="102"/>
      <c r="H3713" s="102"/>
      <c r="I3713" s="102"/>
      <c r="J3713" s="103"/>
    </row>
    <row r="3714" ht="14.25" spans="1:10">
      <c r="A3714" s="98" t="s">
        <v>4633</v>
      </c>
      <c r="B3714" s="103"/>
      <c r="C3714" s="102"/>
      <c r="D3714" s="102"/>
      <c r="E3714" s="102"/>
      <c r="F3714" s="102"/>
      <c r="G3714" s="102"/>
      <c r="H3714" s="102"/>
      <c r="I3714" s="102"/>
      <c r="J3714" s="103"/>
    </row>
    <row r="3715" ht="27.75" spans="1:10">
      <c r="A3715" s="98" t="s">
        <v>4634</v>
      </c>
      <c r="B3715" s="101" t="s">
        <v>4635</v>
      </c>
      <c r="C3715" s="102"/>
      <c r="D3715" s="102"/>
      <c r="E3715" s="102"/>
      <c r="F3715" s="102"/>
      <c r="G3715" s="102"/>
      <c r="H3715" s="102"/>
      <c r="I3715" s="102"/>
      <c r="J3715" s="103"/>
    </row>
    <row r="3716" ht="27" spans="1:10">
      <c r="A3716" s="102"/>
      <c r="B3716" s="103"/>
      <c r="C3716" s="98" t="s">
        <v>1256</v>
      </c>
      <c r="D3716" s="98" t="s">
        <v>1257</v>
      </c>
      <c r="E3716" s="98" t="s">
        <v>3435</v>
      </c>
      <c r="F3716" s="98" t="s">
        <v>1259</v>
      </c>
      <c r="G3716" s="98" t="s">
        <v>1363</v>
      </c>
      <c r="H3716" s="98" t="s">
        <v>3437</v>
      </c>
      <c r="I3716" s="98" t="s">
        <v>1261</v>
      </c>
      <c r="J3716" s="101" t="s">
        <v>4636</v>
      </c>
    </row>
    <row r="3717" ht="27" spans="1:10">
      <c r="A3717" s="102"/>
      <c r="B3717" s="103"/>
      <c r="C3717" s="98" t="s">
        <v>1256</v>
      </c>
      <c r="D3717" s="98" t="s">
        <v>1268</v>
      </c>
      <c r="E3717" s="98" t="s">
        <v>4637</v>
      </c>
      <c r="F3717" s="98" t="s">
        <v>1259</v>
      </c>
      <c r="G3717" s="98" t="s">
        <v>1398</v>
      </c>
      <c r="H3717" s="98" t="s">
        <v>1294</v>
      </c>
      <c r="I3717" s="98" t="s">
        <v>1384</v>
      </c>
      <c r="J3717" s="101" t="s">
        <v>4638</v>
      </c>
    </row>
    <row r="3718" ht="27" spans="1:10">
      <c r="A3718" s="102"/>
      <c r="B3718" s="103"/>
      <c r="C3718" s="98" t="s">
        <v>1256</v>
      </c>
      <c r="D3718" s="98" t="s">
        <v>1268</v>
      </c>
      <c r="E3718" s="98" t="s">
        <v>4639</v>
      </c>
      <c r="F3718" s="98" t="s">
        <v>1280</v>
      </c>
      <c r="G3718" s="98" t="s">
        <v>1398</v>
      </c>
      <c r="H3718" s="98" t="s">
        <v>1294</v>
      </c>
      <c r="I3718" s="98" t="s">
        <v>1384</v>
      </c>
      <c r="J3718" s="101" t="s">
        <v>4638</v>
      </c>
    </row>
    <row r="3719" ht="28.5" spans="1:10">
      <c r="A3719" s="102"/>
      <c r="B3719" s="103"/>
      <c r="C3719" s="98" t="s">
        <v>1277</v>
      </c>
      <c r="D3719" s="98" t="s">
        <v>1278</v>
      </c>
      <c r="E3719" s="98" t="s">
        <v>4640</v>
      </c>
      <c r="F3719" s="98" t="s">
        <v>1259</v>
      </c>
      <c r="G3719" s="98" t="s">
        <v>1934</v>
      </c>
      <c r="H3719" s="98" t="s">
        <v>1294</v>
      </c>
      <c r="I3719" s="98" t="s">
        <v>1261</v>
      </c>
      <c r="J3719" s="101" t="s">
        <v>4641</v>
      </c>
    </row>
    <row r="3720" ht="27" spans="1:10">
      <c r="A3720" s="102"/>
      <c r="B3720" s="103"/>
      <c r="C3720" s="98" t="s">
        <v>1282</v>
      </c>
      <c r="D3720" s="98" t="s">
        <v>1283</v>
      </c>
      <c r="E3720" s="98" t="s">
        <v>3535</v>
      </c>
      <c r="F3720" s="98" t="s">
        <v>1280</v>
      </c>
      <c r="G3720" s="98" t="s">
        <v>1407</v>
      </c>
      <c r="H3720" s="98" t="s">
        <v>1294</v>
      </c>
      <c r="I3720" s="98" t="s">
        <v>1384</v>
      </c>
      <c r="J3720" s="101" t="s">
        <v>4642</v>
      </c>
    </row>
    <row r="3721" ht="27.75" spans="1:10">
      <c r="A3721" s="98" t="s">
        <v>4643</v>
      </c>
      <c r="B3721" s="103"/>
      <c r="C3721" s="102"/>
      <c r="D3721" s="102"/>
      <c r="E3721" s="102"/>
      <c r="F3721" s="102"/>
      <c r="G3721" s="102"/>
      <c r="H3721" s="102"/>
      <c r="I3721" s="102"/>
      <c r="J3721" s="103"/>
    </row>
    <row r="3722" ht="27.75" spans="1:10">
      <c r="A3722" s="98" t="s">
        <v>4644</v>
      </c>
      <c r="B3722" s="103"/>
      <c r="C3722" s="102"/>
      <c r="D3722" s="102"/>
      <c r="E3722" s="102"/>
      <c r="F3722" s="102"/>
      <c r="G3722" s="102"/>
      <c r="H3722" s="102"/>
      <c r="I3722" s="102"/>
      <c r="J3722" s="103"/>
    </row>
    <row r="3723" ht="192" spans="1:10">
      <c r="A3723" s="98" t="s">
        <v>4645</v>
      </c>
      <c r="B3723" s="101" t="s">
        <v>4646</v>
      </c>
      <c r="C3723" s="102"/>
      <c r="D3723" s="102"/>
      <c r="E3723" s="102"/>
      <c r="F3723" s="102"/>
      <c r="G3723" s="102"/>
      <c r="H3723" s="102"/>
      <c r="I3723" s="102"/>
      <c r="J3723" s="103"/>
    </row>
    <row r="3724" ht="27" spans="1:10">
      <c r="A3724" s="102"/>
      <c r="B3724" s="103"/>
      <c r="C3724" s="98" t="s">
        <v>1256</v>
      </c>
      <c r="D3724" s="98" t="s">
        <v>1257</v>
      </c>
      <c r="E3724" s="98" t="s">
        <v>4647</v>
      </c>
      <c r="F3724" s="98" t="s">
        <v>1259</v>
      </c>
      <c r="G3724" s="98" t="s">
        <v>3014</v>
      </c>
      <c r="H3724" s="98" t="s">
        <v>1756</v>
      </c>
      <c r="I3724" s="98" t="s">
        <v>1261</v>
      </c>
      <c r="J3724" s="101" t="s">
        <v>4648</v>
      </c>
    </row>
    <row r="3725" ht="27" spans="1:10">
      <c r="A3725" s="102"/>
      <c r="B3725" s="103"/>
      <c r="C3725" s="98" t="s">
        <v>1256</v>
      </c>
      <c r="D3725" s="98" t="s">
        <v>1257</v>
      </c>
      <c r="E3725" s="98" t="s">
        <v>4647</v>
      </c>
      <c r="F3725" s="98" t="s">
        <v>1259</v>
      </c>
      <c r="G3725" s="98" t="s">
        <v>4649</v>
      </c>
      <c r="H3725" s="98" t="s">
        <v>4650</v>
      </c>
      <c r="I3725" s="98" t="s">
        <v>1261</v>
      </c>
      <c r="J3725" s="101" t="s">
        <v>4651</v>
      </c>
    </row>
    <row r="3726" ht="40.5" spans="1:10">
      <c r="A3726" s="102"/>
      <c r="B3726" s="103"/>
      <c r="C3726" s="98" t="s">
        <v>1256</v>
      </c>
      <c r="D3726" s="98" t="s">
        <v>1257</v>
      </c>
      <c r="E3726" s="98" t="s">
        <v>4652</v>
      </c>
      <c r="F3726" s="98" t="s">
        <v>1259</v>
      </c>
      <c r="G3726" s="98" t="s">
        <v>4653</v>
      </c>
      <c r="H3726" s="98" t="s">
        <v>99</v>
      </c>
      <c r="I3726" s="98" t="s">
        <v>1261</v>
      </c>
      <c r="J3726" s="101" t="s">
        <v>4259</v>
      </c>
    </row>
    <row r="3727" ht="27" spans="1:10">
      <c r="A3727" s="102"/>
      <c r="B3727" s="103"/>
      <c r="C3727" s="98" t="s">
        <v>1256</v>
      </c>
      <c r="D3727" s="98" t="s">
        <v>1257</v>
      </c>
      <c r="E3727" s="98" t="s">
        <v>4654</v>
      </c>
      <c r="F3727" s="98" t="s">
        <v>1280</v>
      </c>
      <c r="G3727" s="98" t="s">
        <v>1274</v>
      </c>
      <c r="H3727" s="98" t="s">
        <v>99</v>
      </c>
      <c r="I3727" s="98" t="s">
        <v>1261</v>
      </c>
      <c r="J3727" s="101" t="s">
        <v>4654</v>
      </c>
    </row>
    <row r="3728" ht="28.5" spans="1:10">
      <c r="A3728" s="102"/>
      <c r="B3728" s="103"/>
      <c r="C3728" s="98" t="s">
        <v>1256</v>
      </c>
      <c r="D3728" s="98" t="s">
        <v>1268</v>
      </c>
      <c r="E3728" s="98" t="s">
        <v>4655</v>
      </c>
      <c r="F3728" s="98" t="s">
        <v>1280</v>
      </c>
      <c r="G3728" s="98" t="s">
        <v>1301</v>
      </c>
      <c r="H3728" s="98" t="s">
        <v>1294</v>
      </c>
      <c r="I3728" s="98" t="s">
        <v>1261</v>
      </c>
      <c r="J3728" s="101" t="s">
        <v>4656</v>
      </c>
    </row>
    <row r="3729" ht="67.5" spans="1:10">
      <c r="A3729" s="102"/>
      <c r="B3729" s="103"/>
      <c r="C3729" s="98" t="s">
        <v>1256</v>
      </c>
      <c r="D3729" s="98" t="s">
        <v>1268</v>
      </c>
      <c r="E3729" s="98" t="s">
        <v>4657</v>
      </c>
      <c r="F3729" s="98" t="s">
        <v>1280</v>
      </c>
      <c r="G3729" s="98" t="s">
        <v>1301</v>
      </c>
      <c r="H3729" s="98" t="s">
        <v>1294</v>
      </c>
      <c r="I3729" s="98" t="s">
        <v>1261</v>
      </c>
      <c r="J3729" s="101" t="s">
        <v>4657</v>
      </c>
    </row>
    <row r="3730" ht="27" spans="1:10">
      <c r="A3730" s="102"/>
      <c r="B3730" s="103"/>
      <c r="C3730" s="98" t="s">
        <v>1256</v>
      </c>
      <c r="D3730" s="98" t="s">
        <v>1268</v>
      </c>
      <c r="E3730" s="98" t="s">
        <v>4658</v>
      </c>
      <c r="F3730" s="98" t="s">
        <v>1280</v>
      </c>
      <c r="G3730" s="98" t="s">
        <v>1301</v>
      </c>
      <c r="H3730" s="98" t="s">
        <v>99</v>
      </c>
      <c r="I3730" s="98" t="s">
        <v>1261</v>
      </c>
      <c r="J3730" s="101" t="s">
        <v>4659</v>
      </c>
    </row>
    <row r="3731" ht="27" spans="1:10">
      <c r="A3731" s="102"/>
      <c r="B3731" s="103"/>
      <c r="C3731" s="98" t="s">
        <v>1256</v>
      </c>
      <c r="D3731" s="98" t="s">
        <v>1291</v>
      </c>
      <c r="E3731" s="98" t="s">
        <v>4660</v>
      </c>
      <c r="F3731" s="98" t="s">
        <v>1280</v>
      </c>
      <c r="G3731" s="98" t="s">
        <v>1403</v>
      </c>
      <c r="H3731" s="98" t="s">
        <v>1294</v>
      </c>
      <c r="I3731" s="98" t="s">
        <v>1261</v>
      </c>
      <c r="J3731" s="101" t="s">
        <v>4661</v>
      </c>
    </row>
    <row r="3732" ht="40.5" spans="1:10">
      <c r="A3732" s="102"/>
      <c r="B3732" s="103"/>
      <c r="C3732" s="98" t="s">
        <v>1277</v>
      </c>
      <c r="D3732" s="98" t="s">
        <v>1278</v>
      </c>
      <c r="E3732" s="98" t="s">
        <v>4662</v>
      </c>
      <c r="F3732" s="98" t="s">
        <v>1259</v>
      </c>
      <c r="G3732" s="98" t="s">
        <v>4663</v>
      </c>
      <c r="H3732" s="98" t="s">
        <v>3532</v>
      </c>
      <c r="I3732" s="98" t="s">
        <v>1261</v>
      </c>
      <c r="J3732" s="101" t="s">
        <v>4252</v>
      </c>
    </row>
    <row r="3733" ht="42.75" spans="1:10">
      <c r="A3733" s="102"/>
      <c r="B3733" s="103"/>
      <c r="C3733" s="98" t="s">
        <v>1277</v>
      </c>
      <c r="D3733" s="98" t="s">
        <v>1278</v>
      </c>
      <c r="E3733" s="98" t="s">
        <v>4664</v>
      </c>
      <c r="F3733" s="98" t="s">
        <v>1280</v>
      </c>
      <c r="G3733" s="98" t="s">
        <v>1301</v>
      </c>
      <c r="H3733" s="98" t="s">
        <v>1294</v>
      </c>
      <c r="I3733" s="98" t="s">
        <v>1261</v>
      </c>
      <c r="J3733" s="101" t="s">
        <v>4665</v>
      </c>
    </row>
    <row r="3734" ht="108" spans="1:10">
      <c r="A3734" s="102"/>
      <c r="B3734" s="103"/>
      <c r="C3734" s="98" t="s">
        <v>1277</v>
      </c>
      <c r="D3734" s="98" t="s">
        <v>1278</v>
      </c>
      <c r="E3734" s="98" t="s">
        <v>4666</v>
      </c>
      <c r="F3734" s="98" t="s">
        <v>1280</v>
      </c>
      <c r="G3734" s="98" t="s">
        <v>1301</v>
      </c>
      <c r="H3734" s="98" t="s">
        <v>4255</v>
      </c>
      <c r="I3734" s="98" t="s">
        <v>1261</v>
      </c>
      <c r="J3734" s="101" t="s">
        <v>4259</v>
      </c>
    </row>
    <row r="3735" ht="28.5" spans="1:10">
      <c r="A3735" s="102"/>
      <c r="B3735" s="103"/>
      <c r="C3735" s="98" t="s">
        <v>1282</v>
      </c>
      <c r="D3735" s="98" t="s">
        <v>1283</v>
      </c>
      <c r="E3735" s="98" t="s">
        <v>4667</v>
      </c>
      <c r="F3735" s="98" t="s">
        <v>1280</v>
      </c>
      <c r="G3735" s="98" t="s">
        <v>1285</v>
      </c>
      <c r="H3735" s="98" t="s">
        <v>1294</v>
      </c>
      <c r="I3735" s="98" t="s">
        <v>1261</v>
      </c>
      <c r="J3735" s="101" t="s">
        <v>4668</v>
      </c>
    </row>
    <row r="3736" ht="40.5" spans="1:10">
      <c r="A3736" s="102"/>
      <c r="B3736" s="103"/>
      <c r="C3736" s="98" t="s">
        <v>1282</v>
      </c>
      <c r="D3736" s="98" t="s">
        <v>1283</v>
      </c>
      <c r="E3736" s="98" t="s">
        <v>4669</v>
      </c>
      <c r="F3736" s="98" t="s">
        <v>1280</v>
      </c>
      <c r="G3736" s="98" t="s">
        <v>1285</v>
      </c>
      <c r="H3736" s="98" t="s">
        <v>1294</v>
      </c>
      <c r="I3736" s="98" t="s">
        <v>1261</v>
      </c>
      <c r="J3736" s="101" t="s">
        <v>4670</v>
      </c>
    </row>
    <row r="3737" ht="14.25" spans="1:10">
      <c r="A3737" s="98" t="s">
        <v>4671</v>
      </c>
      <c r="B3737" s="103"/>
      <c r="C3737" s="102"/>
      <c r="D3737" s="102"/>
      <c r="E3737" s="102"/>
      <c r="F3737" s="102"/>
      <c r="G3737" s="102"/>
      <c r="H3737" s="102"/>
      <c r="I3737" s="102"/>
      <c r="J3737" s="103"/>
    </row>
    <row r="3738" ht="14.25" spans="1:10">
      <c r="A3738" s="98" t="s">
        <v>4672</v>
      </c>
      <c r="B3738" s="103"/>
      <c r="C3738" s="102"/>
      <c r="D3738" s="102"/>
      <c r="E3738" s="102"/>
      <c r="F3738" s="102"/>
      <c r="G3738" s="102"/>
      <c r="H3738" s="102"/>
      <c r="I3738" s="102"/>
      <c r="J3738" s="103"/>
    </row>
    <row r="3739" ht="55.5" spans="1:10">
      <c r="A3739" s="98" t="s">
        <v>4673</v>
      </c>
      <c r="B3739" s="101" t="s">
        <v>4674</v>
      </c>
      <c r="C3739" s="102"/>
      <c r="D3739" s="102"/>
      <c r="E3739" s="102"/>
      <c r="F3739" s="102"/>
      <c r="G3739" s="102"/>
      <c r="H3739" s="102"/>
      <c r="I3739" s="102"/>
      <c r="J3739" s="103"/>
    </row>
    <row r="3740" ht="27" spans="1:10">
      <c r="A3740" s="102"/>
      <c r="B3740" s="103"/>
      <c r="C3740" s="98" t="s">
        <v>1256</v>
      </c>
      <c r="D3740" s="98" t="s">
        <v>1257</v>
      </c>
      <c r="E3740" s="98" t="s">
        <v>4675</v>
      </c>
      <c r="F3740" s="98" t="s">
        <v>1280</v>
      </c>
      <c r="G3740" s="98" t="s">
        <v>2997</v>
      </c>
      <c r="H3740" s="98" t="s">
        <v>99</v>
      </c>
      <c r="I3740" s="98" t="s">
        <v>1261</v>
      </c>
      <c r="J3740" s="101" t="s">
        <v>4676</v>
      </c>
    </row>
    <row r="3741" ht="14.25" spans="1:10">
      <c r="A3741" s="102"/>
      <c r="B3741" s="103"/>
      <c r="C3741" s="98" t="s">
        <v>1256</v>
      </c>
      <c r="D3741" s="98" t="s">
        <v>1377</v>
      </c>
      <c r="E3741" s="98" t="s">
        <v>4677</v>
      </c>
      <c r="F3741" s="98" t="s">
        <v>1270</v>
      </c>
      <c r="G3741" s="98" t="s">
        <v>1768</v>
      </c>
      <c r="H3741" s="98" t="s">
        <v>99</v>
      </c>
      <c r="I3741" s="98" t="s">
        <v>1261</v>
      </c>
      <c r="J3741" s="101" t="s">
        <v>4678</v>
      </c>
    </row>
    <row r="3742" ht="27" spans="1:10">
      <c r="A3742" s="102"/>
      <c r="B3742" s="103"/>
      <c r="C3742" s="98" t="s">
        <v>1277</v>
      </c>
      <c r="D3742" s="98" t="s">
        <v>1299</v>
      </c>
      <c r="E3742" s="98" t="s">
        <v>4679</v>
      </c>
      <c r="F3742" s="98" t="s">
        <v>1259</v>
      </c>
      <c r="G3742" s="98" t="s">
        <v>1335</v>
      </c>
      <c r="H3742" s="98" t="s">
        <v>99</v>
      </c>
      <c r="I3742" s="98" t="s">
        <v>1261</v>
      </c>
      <c r="J3742" s="101" t="s">
        <v>4680</v>
      </c>
    </row>
    <row r="3743" ht="27" spans="1:10">
      <c r="A3743" s="102"/>
      <c r="B3743" s="103"/>
      <c r="C3743" s="98" t="s">
        <v>1282</v>
      </c>
      <c r="D3743" s="98" t="s">
        <v>1283</v>
      </c>
      <c r="E3743" s="98" t="s">
        <v>4681</v>
      </c>
      <c r="F3743" s="98" t="s">
        <v>1259</v>
      </c>
      <c r="G3743" s="98" t="s">
        <v>1285</v>
      </c>
      <c r="H3743" s="98" t="s">
        <v>99</v>
      </c>
      <c r="I3743" s="98" t="s">
        <v>1261</v>
      </c>
      <c r="J3743" s="101" t="s">
        <v>4681</v>
      </c>
    </row>
    <row r="3744" ht="27.75" spans="1:10">
      <c r="A3744" s="98" t="s">
        <v>4682</v>
      </c>
      <c r="B3744" s="103"/>
      <c r="C3744" s="102"/>
      <c r="D3744" s="102"/>
      <c r="E3744" s="102"/>
      <c r="F3744" s="102"/>
      <c r="G3744" s="102"/>
      <c r="H3744" s="102"/>
      <c r="I3744" s="102"/>
      <c r="J3744" s="103"/>
    </row>
    <row r="3745" ht="27.75" spans="1:10">
      <c r="A3745" s="98" t="s">
        <v>4683</v>
      </c>
      <c r="B3745" s="103"/>
      <c r="C3745" s="102"/>
      <c r="D3745" s="102"/>
      <c r="E3745" s="102"/>
      <c r="F3745" s="102"/>
      <c r="G3745" s="102"/>
      <c r="H3745" s="102"/>
      <c r="I3745" s="102"/>
      <c r="J3745" s="103"/>
    </row>
    <row r="3746" ht="27.75" spans="1:10">
      <c r="A3746" s="98" t="s">
        <v>4684</v>
      </c>
      <c r="B3746" s="101" t="s">
        <v>4685</v>
      </c>
      <c r="C3746" s="102"/>
      <c r="D3746" s="102"/>
      <c r="E3746" s="102"/>
      <c r="F3746" s="102"/>
      <c r="G3746" s="102"/>
      <c r="H3746" s="102"/>
      <c r="I3746" s="102"/>
      <c r="J3746" s="103"/>
    </row>
    <row r="3747" ht="28.5" spans="1:10">
      <c r="A3747" s="102"/>
      <c r="B3747" s="103"/>
      <c r="C3747" s="98" t="s">
        <v>1256</v>
      </c>
      <c r="D3747" s="98" t="s">
        <v>1268</v>
      </c>
      <c r="E3747" s="98" t="s">
        <v>4686</v>
      </c>
      <c r="F3747" s="98" t="s">
        <v>1259</v>
      </c>
      <c r="G3747" s="98" t="s">
        <v>1414</v>
      </c>
      <c r="H3747" s="98" t="s">
        <v>1294</v>
      </c>
      <c r="I3747" s="98" t="s">
        <v>1261</v>
      </c>
      <c r="J3747" s="101" t="s">
        <v>4687</v>
      </c>
    </row>
    <row r="3748" ht="14.25" spans="1:10">
      <c r="A3748" s="102"/>
      <c r="B3748" s="103"/>
      <c r="C3748" s="98" t="s">
        <v>99</v>
      </c>
      <c r="D3748" s="98" t="s">
        <v>99</v>
      </c>
      <c r="E3748" s="98" t="s">
        <v>4688</v>
      </c>
      <c r="F3748" s="98" t="s">
        <v>1259</v>
      </c>
      <c r="G3748" s="98" t="s">
        <v>1398</v>
      </c>
      <c r="H3748" s="98" t="s">
        <v>1294</v>
      </c>
      <c r="I3748" s="98" t="s">
        <v>1261</v>
      </c>
      <c r="J3748" s="101" t="s">
        <v>4243</v>
      </c>
    </row>
    <row r="3749" ht="14.25" spans="1:10">
      <c r="A3749" s="102"/>
      <c r="B3749" s="103"/>
      <c r="C3749" s="98" t="s">
        <v>1277</v>
      </c>
      <c r="D3749" s="98" t="s">
        <v>1278</v>
      </c>
      <c r="E3749" s="98" t="s">
        <v>4689</v>
      </c>
      <c r="F3749" s="98" t="s">
        <v>1280</v>
      </c>
      <c r="G3749" s="98" t="s">
        <v>1301</v>
      </c>
      <c r="H3749" s="98" t="s">
        <v>3532</v>
      </c>
      <c r="I3749" s="98" t="s">
        <v>1261</v>
      </c>
      <c r="J3749" s="101" t="s">
        <v>4252</v>
      </c>
    </row>
    <row r="3750" ht="14.25" spans="1:10">
      <c r="A3750" s="102"/>
      <c r="B3750" s="103"/>
      <c r="C3750" s="98" t="s">
        <v>99</v>
      </c>
      <c r="D3750" s="98" t="s">
        <v>99</v>
      </c>
      <c r="E3750" s="98" t="s">
        <v>4260</v>
      </c>
      <c r="F3750" s="98" t="s">
        <v>1259</v>
      </c>
      <c r="G3750" s="98" t="s">
        <v>1553</v>
      </c>
      <c r="H3750" s="98" t="s">
        <v>1302</v>
      </c>
      <c r="I3750" s="98" t="s">
        <v>1261</v>
      </c>
      <c r="J3750" s="101" t="s">
        <v>4261</v>
      </c>
    </row>
    <row r="3751" ht="28.5" spans="1:10">
      <c r="A3751" s="102"/>
      <c r="B3751" s="103"/>
      <c r="C3751" s="98" t="s">
        <v>1282</v>
      </c>
      <c r="D3751" s="98" t="s">
        <v>1283</v>
      </c>
      <c r="E3751" s="98" t="s">
        <v>4690</v>
      </c>
      <c r="F3751" s="98" t="s">
        <v>1259</v>
      </c>
      <c r="G3751" s="98" t="s">
        <v>1407</v>
      </c>
      <c r="H3751" s="98" t="s">
        <v>1294</v>
      </c>
      <c r="I3751" s="98" t="s">
        <v>1384</v>
      </c>
      <c r="J3751" s="101" t="s">
        <v>1356</v>
      </c>
    </row>
    <row r="3752" ht="14.25" spans="1:10">
      <c r="A3752" s="98" t="s">
        <v>4691</v>
      </c>
      <c r="B3752" s="103"/>
      <c r="C3752" s="102"/>
      <c r="D3752" s="102"/>
      <c r="E3752" s="102"/>
      <c r="F3752" s="102"/>
      <c r="G3752" s="102"/>
      <c r="H3752" s="102"/>
      <c r="I3752" s="102"/>
      <c r="J3752" s="103"/>
    </row>
    <row r="3753" ht="14.25" spans="1:10">
      <c r="A3753" s="98" t="s">
        <v>4692</v>
      </c>
      <c r="B3753" s="103"/>
      <c r="C3753" s="102"/>
      <c r="D3753" s="102"/>
      <c r="E3753" s="102"/>
      <c r="F3753" s="102"/>
      <c r="G3753" s="102"/>
      <c r="H3753" s="102"/>
      <c r="I3753" s="102"/>
      <c r="J3753" s="103"/>
    </row>
    <row r="3754" ht="109.5" spans="1:10">
      <c r="A3754" s="98" t="s">
        <v>4693</v>
      </c>
      <c r="B3754" s="101" t="s">
        <v>4694</v>
      </c>
      <c r="C3754" s="102"/>
      <c r="D3754" s="102"/>
      <c r="E3754" s="102"/>
      <c r="F3754" s="102"/>
      <c r="G3754" s="102"/>
      <c r="H3754" s="102"/>
      <c r="I3754" s="102"/>
      <c r="J3754" s="103"/>
    </row>
    <row r="3755" ht="128.25" spans="1:10">
      <c r="A3755" s="102"/>
      <c r="B3755" s="103"/>
      <c r="C3755" s="98" t="s">
        <v>1256</v>
      </c>
      <c r="D3755" s="98" t="s">
        <v>1268</v>
      </c>
      <c r="E3755" s="98" t="s">
        <v>4123</v>
      </c>
      <c r="F3755" s="98" t="s">
        <v>1280</v>
      </c>
      <c r="G3755" s="98" t="s">
        <v>1301</v>
      </c>
      <c r="H3755" s="98" t="s">
        <v>99</v>
      </c>
      <c r="I3755" s="98" t="s">
        <v>1261</v>
      </c>
      <c r="J3755" s="101" t="s">
        <v>4695</v>
      </c>
    </row>
    <row r="3756" ht="42" spans="1:10">
      <c r="A3756" s="102"/>
      <c r="B3756" s="103"/>
      <c r="C3756" s="98" t="s">
        <v>1256</v>
      </c>
      <c r="D3756" s="98" t="s">
        <v>1268</v>
      </c>
      <c r="E3756" s="98" t="s">
        <v>4127</v>
      </c>
      <c r="F3756" s="98" t="s">
        <v>1280</v>
      </c>
      <c r="G3756" s="98" t="s">
        <v>1301</v>
      </c>
      <c r="H3756" s="98" t="s">
        <v>99</v>
      </c>
      <c r="I3756" s="98" t="s">
        <v>1261</v>
      </c>
      <c r="J3756" s="101" t="s">
        <v>4128</v>
      </c>
    </row>
    <row r="3757" ht="42.75" spans="1:10">
      <c r="A3757" s="102"/>
      <c r="B3757" s="103"/>
      <c r="C3757" s="98" t="s">
        <v>1256</v>
      </c>
      <c r="D3757" s="98" t="s">
        <v>1268</v>
      </c>
      <c r="E3757" s="98" t="s">
        <v>4696</v>
      </c>
      <c r="F3757" s="98" t="s">
        <v>1280</v>
      </c>
      <c r="G3757" s="98" t="s">
        <v>1301</v>
      </c>
      <c r="H3757" s="98" t="s">
        <v>99</v>
      </c>
      <c r="I3757" s="98" t="s">
        <v>1261</v>
      </c>
      <c r="J3757" s="101" t="s">
        <v>4697</v>
      </c>
    </row>
    <row r="3758" ht="70.5" spans="1:10">
      <c r="A3758" s="102"/>
      <c r="B3758" s="103"/>
      <c r="C3758" s="98" t="s">
        <v>1256</v>
      </c>
      <c r="D3758" s="98" t="s">
        <v>1377</v>
      </c>
      <c r="E3758" s="98" t="s">
        <v>3449</v>
      </c>
      <c r="F3758" s="98" t="s">
        <v>1259</v>
      </c>
      <c r="G3758" s="98" t="s">
        <v>1285</v>
      </c>
      <c r="H3758" s="98" t="s">
        <v>99</v>
      </c>
      <c r="I3758" s="98" t="s">
        <v>1261</v>
      </c>
      <c r="J3758" s="101" t="s">
        <v>4698</v>
      </c>
    </row>
    <row r="3759" ht="40.5" spans="1:10">
      <c r="A3759" s="102"/>
      <c r="B3759" s="103"/>
      <c r="C3759" s="98" t="s">
        <v>1277</v>
      </c>
      <c r="D3759" s="98" t="s">
        <v>1278</v>
      </c>
      <c r="E3759" s="98" t="s">
        <v>4699</v>
      </c>
      <c r="F3759" s="98" t="s">
        <v>1259</v>
      </c>
      <c r="G3759" s="98" t="s">
        <v>1407</v>
      </c>
      <c r="H3759" s="98" t="s">
        <v>99</v>
      </c>
      <c r="I3759" s="98" t="s">
        <v>1261</v>
      </c>
      <c r="J3759" s="101" t="s">
        <v>4700</v>
      </c>
    </row>
    <row r="3760" ht="54" spans="1:10">
      <c r="A3760" s="102"/>
      <c r="B3760" s="103"/>
      <c r="C3760" s="98" t="s">
        <v>1277</v>
      </c>
      <c r="D3760" s="98" t="s">
        <v>1278</v>
      </c>
      <c r="E3760" s="98" t="s">
        <v>4701</v>
      </c>
      <c r="F3760" s="98" t="s">
        <v>1259</v>
      </c>
      <c r="G3760" s="98" t="s">
        <v>1407</v>
      </c>
      <c r="H3760" s="98" t="s">
        <v>99</v>
      </c>
      <c r="I3760" s="98" t="s">
        <v>1261</v>
      </c>
      <c r="J3760" s="101" t="s">
        <v>4702</v>
      </c>
    </row>
    <row r="3761" ht="41.25" spans="1:10">
      <c r="A3761" s="102"/>
      <c r="B3761" s="103"/>
      <c r="C3761" s="98" t="s">
        <v>1282</v>
      </c>
      <c r="D3761" s="98" t="s">
        <v>1283</v>
      </c>
      <c r="E3761" s="98" t="s">
        <v>4703</v>
      </c>
      <c r="F3761" s="98" t="s">
        <v>1259</v>
      </c>
      <c r="G3761" s="98" t="s">
        <v>1285</v>
      </c>
      <c r="H3761" s="98" t="s">
        <v>99</v>
      </c>
      <c r="I3761" s="98" t="s">
        <v>1261</v>
      </c>
      <c r="J3761" s="101" t="s">
        <v>4704</v>
      </c>
    </row>
    <row r="3762" ht="67.5" spans="1:10">
      <c r="A3762" s="98" t="s">
        <v>4705</v>
      </c>
      <c r="B3762" s="101" t="s">
        <v>4706</v>
      </c>
      <c r="C3762" s="102"/>
      <c r="D3762" s="102"/>
      <c r="E3762" s="102"/>
      <c r="F3762" s="102"/>
      <c r="G3762" s="102"/>
      <c r="H3762" s="102"/>
      <c r="I3762" s="102"/>
      <c r="J3762" s="103"/>
    </row>
    <row r="3763" ht="40.5" spans="1:10">
      <c r="A3763" s="102"/>
      <c r="B3763" s="103"/>
      <c r="C3763" s="98" t="s">
        <v>1256</v>
      </c>
      <c r="D3763" s="98" t="s">
        <v>1268</v>
      </c>
      <c r="E3763" s="98" t="s">
        <v>4707</v>
      </c>
      <c r="F3763" s="98" t="s">
        <v>1280</v>
      </c>
      <c r="G3763" s="98" t="s">
        <v>1301</v>
      </c>
      <c r="H3763" s="98" t="s">
        <v>99</v>
      </c>
      <c r="I3763" s="98" t="s">
        <v>1261</v>
      </c>
      <c r="J3763" s="101" t="s">
        <v>4708</v>
      </c>
    </row>
    <row r="3764" ht="40.5" spans="1:10">
      <c r="A3764" s="102"/>
      <c r="B3764" s="103"/>
      <c r="C3764" s="98" t="s">
        <v>1256</v>
      </c>
      <c r="D3764" s="98" t="s">
        <v>1377</v>
      </c>
      <c r="E3764" s="98" t="s">
        <v>4709</v>
      </c>
      <c r="F3764" s="98" t="s">
        <v>1270</v>
      </c>
      <c r="G3764" s="98" t="s">
        <v>1274</v>
      </c>
      <c r="H3764" s="98" t="s">
        <v>99</v>
      </c>
      <c r="I3764" s="98" t="s">
        <v>1261</v>
      </c>
      <c r="J3764" s="101" t="s">
        <v>4710</v>
      </c>
    </row>
    <row r="3765" ht="69.75" spans="1:10">
      <c r="A3765" s="102"/>
      <c r="B3765" s="103"/>
      <c r="C3765" s="98" t="s">
        <v>1256</v>
      </c>
      <c r="D3765" s="98" t="s">
        <v>1377</v>
      </c>
      <c r="E3765" s="98" t="s">
        <v>3449</v>
      </c>
      <c r="F3765" s="98" t="s">
        <v>1259</v>
      </c>
      <c r="G3765" s="98" t="s">
        <v>4711</v>
      </c>
      <c r="H3765" s="98" t="s">
        <v>99</v>
      </c>
      <c r="I3765" s="98" t="s">
        <v>1261</v>
      </c>
      <c r="J3765" s="101" t="s">
        <v>4129</v>
      </c>
    </row>
    <row r="3766" ht="40.5" spans="1:10">
      <c r="A3766" s="102"/>
      <c r="B3766" s="103"/>
      <c r="C3766" s="98" t="s">
        <v>1277</v>
      </c>
      <c r="D3766" s="98" t="s">
        <v>1278</v>
      </c>
      <c r="E3766" s="98" t="s">
        <v>2027</v>
      </c>
      <c r="F3766" s="98" t="s">
        <v>1259</v>
      </c>
      <c r="G3766" s="98" t="s">
        <v>1407</v>
      </c>
      <c r="H3766" s="98" t="s">
        <v>99</v>
      </c>
      <c r="I3766" s="98" t="s">
        <v>1261</v>
      </c>
      <c r="J3766" s="101" t="s">
        <v>4712</v>
      </c>
    </row>
    <row r="3767" ht="41.25" spans="1:10">
      <c r="A3767" s="102"/>
      <c r="B3767" s="103"/>
      <c r="C3767" s="98" t="s">
        <v>1282</v>
      </c>
      <c r="D3767" s="98" t="s">
        <v>1283</v>
      </c>
      <c r="E3767" s="98" t="s">
        <v>4703</v>
      </c>
      <c r="F3767" s="98" t="s">
        <v>1259</v>
      </c>
      <c r="G3767" s="98" t="s">
        <v>1285</v>
      </c>
      <c r="H3767" s="98" t="s">
        <v>99</v>
      </c>
      <c r="I3767" s="98" t="s">
        <v>1261</v>
      </c>
      <c r="J3767" s="101" t="s">
        <v>4132</v>
      </c>
    </row>
    <row r="3768" ht="27.75" spans="1:10">
      <c r="A3768" s="98" t="s">
        <v>4713</v>
      </c>
      <c r="B3768" s="103"/>
      <c r="C3768" s="102"/>
      <c r="D3768" s="102"/>
      <c r="E3768" s="102"/>
      <c r="F3768" s="102"/>
      <c r="G3768" s="102"/>
      <c r="H3768" s="102"/>
      <c r="I3768" s="102"/>
      <c r="J3768" s="103"/>
    </row>
    <row r="3769" ht="27.75" spans="1:10">
      <c r="A3769" s="98" t="s">
        <v>4714</v>
      </c>
      <c r="B3769" s="103"/>
      <c r="C3769" s="102"/>
      <c r="D3769" s="102"/>
      <c r="E3769" s="102"/>
      <c r="F3769" s="102"/>
      <c r="G3769" s="102"/>
      <c r="H3769" s="102"/>
      <c r="I3769" s="102"/>
      <c r="J3769" s="103"/>
    </row>
    <row r="3770" ht="81.75" spans="1:10">
      <c r="A3770" s="98" t="s">
        <v>4715</v>
      </c>
      <c r="B3770" s="101" t="s">
        <v>4716</v>
      </c>
      <c r="C3770" s="102"/>
      <c r="D3770" s="102"/>
      <c r="E3770" s="102"/>
      <c r="F3770" s="102"/>
      <c r="G3770" s="102"/>
      <c r="H3770" s="102"/>
      <c r="I3770" s="102"/>
      <c r="J3770" s="103"/>
    </row>
    <row r="3771" ht="96" spans="1:10">
      <c r="A3771" s="102"/>
      <c r="B3771" s="103"/>
      <c r="C3771" s="98" t="s">
        <v>1256</v>
      </c>
      <c r="D3771" s="98" t="s">
        <v>1257</v>
      </c>
      <c r="E3771" s="98" t="s">
        <v>4717</v>
      </c>
      <c r="F3771" s="98" t="s">
        <v>1280</v>
      </c>
      <c r="G3771" s="98" t="s">
        <v>1795</v>
      </c>
      <c r="H3771" s="98" t="s">
        <v>99</v>
      </c>
      <c r="I3771" s="98" t="s">
        <v>1261</v>
      </c>
      <c r="J3771" s="101" t="s">
        <v>4718</v>
      </c>
    </row>
    <row r="3772" ht="41.25" spans="1:10">
      <c r="A3772" s="102"/>
      <c r="B3772" s="103"/>
      <c r="C3772" s="98" t="s">
        <v>1256</v>
      </c>
      <c r="D3772" s="98" t="s">
        <v>1257</v>
      </c>
      <c r="E3772" s="98" t="s">
        <v>4719</v>
      </c>
      <c r="F3772" s="98" t="s">
        <v>1280</v>
      </c>
      <c r="G3772" s="98" t="s">
        <v>3296</v>
      </c>
      <c r="H3772" s="98" t="s">
        <v>99</v>
      </c>
      <c r="I3772" s="98" t="s">
        <v>1261</v>
      </c>
      <c r="J3772" s="101" t="s">
        <v>4720</v>
      </c>
    </row>
    <row r="3773" ht="14.25" spans="1:10">
      <c r="A3773" s="102"/>
      <c r="B3773" s="103"/>
      <c r="C3773" s="98" t="s">
        <v>1256</v>
      </c>
      <c r="D3773" s="98" t="s">
        <v>1257</v>
      </c>
      <c r="E3773" s="98" t="s">
        <v>4721</v>
      </c>
      <c r="F3773" s="98" t="s">
        <v>1259</v>
      </c>
      <c r="G3773" s="98" t="s">
        <v>1913</v>
      </c>
      <c r="H3773" s="98" t="s">
        <v>99</v>
      </c>
      <c r="I3773" s="98" t="s">
        <v>1261</v>
      </c>
      <c r="J3773" s="101" t="s">
        <v>4722</v>
      </c>
    </row>
    <row r="3774" ht="27.75" spans="1:10">
      <c r="A3774" s="102"/>
      <c r="B3774" s="103"/>
      <c r="C3774" s="98" t="s">
        <v>1256</v>
      </c>
      <c r="D3774" s="98" t="s">
        <v>1377</v>
      </c>
      <c r="E3774" s="98" t="s">
        <v>4723</v>
      </c>
      <c r="F3774" s="98" t="s">
        <v>1259</v>
      </c>
      <c r="G3774" s="98" t="s">
        <v>4724</v>
      </c>
      <c r="H3774" s="98" t="s">
        <v>99</v>
      </c>
      <c r="I3774" s="98" t="s">
        <v>1261</v>
      </c>
      <c r="J3774" s="101" t="s">
        <v>4725</v>
      </c>
    </row>
    <row r="3775" ht="28.5" spans="1:10">
      <c r="A3775" s="102"/>
      <c r="B3775" s="103"/>
      <c r="C3775" s="98" t="s">
        <v>1277</v>
      </c>
      <c r="D3775" s="98" t="s">
        <v>1278</v>
      </c>
      <c r="E3775" s="98" t="s">
        <v>4726</v>
      </c>
      <c r="F3775" s="98" t="s">
        <v>1259</v>
      </c>
      <c r="G3775" s="98" t="s">
        <v>4727</v>
      </c>
      <c r="H3775" s="98" t="s">
        <v>99</v>
      </c>
      <c r="I3775" s="98" t="s">
        <v>1261</v>
      </c>
      <c r="J3775" s="101" t="s">
        <v>4728</v>
      </c>
    </row>
    <row r="3776" ht="27.75" spans="1:10">
      <c r="A3776" s="102"/>
      <c r="B3776" s="103"/>
      <c r="C3776" s="98" t="s">
        <v>1282</v>
      </c>
      <c r="D3776" s="98" t="s">
        <v>1283</v>
      </c>
      <c r="E3776" s="98" t="s">
        <v>4729</v>
      </c>
      <c r="F3776" s="98" t="s">
        <v>1280</v>
      </c>
      <c r="G3776" s="98" t="s">
        <v>1301</v>
      </c>
      <c r="H3776" s="98" t="s">
        <v>99</v>
      </c>
      <c r="I3776" s="98" t="s">
        <v>1261</v>
      </c>
      <c r="J3776" s="101" t="s">
        <v>4730</v>
      </c>
    </row>
    <row r="3777" ht="83.25" spans="1:10">
      <c r="A3777" s="98" t="s">
        <v>4731</v>
      </c>
      <c r="B3777" s="101" t="s">
        <v>4732</v>
      </c>
      <c r="C3777" s="102"/>
      <c r="D3777" s="102"/>
      <c r="E3777" s="102"/>
      <c r="F3777" s="102"/>
      <c r="G3777" s="102"/>
      <c r="H3777" s="102"/>
      <c r="I3777" s="102"/>
      <c r="J3777" s="103"/>
    </row>
    <row r="3778" ht="41.25" spans="1:10">
      <c r="A3778" s="102"/>
      <c r="B3778" s="103"/>
      <c r="C3778" s="98" t="s">
        <v>1256</v>
      </c>
      <c r="D3778" s="98" t="s">
        <v>1257</v>
      </c>
      <c r="E3778" s="98" t="s">
        <v>4721</v>
      </c>
      <c r="F3778" s="98" t="s">
        <v>1259</v>
      </c>
      <c r="G3778" s="98" t="s">
        <v>4733</v>
      </c>
      <c r="H3778" s="98" t="s">
        <v>99</v>
      </c>
      <c r="I3778" s="98" t="s">
        <v>1261</v>
      </c>
      <c r="J3778" s="101" t="s">
        <v>4734</v>
      </c>
    </row>
    <row r="3779" ht="14.25" spans="1:10">
      <c r="A3779" s="102"/>
      <c r="B3779" s="103"/>
      <c r="C3779" s="98" t="s">
        <v>1256</v>
      </c>
      <c r="D3779" s="98" t="s">
        <v>1257</v>
      </c>
      <c r="E3779" s="98" t="s">
        <v>4717</v>
      </c>
      <c r="F3779" s="98" t="s">
        <v>1259</v>
      </c>
      <c r="G3779" s="98" t="s">
        <v>4735</v>
      </c>
      <c r="H3779" s="98" t="s">
        <v>99</v>
      </c>
      <c r="I3779" s="98" t="s">
        <v>1261</v>
      </c>
      <c r="J3779" s="101" t="s">
        <v>4736</v>
      </c>
    </row>
    <row r="3780" ht="41.25" spans="1:10">
      <c r="A3780" s="102"/>
      <c r="B3780" s="103"/>
      <c r="C3780" s="98" t="s">
        <v>1256</v>
      </c>
      <c r="D3780" s="98" t="s">
        <v>1268</v>
      </c>
      <c r="E3780" s="98" t="s">
        <v>4737</v>
      </c>
      <c r="F3780" s="98" t="s">
        <v>1259</v>
      </c>
      <c r="G3780" s="98" t="s">
        <v>4738</v>
      </c>
      <c r="H3780" s="98" t="s">
        <v>99</v>
      </c>
      <c r="I3780" s="98" t="s">
        <v>1261</v>
      </c>
      <c r="J3780" s="101" t="s">
        <v>4739</v>
      </c>
    </row>
    <row r="3781" ht="55.5" spans="1:10">
      <c r="A3781" s="102"/>
      <c r="B3781" s="103"/>
      <c r="C3781" s="98" t="s">
        <v>1256</v>
      </c>
      <c r="D3781" s="98" t="s">
        <v>1377</v>
      </c>
      <c r="E3781" s="98" t="s">
        <v>4740</v>
      </c>
      <c r="F3781" s="98" t="s">
        <v>1259</v>
      </c>
      <c r="G3781" s="98" t="s">
        <v>4741</v>
      </c>
      <c r="H3781" s="98" t="s">
        <v>99</v>
      </c>
      <c r="I3781" s="98" t="s">
        <v>1261</v>
      </c>
      <c r="J3781" s="101" t="s">
        <v>4742</v>
      </c>
    </row>
    <row r="3782" ht="68.25" spans="1:10">
      <c r="A3782" s="102"/>
      <c r="B3782" s="103"/>
      <c r="C3782" s="98" t="s">
        <v>1277</v>
      </c>
      <c r="D3782" s="98" t="s">
        <v>1278</v>
      </c>
      <c r="E3782" s="98" t="s">
        <v>4726</v>
      </c>
      <c r="F3782" s="98" t="s">
        <v>1259</v>
      </c>
      <c r="G3782" s="98" t="s">
        <v>4743</v>
      </c>
      <c r="H3782" s="98" t="s">
        <v>99</v>
      </c>
      <c r="I3782" s="98" t="s">
        <v>1261</v>
      </c>
      <c r="J3782" s="101" t="s">
        <v>4744</v>
      </c>
    </row>
    <row r="3783" ht="68.25" spans="1:10">
      <c r="A3783" s="102"/>
      <c r="B3783" s="103"/>
      <c r="C3783" s="98" t="s">
        <v>1282</v>
      </c>
      <c r="D3783" s="98" t="s">
        <v>1283</v>
      </c>
      <c r="E3783" s="98" t="s">
        <v>4729</v>
      </c>
      <c r="F3783" s="98" t="s">
        <v>1259</v>
      </c>
      <c r="G3783" s="98" t="s">
        <v>4745</v>
      </c>
      <c r="H3783" s="98" t="s">
        <v>99</v>
      </c>
      <c r="I3783" s="98" t="s">
        <v>1261</v>
      </c>
      <c r="J3783" s="101" t="s">
        <v>4746</v>
      </c>
    </row>
    <row r="3784" ht="69.75" spans="1:10">
      <c r="A3784" s="98" t="s">
        <v>4747</v>
      </c>
      <c r="B3784" s="101" t="s">
        <v>4748</v>
      </c>
      <c r="C3784" s="102"/>
      <c r="D3784" s="102"/>
      <c r="E3784" s="102"/>
      <c r="F3784" s="102"/>
      <c r="G3784" s="102"/>
      <c r="H3784" s="102"/>
      <c r="I3784" s="102"/>
      <c r="J3784" s="103"/>
    </row>
    <row r="3785" ht="28.5" spans="1:10">
      <c r="A3785" s="102"/>
      <c r="B3785" s="103"/>
      <c r="C3785" s="98" t="s">
        <v>1256</v>
      </c>
      <c r="D3785" s="98" t="s">
        <v>1257</v>
      </c>
      <c r="E3785" s="98" t="s">
        <v>4749</v>
      </c>
      <c r="F3785" s="98" t="s">
        <v>1259</v>
      </c>
      <c r="G3785" s="98" t="s">
        <v>4750</v>
      </c>
      <c r="H3785" s="98" t="s">
        <v>99</v>
      </c>
      <c r="I3785" s="98" t="s">
        <v>1261</v>
      </c>
      <c r="J3785" s="101" t="s">
        <v>4751</v>
      </c>
    </row>
    <row r="3786" ht="27" spans="1:10">
      <c r="A3786" s="102"/>
      <c r="B3786" s="103"/>
      <c r="C3786" s="98" t="s">
        <v>1256</v>
      </c>
      <c r="D3786" s="98" t="s">
        <v>1268</v>
      </c>
      <c r="E3786" s="98" t="s">
        <v>4752</v>
      </c>
      <c r="F3786" s="98" t="s">
        <v>1259</v>
      </c>
      <c r="G3786" s="98" t="s">
        <v>1332</v>
      </c>
      <c r="H3786" s="98" t="s">
        <v>99</v>
      </c>
      <c r="I3786" s="98" t="s">
        <v>1261</v>
      </c>
      <c r="J3786" s="101" t="s">
        <v>4753</v>
      </c>
    </row>
    <row r="3787" ht="42" spans="1:10">
      <c r="A3787" s="102"/>
      <c r="B3787" s="103"/>
      <c r="C3787" s="98" t="s">
        <v>1277</v>
      </c>
      <c r="D3787" s="98" t="s">
        <v>1278</v>
      </c>
      <c r="E3787" s="98" t="s">
        <v>4754</v>
      </c>
      <c r="F3787" s="98" t="s">
        <v>1259</v>
      </c>
      <c r="G3787" s="98" t="s">
        <v>4755</v>
      </c>
      <c r="H3787" s="98" t="s">
        <v>99</v>
      </c>
      <c r="I3787" s="98" t="s">
        <v>1261</v>
      </c>
      <c r="J3787" s="101" t="s">
        <v>4756</v>
      </c>
    </row>
    <row r="3788" ht="27" spans="1:10">
      <c r="A3788" s="102"/>
      <c r="B3788" s="103"/>
      <c r="C3788" s="98" t="s">
        <v>1277</v>
      </c>
      <c r="D3788" s="98" t="s">
        <v>1299</v>
      </c>
      <c r="E3788" s="98" t="s">
        <v>4757</v>
      </c>
      <c r="F3788" s="98" t="s">
        <v>1259</v>
      </c>
      <c r="G3788" s="98" t="s">
        <v>1407</v>
      </c>
      <c r="H3788" s="98" t="s">
        <v>99</v>
      </c>
      <c r="I3788" s="98" t="s">
        <v>1261</v>
      </c>
      <c r="J3788" s="101" t="s">
        <v>4758</v>
      </c>
    </row>
    <row r="3789" ht="27.75" spans="1:10">
      <c r="A3789" s="102"/>
      <c r="B3789" s="103"/>
      <c r="C3789" s="98" t="s">
        <v>1282</v>
      </c>
      <c r="D3789" s="98" t="s">
        <v>1283</v>
      </c>
      <c r="E3789" s="98" t="s">
        <v>4759</v>
      </c>
      <c r="F3789" s="98" t="s">
        <v>1259</v>
      </c>
      <c r="G3789" s="98" t="s">
        <v>4760</v>
      </c>
      <c r="H3789" s="98" t="s">
        <v>99</v>
      </c>
      <c r="I3789" s="98" t="s">
        <v>1261</v>
      </c>
      <c r="J3789" s="101" t="s">
        <v>4761</v>
      </c>
    </row>
    <row r="3790" ht="14.25" spans="1:10">
      <c r="A3790" s="98" t="s">
        <v>4762</v>
      </c>
      <c r="B3790" s="103"/>
      <c r="C3790" s="102"/>
      <c r="D3790" s="102"/>
      <c r="E3790" s="102"/>
      <c r="F3790" s="102"/>
      <c r="G3790" s="102"/>
      <c r="H3790" s="102"/>
      <c r="I3790" s="102"/>
      <c r="J3790" s="103"/>
    </row>
    <row r="3791" ht="14.25" spans="1:10">
      <c r="A3791" s="98" t="s">
        <v>4763</v>
      </c>
      <c r="B3791" s="103"/>
      <c r="C3791" s="102"/>
      <c r="D3791" s="102"/>
      <c r="E3791" s="102"/>
      <c r="F3791" s="102"/>
      <c r="G3791" s="102"/>
      <c r="H3791" s="102"/>
      <c r="I3791" s="102"/>
      <c r="J3791" s="103"/>
    </row>
    <row r="3792" ht="54" spans="1:10">
      <c r="A3792" s="98" t="s">
        <v>4764</v>
      </c>
      <c r="B3792" s="101" t="s">
        <v>4765</v>
      </c>
      <c r="C3792" s="102"/>
      <c r="D3792" s="102"/>
      <c r="E3792" s="102"/>
      <c r="F3792" s="102"/>
      <c r="G3792" s="102"/>
      <c r="H3792" s="102"/>
      <c r="I3792" s="102"/>
      <c r="J3792" s="103"/>
    </row>
    <row r="3793" ht="28.5" spans="1:10">
      <c r="A3793" s="102"/>
      <c r="B3793" s="103"/>
      <c r="C3793" s="98" t="s">
        <v>1256</v>
      </c>
      <c r="D3793" s="98" t="s">
        <v>1268</v>
      </c>
      <c r="E3793" s="98" t="s">
        <v>4766</v>
      </c>
      <c r="F3793" s="98" t="s">
        <v>1259</v>
      </c>
      <c r="G3793" s="98" t="s">
        <v>955</v>
      </c>
      <c r="H3793" s="98" t="s">
        <v>99</v>
      </c>
      <c r="I3793" s="98" t="s">
        <v>1261</v>
      </c>
      <c r="J3793" s="101" t="s">
        <v>4767</v>
      </c>
    </row>
    <row r="3794" ht="40.5" spans="1:10">
      <c r="A3794" s="102"/>
      <c r="B3794" s="103"/>
      <c r="C3794" s="98" t="s">
        <v>1277</v>
      </c>
      <c r="D3794" s="98" t="s">
        <v>1422</v>
      </c>
      <c r="E3794" s="98" t="s">
        <v>4768</v>
      </c>
      <c r="F3794" s="98" t="s">
        <v>1259</v>
      </c>
      <c r="G3794" s="98" t="s">
        <v>1301</v>
      </c>
      <c r="H3794" s="98" t="s">
        <v>99</v>
      </c>
      <c r="I3794" s="98" t="s">
        <v>1261</v>
      </c>
      <c r="J3794" s="101" t="s">
        <v>4769</v>
      </c>
    </row>
    <row r="3795" ht="27" spans="1:10">
      <c r="A3795" s="102"/>
      <c r="B3795" s="103"/>
      <c r="C3795" s="98" t="s">
        <v>1282</v>
      </c>
      <c r="D3795" s="98" t="s">
        <v>1283</v>
      </c>
      <c r="E3795" s="98" t="s">
        <v>4770</v>
      </c>
      <c r="F3795" s="98" t="s">
        <v>1280</v>
      </c>
      <c r="G3795" s="98" t="s">
        <v>1285</v>
      </c>
      <c r="H3795" s="98" t="s">
        <v>99</v>
      </c>
      <c r="I3795" s="98" t="s">
        <v>1384</v>
      </c>
      <c r="J3795" s="101" t="s">
        <v>4771</v>
      </c>
    </row>
    <row r="3796" ht="27.75" spans="1:10">
      <c r="A3796" s="98" t="s">
        <v>4772</v>
      </c>
      <c r="B3796" s="101" t="s">
        <v>4773</v>
      </c>
      <c r="C3796" s="102"/>
      <c r="D3796" s="102"/>
      <c r="E3796" s="102"/>
      <c r="F3796" s="102"/>
      <c r="G3796" s="102"/>
      <c r="H3796" s="102"/>
      <c r="I3796" s="102"/>
      <c r="J3796" s="103"/>
    </row>
    <row r="3797" ht="14.25" spans="1:10">
      <c r="A3797" s="102"/>
      <c r="B3797" s="103"/>
      <c r="C3797" s="98" t="s">
        <v>1256</v>
      </c>
      <c r="D3797" s="98" t="s">
        <v>1257</v>
      </c>
      <c r="E3797" s="98" t="s">
        <v>4774</v>
      </c>
      <c r="F3797" s="98" t="s">
        <v>1259</v>
      </c>
      <c r="G3797" s="98" t="s">
        <v>1301</v>
      </c>
      <c r="H3797" s="98" t="s">
        <v>99</v>
      </c>
      <c r="I3797" s="98" t="s">
        <v>1261</v>
      </c>
      <c r="J3797" s="101" t="s">
        <v>4775</v>
      </c>
    </row>
    <row r="3798" ht="14.25" spans="1:10">
      <c r="A3798" s="102"/>
      <c r="B3798" s="103"/>
      <c r="C3798" s="98" t="s">
        <v>1256</v>
      </c>
      <c r="D3798" s="98" t="s">
        <v>1377</v>
      </c>
      <c r="E3798" s="98" t="s">
        <v>4776</v>
      </c>
      <c r="F3798" s="98" t="s">
        <v>1259</v>
      </c>
      <c r="G3798" s="98" t="s">
        <v>1301</v>
      </c>
      <c r="H3798" s="98" t="s">
        <v>99</v>
      </c>
      <c r="I3798" s="98" t="s">
        <v>1261</v>
      </c>
      <c r="J3798" s="101" t="s">
        <v>4777</v>
      </c>
    </row>
    <row r="3799" ht="14.25" spans="1:10">
      <c r="A3799" s="102"/>
      <c r="B3799" s="103"/>
      <c r="C3799" s="98" t="s">
        <v>1277</v>
      </c>
      <c r="D3799" s="98" t="s">
        <v>1422</v>
      </c>
      <c r="E3799" s="98" t="s">
        <v>4778</v>
      </c>
      <c r="F3799" s="98" t="s">
        <v>1259</v>
      </c>
      <c r="G3799" s="98" t="s">
        <v>4779</v>
      </c>
      <c r="H3799" s="98" t="s">
        <v>99</v>
      </c>
      <c r="I3799" s="98" t="s">
        <v>1384</v>
      </c>
      <c r="J3799" s="101" t="s">
        <v>4780</v>
      </c>
    </row>
    <row r="3800" ht="27" spans="1:10">
      <c r="A3800" s="102"/>
      <c r="B3800" s="103"/>
      <c r="C3800" s="98" t="s">
        <v>1277</v>
      </c>
      <c r="D3800" s="98" t="s">
        <v>1299</v>
      </c>
      <c r="E3800" s="98" t="s">
        <v>4781</v>
      </c>
      <c r="F3800" s="98" t="s">
        <v>1259</v>
      </c>
      <c r="G3800" s="98" t="s">
        <v>1301</v>
      </c>
      <c r="H3800" s="98" t="s">
        <v>99</v>
      </c>
      <c r="I3800" s="98" t="s">
        <v>1384</v>
      </c>
      <c r="J3800" s="101" t="s">
        <v>4780</v>
      </c>
    </row>
    <row r="3801" ht="27" spans="1:10">
      <c r="A3801" s="102"/>
      <c r="B3801" s="103"/>
      <c r="C3801" s="98" t="s">
        <v>1282</v>
      </c>
      <c r="D3801" s="98" t="s">
        <v>1283</v>
      </c>
      <c r="E3801" s="98" t="s">
        <v>4782</v>
      </c>
      <c r="F3801" s="98" t="s">
        <v>1259</v>
      </c>
      <c r="G3801" s="98" t="s">
        <v>1285</v>
      </c>
      <c r="H3801" s="98" t="s">
        <v>99</v>
      </c>
      <c r="I3801" s="98" t="s">
        <v>1261</v>
      </c>
      <c r="J3801" s="101" t="s">
        <v>4783</v>
      </c>
    </row>
    <row r="3802" ht="27.75" spans="1:10">
      <c r="A3802" s="98" t="s">
        <v>4784</v>
      </c>
      <c r="B3802" s="103"/>
      <c r="C3802" s="102"/>
      <c r="D3802" s="102"/>
      <c r="E3802" s="102"/>
      <c r="F3802" s="102"/>
      <c r="G3802" s="102"/>
      <c r="H3802" s="102"/>
      <c r="I3802" s="102"/>
      <c r="J3802" s="103"/>
    </row>
    <row r="3803" ht="27.75" spans="1:10">
      <c r="A3803" s="98" t="s">
        <v>4785</v>
      </c>
      <c r="B3803" s="103"/>
      <c r="C3803" s="102"/>
      <c r="D3803" s="102"/>
      <c r="E3803" s="102"/>
      <c r="F3803" s="102"/>
      <c r="G3803" s="102"/>
      <c r="H3803" s="102"/>
      <c r="I3803" s="102"/>
      <c r="J3803" s="103"/>
    </row>
    <row r="3804" ht="54" spans="1:10">
      <c r="A3804" s="98" t="s">
        <v>4786</v>
      </c>
      <c r="B3804" s="101" t="s">
        <v>4787</v>
      </c>
      <c r="C3804" s="102"/>
      <c r="D3804" s="102"/>
      <c r="E3804" s="102"/>
      <c r="F3804" s="102"/>
      <c r="G3804" s="102"/>
      <c r="H3804" s="102"/>
      <c r="I3804" s="102"/>
      <c r="J3804" s="103"/>
    </row>
    <row r="3805" ht="27" spans="1:10">
      <c r="A3805" s="102"/>
      <c r="B3805" s="103"/>
      <c r="C3805" s="98" t="s">
        <v>1256</v>
      </c>
      <c r="D3805" s="98" t="s">
        <v>1257</v>
      </c>
      <c r="E3805" s="98" t="s">
        <v>4788</v>
      </c>
      <c r="F3805" s="98" t="s">
        <v>1280</v>
      </c>
      <c r="G3805" s="98" t="s">
        <v>4789</v>
      </c>
      <c r="H3805" s="98" t="s">
        <v>99</v>
      </c>
      <c r="I3805" s="98" t="s">
        <v>1261</v>
      </c>
      <c r="J3805" s="101" t="s">
        <v>4790</v>
      </c>
    </row>
    <row r="3806" ht="27" spans="1:10">
      <c r="A3806" s="102"/>
      <c r="B3806" s="103"/>
      <c r="C3806" s="98" t="s">
        <v>1256</v>
      </c>
      <c r="D3806" s="98" t="s">
        <v>1257</v>
      </c>
      <c r="E3806" s="98" t="s">
        <v>4791</v>
      </c>
      <c r="F3806" s="98" t="s">
        <v>1280</v>
      </c>
      <c r="G3806" s="98" t="s">
        <v>4792</v>
      </c>
      <c r="H3806" s="98" t="s">
        <v>99</v>
      </c>
      <c r="I3806" s="98" t="s">
        <v>1261</v>
      </c>
      <c r="J3806" s="101" t="s">
        <v>4793</v>
      </c>
    </row>
    <row r="3807" ht="14.25" spans="1:10">
      <c r="A3807" s="102"/>
      <c r="B3807" s="103"/>
      <c r="C3807" s="98" t="s">
        <v>1256</v>
      </c>
      <c r="D3807" s="98" t="s">
        <v>1268</v>
      </c>
      <c r="E3807" s="98" t="s">
        <v>4794</v>
      </c>
      <c r="F3807" s="98" t="s">
        <v>1280</v>
      </c>
      <c r="G3807" s="98" t="s">
        <v>1301</v>
      </c>
      <c r="H3807" s="98" t="s">
        <v>99</v>
      </c>
      <c r="I3807" s="98" t="s">
        <v>1261</v>
      </c>
      <c r="J3807" s="101" t="s">
        <v>4795</v>
      </c>
    </row>
    <row r="3808" ht="27.75" spans="1:10">
      <c r="A3808" s="102"/>
      <c r="B3808" s="103"/>
      <c r="C3808" s="98" t="s">
        <v>1256</v>
      </c>
      <c r="D3808" s="98" t="s">
        <v>1377</v>
      </c>
      <c r="E3808" s="98" t="s">
        <v>4796</v>
      </c>
      <c r="F3808" s="98" t="s">
        <v>1280</v>
      </c>
      <c r="G3808" s="98" t="s">
        <v>4797</v>
      </c>
      <c r="H3808" s="98" t="s">
        <v>99</v>
      </c>
      <c r="I3808" s="98" t="s">
        <v>1384</v>
      </c>
      <c r="J3808" s="101" t="s">
        <v>4798</v>
      </c>
    </row>
    <row r="3809" ht="27" spans="1:10">
      <c r="A3809" s="102"/>
      <c r="B3809" s="103"/>
      <c r="C3809" s="98" t="s">
        <v>1277</v>
      </c>
      <c r="D3809" s="98" t="s">
        <v>1299</v>
      </c>
      <c r="E3809" s="98" t="s">
        <v>4799</v>
      </c>
      <c r="F3809" s="98" t="s">
        <v>1280</v>
      </c>
      <c r="G3809" s="98" t="s">
        <v>4800</v>
      </c>
      <c r="H3809" s="98" t="s">
        <v>99</v>
      </c>
      <c r="I3809" s="98" t="s">
        <v>1384</v>
      </c>
      <c r="J3809" s="101" t="s">
        <v>4801</v>
      </c>
    </row>
    <row r="3810" ht="27" spans="1:10">
      <c r="A3810" s="102"/>
      <c r="B3810" s="103"/>
      <c r="C3810" s="98" t="s">
        <v>1282</v>
      </c>
      <c r="D3810" s="98" t="s">
        <v>1283</v>
      </c>
      <c r="E3810" s="98" t="s">
        <v>4802</v>
      </c>
      <c r="F3810" s="98" t="s">
        <v>1259</v>
      </c>
      <c r="G3810" s="98" t="s">
        <v>1301</v>
      </c>
      <c r="H3810" s="98" t="s">
        <v>99</v>
      </c>
      <c r="I3810" s="98" t="s">
        <v>1261</v>
      </c>
      <c r="J3810" s="101" t="s">
        <v>4803</v>
      </c>
    </row>
    <row r="3811" ht="27.75" spans="1:10">
      <c r="A3811" s="98" t="s">
        <v>4804</v>
      </c>
      <c r="B3811" s="101" t="s">
        <v>4805</v>
      </c>
      <c r="C3811" s="102"/>
      <c r="D3811" s="102"/>
      <c r="E3811" s="102"/>
      <c r="F3811" s="102"/>
      <c r="G3811" s="102"/>
      <c r="H3811" s="102"/>
      <c r="I3811" s="102"/>
      <c r="J3811" s="103"/>
    </row>
    <row r="3812" ht="27" spans="1:10">
      <c r="A3812" s="102"/>
      <c r="B3812" s="103"/>
      <c r="C3812" s="98" t="s">
        <v>1256</v>
      </c>
      <c r="D3812" s="98" t="s">
        <v>1268</v>
      </c>
      <c r="E3812" s="98" t="s">
        <v>4806</v>
      </c>
      <c r="F3812" s="98" t="s">
        <v>1280</v>
      </c>
      <c r="G3812" s="98" t="s">
        <v>4807</v>
      </c>
      <c r="H3812" s="98" t="s">
        <v>99</v>
      </c>
      <c r="I3812" s="98" t="s">
        <v>1384</v>
      </c>
      <c r="J3812" s="101" t="s">
        <v>4808</v>
      </c>
    </row>
    <row r="3813" ht="42.75" spans="1:10">
      <c r="A3813" s="102"/>
      <c r="B3813" s="103"/>
      <c r="C3813" s="98" t="s">
        <v>1256</v>
      </c>
      <c r="D3813" s="98" t="s">
        <v>1377</v>
      </c>
      <c r="E3813" s="98" t="s">
        <v>4809</v>
      </c>
      <c r="F3813" s="98" t="s">
        <v>1280</v>
      </c>
      <c r="G3813" s="98" t="s">
        <v>1301</v>
      </c>
      <c r="H3813" s="98" t="s">
        <v>99</v>
      </c>
      <c r="I3813" s="98" t="s">
        <v>1384</v>
      </c>
      <c r="J3813" s="101" t="s">
        <v>4810</v>
      </c>
    </row>
    <row r="3814" ht="40.5" spans="1:10">
      <c r="A3814" s="102"/>
      <c r="B3814" s="103"/>
      <c r="C3814" s="98" t="s">
        <v>1277</v>
      </c>
      <c r="D3814" s="98" t="s">
        <v>1299</v>
      </c>
      <c r="E3814" s="98" t="s">
        <v>4811</v>
      </c>
      <c r="F3814" s="98" t="s">
        <v>1280</v>
      </c>
      <c r="G3814" s="98" t="s">
        <v>4800</v>
      </c>
      <c r="H3814" s="98" t="s">
        <v>99</v>
      </c>
      <c r="I3814" s="98" t="s">
        <v>1384</v>
      </c>
      <c r="J3814" s="101" t="s">
        <v>4812</v>
      </c>
    </row>
    <row r="3815" ht="27" spans="1:10">
      <c r="A3815" s="102"/>
      <c r="B3815" s="103"/>
      <c r="C3815" s="98" t="s">
        <v>1282</v>
      </c>
      <c r="D3815" s="98" t="s">
        <v>1283</v>
      </c>
      <c r="E3815" s="98" t="s">
        <v>4813</v>
      </c>
      <c r="F3815" s="98" t="s">
        <v>1259</v>
      </c>
      <c r="G3815" s="98" t="s">
        <v>1285</v>
      </c>
      <c r="H3815" s="98" t="s">
        <v>99</v>
      </c>
      <c r="I3815" s="98" t="s">
        <v>1384</v>
      </c>
      <c r="J3815" s="101" t="s">
        <v>4814</v>
      </c>
    </row>
    <row r="3816" ht="27" spans="1:10">
      <c r="A3816" s="98" t="s">
        <v>4815</v>
      </c>
      <c r="B3816" s="101" t="s">
        <v>4816</v>
      </c>
      <c r="C3816" s="102"/>
      <c r="D3816" s="102"/>
      <c r="E3816" s="102"/>
      <c r="F3816" s="102"/>
      <c r="G3816" s="102"/>
      <c r="H3816" s="102"/>
      <c r="I3816" s="102"/>
      <c r="J3816" s="103"/>
    </row>
    <row r="3817" ht="14.25" spans="1:10">
      <c r="A3817" s="102"/>
      <c r="B3817" s="103"/>
      <c r="C3817" s="98" t="s">
        <v>1256</v>
      </c>
      <c r="D3817" s="98" t="s">
        <v>1257</v>
      </c>
      <c r="E3817" s="98" t="s">
        <v>3696</v>
      </c>
      <c r="F3817" s="98" t="s">
        <v>1280</v>
      </c>
      <c r="G3817" s="98" t="s">
        <v>2071</v>
      </c>
      <c r="H3817" s="98" t="s">
        <v>1782</v>
      </c>
      <c r="I3817" s="98" t="s">
        <v>1261</v>
      </c>
      <c r="J3817" s="101" t="s">
        <v>4817</v>
      </c>
    </row>
    <row r="3818" ht="14.25" spans="1:10">
      <c r="A3818" s="102"/>
      <c r="B3818" s="103"/>
      <c r="C3818" s="98" t="s">
        <v>1256</v>
      </c>
      <c r="D3818" s="98" t="s">
        <v>1257</v>
      </c>
      <c r="E3818" s="98" t="s">
        <v>3995</v>
      </c>
      <c r="F3818" s="98" t="s">
        <v>1280</v>
      </c>
      <c r="G3818" s="98" t="s">
        <v>2997</v>
      </c>
      <c r="H3818" s="98" t="s">
        <v>99</v>
      </c>
      <c r="I3818" s="98" t="s">
        <v>1261</v>
      </c>
      <c r="J3818" s="101" t="s">
        <v>4818</v>
      </c>
    </row>
    <row r="3819" ht="27.75" spans="1:10">
      <c r="A3819" s="102"/>
      <c r="B3819" s="103"/>
      <c r="C3819" s="98" t="s">
        <v>1256</v>
      </c>
      <c r="D3819" s="98" t="s">
        <v>1268</v>
      </c>
      <c r="E3819" s="98" t="s">
        <v>4819</v>
      </c>
      <c r="F3819" s="98" t="s">
        <v>1280</v>
      </c>
      <c r="G3819" s="98" t="s">
        <v>1301</v>
      </c>
      <c r="H3819" s="98" t="s">
        <v>1294</v>
      </c>
      <c r="I3819" s="98" t="s">
        <v>1261</v>
      </c>
      <c r="J3819" s="101" t="s">
        <v>4820</v>
      </c>
    </row>
    <row r="3820" ht="96.75" spans="1:10">
      <c r="A3820" s="102"/>
      <c r="B3820" s="103"/>
      <c r="C3820" s="98" t="s">
        <v>1277</v>
      </c>
      <c r="D3820" s="98" t="s">
        <v>1278</v>
      </c>
      <c r="E3820" s="98" t="s">
        <v>4821</v>
      </c>
      <c r="F3820" s="98" t="s">
        <v>1280</v>
      </c>
      <c r="G3820" s="98" t="s">
        <v>4800</v>
      </c>
      <c r="H3820" s="98" t="s">
        <v>99</v>
      </c>
      <c r="I3820" s="98" t="s">
        <v>1261</v>
      </c>
      <c r="J3820" s="101" t="s">
        <v>4822</v>
      </c>
    </row>
    <row r="3821" ht="54" spans="1:10">
      <c r="A3821" s="102"/>
      <c r="B3821" s="103"/>
      <c r="C3821" s="98" t="s">
        <v>1282</v>
      </c>
      <c r="D3821" s="98" t="s">
        <v>1283</v>
      </c>
      <c r="E3821" s="98" t="s">
        <v>3710</v>
      </c>
      <c r="F3821" s="98" t="s">
        <v>1259</v>
      </c>
      <c r="G3821" s="98" t="s">
        <v>1301</v>
      </c>
      <c r="H3821" s="98" t="s">
        <v>1294</v>
      </c>
      <c r="I3821" s="98" t="s">
        <v>1261</v>
      </c>
      <c r="J3821" s="101" t="s">
        <v>4823</v>
      </c>
    </row>
    <row r="3822" ht="54" spans="1:10">
      <c r="A3822" s="98" t="s">
        <v>4824</v>
      </c>
      <c r="B3822" s="101" t="s">
        <v>4787</v>
      </c>
      <c r="C3822" s="102"/>
      <c r="D3822" s="102"/>
      <c r="E3822" s="102"/>
      <c r="F3822" s="102"/>
      <c r="G3822" s="102"/>
      <c r="H3822" s="102"/>
      <c r="I3822" s="102"/>
      <c r="J3822" s="103"/>
    </row>
    <row r="3823" ht="27" spans="1:10">
      <c r="A3823" s="102"/>
      <c r="B3823" s="103"/>
      <c r="C3823" s="98" t="s">
        <v>1256</v>
      </c>
      <c r="D3823" s="98" t="s">
        <v>1257</v>
      </c>
      <c r="E3823" s="98" t="s">
        <v>4825</v>
      </c>
      <c r="F3823" s="98" t="s">
        <v>1280</v>
      </c>
      <c r="G3823" s="98" t="s">
        <v>4792</v>
      </c>
      <c r="H3823" s="98" t="s">
        <v>1311</v>
      </c>
      <c r="I3823" s="98" t="s">
        <v>1261</v>
      </c>
      <c r="J3823" s="101" t="s">
        <v>4826</v>
      </c>
    </row>
    <row r="3824" ht="27.75" spans="1:10">
      <c r="A3824" s="102"/>
      <c r="B3824" s="103"/>
      <c r="C3824" s="98" t="s">
        <v>1256</v>
      </c>
      <c r="D3824" s="98" t="s">
        <v>1268</v>
      </c>
      <c r="E3824" s="98" t="s">
        <v>4827</v>
      </c>
      <c r="F3824" s="98" t="s">
        <v>1280</v>
      </c>
      <c r="G3824" s="98" t="s">
        <v>1301</v>
      </c>
      <c r="H3824" s="98" t="s">
        <v>99</v>
      </c>
      <c r="I3824" s="98" t="s">
        <v>1261</v>
      </c>
      <c r="J3824" s="101" t="s">
        <v>4828</v>
      </c>
    </row>
    <row r="3825" ht="27.75" spans="1:10">
      <c r="A3825" s="102"/>
      <c r="B3825" s="103"/>
      <c r="C3825" s="98" t="s">
        <v>1256</v>
      </c>
      <c r="D3825" s="98" t="s">
        <v>1377</v>
      </c>
      <c r="E3825" s="98" t="s">
        <v>4796</v>
      </c>
      <c r="F3825" s="98" t="s">
        <v>1280</v>
      </c>
      <c r="G3825" s="98" t="s">
        <v>4797</v>
      </c>
      <c r="H3825" s="98" t="s">
        <v>99</v>
      </c>
      <c r="I3825" s="98" t="s">
        <v>1384</v>
      </c>
      <c r="J3825" s="101" t="s">
        <v>4829</v>
      </c>
    </row>
    <row r="3826" ht="27.75" spans="1:10">
      <c r="A3826" s="102"/>
      <c r="B3826" s="103"/>
      <c r="C3826" s="98" t="s">
        <v>1277</v>
      </c>
      <c r="D3826" s="98" t="s">
        <v>1299</v>
      </c>
      <c r="E3826" s="98" t="s">
        <v>4799</v>
      </c>
      <c r="F3826" s="98" t="s">
        <v>1280</v>
      </c>
      <c r="G3826" s="98" t="s">
        <v>4800</v>
      </c>
      <c r="H3826" s="98" t="s">
        <v>99</v>
      </c>
      <c r="I3826" s="98" t="s">
        <v>1384</v>
      </c>
      <c r="J3826" s="101" t="s">
        <v>4830</v>
      </c>
    </row>
    <row r="3827" ht="27" spans="1:10">
      <c r="A3827" s="102"/>
      <c r="B3827" s="103"/>
      <c r="C3827" s="98" t="s">
        <v>1282</v>
      </c>
      <c r="D3827" s="98" t="s">
        <v>1283</v>
      </c>
      <c r="E3827" s="98" t="s">
        <v>4831</v>
      </c>
      <c r="F3827" s="98" t="s">
        <v>1259</v>
      </c>
      <c r="G3827" s="98" t="s">
        <v>1285</v>
      </c>
      <c r="H3827" s="98" t="s">
        <v>1294</v>
      </c>
      <c r="I3827" s="98" t="s">
        <v>1384</v>
      </c>
      <c r="J3827" s="101" t="s">
        <v>4832</v>
      </c>
    </row>
    <row r="3828" ht="67.5" spans="1:10">
      <c r="A3828" s="98" t="s">
        <v>4833</v>
      </c>
      <c r="B3828" s="101" t="s">
        <v>4834</v>
      </c>
      <c r="C3828" s="102"/>
      <c r="D3828" s="102"/>
      <c r="E3828" s="102"/>
      <c r="F3828" s="102"/>
      <c r="G3828" s="102"/>
      <c r="H3828" s="102"/>
      <c r="I3828" s="102"/>
      <c r="J3828" s="103"/>
    </row>
    <row r="3829" ht="14.25" spans="1:10">
      <c r="A3829" s="102"/>
      <c r="B3829" s="103"/>
      <c r="C3829" s="98" t="s">
        <v>1256</v>
      </c>
      <c r="D3829" s="98" t="s">
        <v>1257</v>
      </c>
      <c r="E3829" s="98" t="s">
        <v>4835</v>
      </c>
      <c r="F3829" s="98" t="s">
        <v>1280</v>
      </c>
      <c r="G3829" s="98" t="s">
        <v>4836</v>
      </c>
      <c r="H3829" s="98" t="s">
        <v>99</v>
      </c>
      <c r="I3829" s="98" t="s">
        <v>1261</v>
      </c>
      <c r="J3829" s="101" t="s">
        <v>4837</v>
      </c>
    </row>
    <row r="3830" ht="82.5" spans="1:10">
      <c r="A3830" s="102"/>
      <c r="B3830" s="103"/>
      <c r="C3830" s="98" t="s">
        <v>1256</v>
      </c>
      <c r="D3830" s="98" t="s">
        <v>1257</v>
      </c>
      <c r="E3830" s="98" t="s">
        <v>4838</v>
      </c>
      <c r="F3830" s="98" t="s">
        <v>1280</v>
      </c>
      <c r="G3830" s="98" t="s">
        <v>1768</v>
      </c>
      <c r="H3830" s="98" t="s">
        <v>99</v>
      </c>
      <c r="I3830" s="98" t="s">
        <v>1261</v>
      </c>
      <c r="J3830" s="101" t="s">
        <v>4839</v>
      </c>
    </row>
    <row r="3831" ht="27" spans="1:10">
      <c r="A3831" s="102"/>
      <c r="B3831" s="103"/>
      <c r="C3831" s="98" t="s">
        <v>1256</v>
      </c>
      <c r="D3831" s="98" t="s">
        <v>1257</v>
      </c>
      <c r="E3831" s="98" t="s">
        <v>4840</v>
      </c>
      <c r="F3831" s="98" t="s">
        <v>1280</v>
      </c>
      <c r="G3831" s="98" t="s">
        <v>3503</v>
      </c>
      <c r="H3831" s="98" t="s">
        <v>99</v>
      </c>
      <c r="I3831" s="98" t="s">
        <v>1261</v>
      </c>
      <c r="J3831" s="101" t="s">
        <v>4841</v>
      </c>
    </row>
    <row r="3832" ht="27" spans="1:10">
      <c r="A3832" s="102"/>
      <c r="B3832" s="103"/>
      <c r="C3832" s="98" t="s">
        <v>1256</v>
      </c>
      <c r="D3832" s="98" t="s">
        <v>1268</v>
      </c>
      <c r="E3832" s="98" t="s">
        <v>4842</v>
      </c>
      <c r="F3832" s="98" t="s">
        <v>1259</v>
      </c>
      <c r="G3832" s="98" t="s">
        <v>1285</v>
      </c>
      <c r="H3832" s="98" t="s">
        <v>99</v>
      </c>
      <c r="I3832" s="98" t="s">
        <v>1261</v>
      </c>
      <c r="J3832" s="101" t="s">
        <v>4843</v>
      </c>
    </row>
    <row r="3833" ht="14.25" spans="1:10">
      <c r="A3833" s="102"/>
      <c r="B3833" s="103"/>
      <c r="C3833" s="98" t="s">
        <v>1256</v>
      </c>
      <c r="D3833" s="98" t="s">
        <v>1377</v>
      </c>
      <c r="E3833" s="98" t="s">
        <v>1772</v>
      </c>
      <c r="F3833" s="98" t="s">
        <v>1280</v>
      </c>
      <c r="G3833" s="98" t="s">
        <v>1301</v>
      </c>
      <c r="H3833" s="98" t="s">
        <v>99</v>
      </c>
      <c r="I3833" s="98" t="s">
        <v>1261</v>
      </c>
      <c r="J3833" s="101" t="s">
        <v>4844</v>
      </c>
    </row>
    <row r="3834" ht="67.5" spans="1:10">
      <c r="A3834" s="102"/>
      <c r="B3834" s="103"/>
      <c r="C3834" s="98" t="s">
        <v>1277</v>
      </c>
      <c r="D3834" s="98" t="s">
        <v>1278</v>
      </c>
      <c r="E3834" s="98" t="s">
        <v>4845</v>
      </c>
      <c r="F3834" s="98" t="s">
        <v>1259</v>
      </c>
      <c r="G3834" s="98" t="s">
        <v>1403</v>
      </c>
      <c r="H3834" s="98" t="s">
        <v>99</v>
      </c>
      <c r="I3834" s="98" t="s">
        <v>1261</v>
      </c>
      <c r="J3834" s="101" t="s">
        <v>4846</v>
      </c>
    </row>
    <row r="3835" ht="27" spans="1:10">
      <c r="A3835" s="102"/>
      <c r="B3835" s="103"/>
      <c r="C3835" s="98" t="s">
        <v>1277</v>
      </c>
      <c r="D3835" s="98" t="s">
        <v>1278</v>
      </c>
      <c r="E3835" s="98" t="s">
        <v>4847</v>
      </c>
      <c r="F3835" s="98" t="s">
        <v>1259</v>
      </c>
      <c r="G3835" s="98" t="s">
        <v>1403</v>
      </c>
      <c r="H3835" s="98" t="s">
        <v>99</v>
      </c>
      <c r="I3835" s="98" t="s">
        <v>1261</v>
      </c>
      <c r="J3835" s="101" t="s">
        <v>4848</v>
      </c>
    </row>
    <row r="3836" ht="28.5" spans="1:10">
      <c r="A3836" s="102"/>
      <c r="B3836" s="103"/>
      <c r="C3836" s="98" t="s">
        <v>1282</v>
      </c>
      <c r="D3836" s="98" t="s">
        <v>1283</v>
      </c>
      <c r="E3836" s="98" t="s">
        <v>3710</v>
      </c>
      <c r="F3836" s="98" t="s">
        <v>1259</v>
      </c>
      <c r="G3836" s="98" t="s">
        <v>1285</v>
      </c>
      <c r="H3836" s="98" t="s">
        <v>1294</v>
      </c>
      <c r="I3836" s="98" t="s">
        <v>1261</v>
      </c>
      <c r="J3836" s="101" t="s">
        <v>4849</v>
      </c>
    </row>
    <row r="3837" ht="27" spans="1:10">
      <c r="A3837" s="102"/>
      <c r="B3837" s="103"/>
      <c r="C3837" s="98" t="s">
        <v>1282</v>
      </c>
      <c r="D3837" s="98" t="s">
        <v>1283</v>
      </c>
      <c r="E3837" s="98" t="s">
        <v>1425</v>
      </c>
      <c r="F3837" s="98" t="s">
        <v>1259</v>
      </c>
      <c r="G3837" s="98" t="s">
        <v>1285</v>
      </c>
      <c r="H3837" s="98" t="s">
        <v>99</v>
      </c>
      <c r="I3837" s="98" t="s">
        <v>1261</v>
      </c>
      <c r="J3837" s="101" t="s">
        <v>4850</v>
      </c>
    </row>
    <row r="3838" ht="14.25" spans="1:10">
      <c r="A3838" s="98" t="s">
        <v>4851</v>
      </c>
      <c r="B3838" s="103"/>
      <c r="C3838" s="102"/>
      <c r="D3838" s="102"/>
      <c r="E3838" s="102"/>
      <c r="F3838" s="102"/>
      <c r="G3838" s="102"/>
      <c r="H3838" s="102"/>
      <c r="I3838" s="102"/>
      <c r="J3838" s="103"/>
    </row>
    <row r="3839" ht="14.25" spans="1:10">
      <c r="A3839" s="98" t="s">
        <v>4852</v>
      </c>
      <c r="B3839" s="103"/>
      <c r="C3839" s="102"/>
      <c r="D3839" s="102"/>
      <c r="E3839" s="102"/>
      <c r="F3839" s="102"/>
      <c r="G3839" s="102"/>
      <c r="H3839" s="102"/>
      <c r="I3839" s="102"/>
      <c r="J3839" s="103"/>
    </row>
    <row r="3840" ht="81" spans="1:10">
      <c r="A3840" s="98" t="s">
        <v>4853</v>
      </c>
      <c r="B3840" s="101" t="s">
        <v>4854</v>
      </c>
      <c r="C3840" s="102"/>
      <c r="D3840" s="102"/>
      <c r="E3840" s="102"/>
      <c r="F3840" s="102"/>
      <c r="G3840" s="102"/>
      <c r="H3840" s="102"/>
      <c r="I3840" s="102"/>
      <c r="J3840" s="103"/>
    </row>
    <row r="3841" ht="14.25" spans="1:10">
      <c r="A3841" s="102"/>
      <c r="B3841" s="103"/>
      <c r="C3841" s="98" t="s">
        <v>1256</v>
      </c>
      <c r="D3841" s="98" t="s">
        <v>1257</v>
      </c>
      <c r="E3841" s="98" t="s">
        <v>4855</v>
      </c>
      <c r="F3841" s="98" t="s">
        <v>1280</v>
      </c>
      <c r="G3841" s="98" t="s">
        <v>4856</v>
      </c>
      <c r="H3841" s="98" t="s">
        <v>1311</v>
      </c>
      <c r="I3841" s="98" t="s">
        <v>1384</v>
      </c>
      <c r="J3841" s="101" t="s">
        <v>4857</v>
      </c>
    </row>
    <row r="3842" ht="14.25" spans="1:10">
      <c r="A3842" s="102"/>
      <c r="B3842" s="103"/>
      <c r="C3842" s="98" t="s">
        <v>1256</v>
      </c>
      <c r="D3842" s="98" t="s">
        <v>1257</v>
      </c>
      <c r="E3842" s="98" t="s">
        <v>4858</v>
      </c>
      <c r="F3842" s="98" t="s">
        <v>1280</v>
      </c>
      <c r="G3842" s="98" t="s">
        <v>4859</v>
      </c>
      <c r="H3842" s="98" t="s">
        <v>99</v>
      </c>
      <c r="I3842" s="98" t="s">
        <v>1384</v>
      </c>
      <c r="J3842" s="101" t="s">
        <v>4857</v>
      </c>
    </row>
    <row r="3843" ht="27" spans="1:10">
      <c r="A3843" s="102"/>
      <c r="B3843" s="103"/>
      <c r="C3843" s="98" t="s">
        <v>1256</v>
      </c>
      <c r="D3843" s="98" t="s">
        <v>1291</v>
      </c>
      <c r="E3843" s="98" t="s">
        <v>4860</v>
      </c>
      <c r="F3843" s="98" t="s">
        <v>1280</v>
      </c>
      <c r="G3843" s="98" t="s">
        <v>4861</v>
      </c>
      <c r="H3843" s="98" t="s">
        <v>99</v>
      </c>
      <c r="I3843" s="98" t="s">
        <v>1261</v>
      </c>
      <c r="J3843" s="101" t="s">
        <v>4862</v>
      </c>
    </row>
    <row r="3844" ht="14.25" spans="1:10">
      <c r="A3844" s="102"/>
      <c r="B3844" s="103"/>
      <c r="C3844" s="98" t="s">
        <v>1256</v>
      </c>
      <c r="D3844" s="98" t="s">
        <v>1291</v>
      </c>
      <c r="E3844" s="98" t="s">
        <v>4863</v>
      </c>
      <c r="F3844" s="98" t="s">
        <v>1280</v>
      </c>
      <c r="G3844" s="98" t="s">
        <v>4864</v>
      </c>
      <c r="H3844" s="98" t="s">
        <v>99</v>
      </c>
      <c r="I3844" s="98" t="s">
        <v>1261</v>
      </c>
      <c r="J3844" s="101" t="s">
        <v>4865</v>
      </c>
    </row>
    <row r="3845" ht="40.5" spans="1:10">
      <c r="A3845" s="102"/>
      <c r="B3845" s="103"/>
      <c r="C3845" s="98" t="s">
        <v>1277</v>
      </c>
      <c r="D3845" s="98" t="s">
        <v>1278</v>
      </c>
      <c r="E3845" s="98" t="s">
        <v>4866</v>
      </c>
      <c r="F3845" s="98" t="s">
        <v>1280</v>
      </c>
      <c r="G3845" s="98" t="s">
        <v>1285</v>
      </c>
      <c r="H3845" s="98" t="s">
        <v>99</v>
      </c>
      <c r="I3845" s="98" t="s">
        <v>1261</v>
      </c>
      <c r="J3845" s="101" t="s">
        <v>4867</v>
      </c>
    </row>
    <row r="3846" ht="14.25" spans="1:10">
      <c r="A3846" s="102"/>
      <c r="B3846" s="103"/>
      <c r="C3846" s="98" t="s">
        <v>1277</v>
      </c>
      <c r="D3846" s="98" t="s">
        <v>1278</v>
      </c>
      <c r="E3846" s="98" t="s">
        <v>4868</v>
      </c>
      <c r="F3846" s="98" t="s">
        <v>1259</v>
      </c>
      <c r="G3846" s="98" t="s">
        <v>4869</v>
      </c>
      <c r="H3846" s="98" t="s">
        <v>99</v>
      </c>
      <c r="I3846" s="98" t="s">
        <v>1261</v>
      </c>
      <c r="J3846" s="101" t="s">
        <v>4857</v>
      </c>
    </row>
    <row r="3847" ht="27" spans="1:10">
      <c r="A3847" s="102"/>
      <c r="B3847" s="103"/>
      <c r="C3847" s="98" t="s">
        <v>1277</v>
      </c>
      <c r="D3847" s="98" t="s">
        <v>1278</v>
      </c>
      <c r="E3847" s="98" t="s">
        <v>4870</v>
      </c>
      <c r="F3847" s="98" t="s">
        <v>1259</v>
      </c>
      <c r="G3847" s="98" t="s">
        <v>1318</v>
      </c>
      <c r="H3847" s="98" t="s">
        <v>99</v>
      </c>
      <c r="I3847" s="98" t="s">
        <v>1261</v>
      </c>
      <c r="J3847" s="101" t="s">
        <v>4862</v>
      </c>
    </row>
    <row r="3848" ht="27" spans="1:10">
      <c r="A3848" s="102"/>
      <c r="B3848" s="103"/>
      <c r="C3848" s="98" t="s">
        <v>1282</v>
      </c>
      <c r="D3848" s="98" t="s">
        <v>1283</v>
      </c>
      <c r="E3848" s="98" t="s">
        <v>4871</v>
      </c>
      <c r="F3848" s="98" t="s">
        <v>1280</v>
      </c>
      <c r="G3848" s="98" t="s">
        <v>4872</v>
      </c>
      <c r="H3848" s="98" t="s">
        <v>1294</v>
      </c>
      <c r="I3848" s="98" t="s">
        <v>1384</v>
      </c>
      <c r="J3848" s="101" t="s">
        <v>4862</v>
      </c>
    </row>
    <row r="3849" ht="97.5" spans="1:10">
      <c r="A3849" s="98" t="s">
        <v>4873</v>
      </c>
      <c r="B3849" s="101" t="s">
        <v>4874</v>
      </c>
      <c r="C3849" s="102"/>
      <c r="D3849" s="102"/>
      <c r="E3849" s="102"/>
      <c r="F3849" s="102"/>
      <c r="G3849" s="102"/>
      <c r="H3849" s="102"/>
      <c r="I3849" s="102"/>
      <c r="J3849" s="103"/>
    </row>
    <row r="3850" ht="27" spans="1:10">
      <c r="A3850" s="102"/>
      <c r="B3850" s="103"/>
      <c r="C3850" s="98" t="s">
        <v>1256</v>
      </c>
      <c r="D3850" s="98" t="s">
        <v>1257</v>
      </c>
      <c r="E3850" s="98" t="s">
        <v>4875</v>
      </c>
      <c r="F3850" s="98" t="s">
        <v>1280</v>
      </c>
      <c r="G3850" s="98" t="s">
        <v>4876</v>
      </c>
      <c r="H3850" s="98" t="s">
        <v>1311</v>
      </c>
      <c r="I3850" s="98" t="s">
        <v>1261</v>
      </c>
      <c r="J3850" s="101" t="s">
        <v>4877</v>
      </c>
    </row>
    <row r="3851" ht="27" spans="1:10">
      <c r="A3851" s="102"/>
      <c r="B3851" s="103"/>
      <c r="C3851" s="98" t="s">
        <v>1256</v>
      </c>
      <c r="D3851" s="98" t="s">
        <v>1257</v>
      </c>
      <c r="E3851" s="98" t="s">
        <v>4878</v>
      </c>
      <c r="F3851" s="98" t="s">
        <v>1259</v>
      </c>
      <c r="G3851" s="98" t="s">
        <v>2039</v>
      </c>
      <c r="H3851" s="98" t="s">
        <v>99</v>
      </c>
      <c r="I3851" s="98" t="s">
        <v>1261</v>
      </c>
      <c r="J3851" s="101" t="s">
        <v>4877</v>
      </c>
    </row>
    <row r="3852" ht="27" spans="1:10">
      <c r="A3852" s="102"/>
      <c r="B3852" s="103"/>
      <c r="C3852" s="98" t="s">
        <v>1256</v>
      </c>
      <c r="D3852" s="98" t="s">
        <v>1257</v>
      </c>
      <c r="E3852" s="98" t="s">
        <v>4879</v>
      </c>
      <c r="F3852" s="98" t="s">
        <v>1280</v>
      </c>
      <c r="G3852" s="98" t="s">
        <v>4880</v>
      </c>
      <c r="H3852" s="98" t="s">
        <v>99</v>
      </c>
      <c r="I3852" s="98" t="s">
        <v>1384</v>
      </c>
      <c r="J3852" s="101" t="s">
        <v>4877</v>
      </c>
    </row>
    <row r="3853" ht="27" spans="1:10">
      <c r="A3853" s="102"/>
      <c r="B3853" s="103"/>
      <c r="C3853" s="98" t="s">
        <v>1256</v>
      </c>
      <c r="D3853" s="98" t="s">
        <v>1257</v>
      </c>
      <c r="E3853" s="98" t="s">
        <v>4881</v>
      </c>
      <c r="F3853" s="98" t="s">
        <v>1280</v>
      </c>
      <c r="G3853" s="98" t="s">
        <v>4882</v>
      </c>
      <c r="H3853" s="98" t="s">
        <v>99</v>
      </c>
      <c r="I3853" s="98" t="s">
        <v>1261</v>
      </c>
      <c r="J3853" s="101" t="s">
        <v>4883</v>
      </c>
    </row>
    <row r="3854" ht="40.5" spans="1:10">
      <c r="A3854" s="102"/>
      <c r="B3854" s="103"/>
      <c r="C3854" s="98" t="s">
        <v>1277</v>
      </c>
      <c r="D3854" s="98" t="s">
        <v>1278</v>
      </c>
      <c r="E3854" s="98" t="s">
        <v>4884</v>
      </c>
      <c r="F3854" s="98" t="s">
        <v>1259</v>
      </c>
      <c r="G3854" s="98" t="s">
        <v>1651</v>
      </c>
      <c r="H3854" s="98" t="s">
        <v>99</v>
      </c>
      <c r="I3854" s="98" t="s">
        <v>1261</v>
      </c>
      <c r="J3854" s="101" t="s">
        <v>4885</v>
      </c>
    </row>
    <row r="3855" ht="40.5" spans="1:10">
      <c r="A3855" s="102"/>
      <c r="B3855" s="103"/>
      <c r="C3855" s="98" t="s">
        <v>1277</v>
      </c>
      <c r="D3855" s="98" t="s">
        <v>1278</v>
      </c>
      <c r="E3855" s="98" t="s">
        <v>4886</v>
      </c>
      <c r="F3855" s="98" t="s">
        <v>1270</v>
      </c>
      <c r="G3855" s="98" t="s">
        <v>1274</v>
      </c>
      <c r="H3855" s="98" t="s">
        <v>99</v>
      </c>
      <c r="I3855" s="98" t="s">
        <v>1261</v>
      </c>
      <c r="J3855" s="101" t="s">
        <v>4887</v>
      </c>
    </row>
    <row r="3856" ht="27" spans="1:10">
      <c r="A3856" s="102"/>
      <c r="B3856" s="103"/>
      <c r="C3856" s="98" t="s">
        <v>1282</v>
      </c>
      <c r="D3856" s="98" t="s">
        <v>1283</v>
      </c>
      <c r="E3856" s="98" t="s">
        <v>4888</v>
      </c>
      <c r="F3856" s="98" t="s">
        <v>1259</v>
      </c>
      <c r="G3856" s="98" t="s">
        <v>1332</v>
      </c>
      <c r="H3856" s="98" t="s">
        <v>1294</v>
      </c>
      <c r="I3856" s="98" t="s">
        <v>1261</v>
      </c>
      <c r="J3856" s="101" t="s">
        <v>4889</v>
      </c>
    </row>
    <row r="3857" ht="14.25" spans="1:10">
      <c r="A3857" s="98" t="s">
        <v>4890</v>
      </c>
      <c r="B3857" s="103"/>
      <c r="C3857" s="102"/>
      <c r="D3857" s="102"/>
      <c r="E3857" s="102"/>
      <c r="F3857" s="102"/>
      <c r="G3857" s="102"/>
      <c r="H3857" s="102"/>
      <c r="I3857" s="102"/>
      <c r="J3857" s="103"/>
    </row>
    <row r="3858" ht="14.25" spans="1:10">
      <c r="A3858" s="98" t="s">
        <v>4891</v>
      </c>
      <c r="B3858" s="103"/>
      <c r="C3858" s="102"/>
      <c r="D3858" s="102"/>
      <c r="E3858" s="102"/>
      <c r="F3858" s="102"/>
      <c r="G3858" s="102"/>
      <c r="H3858" s="102"/>
      <c r="I3858" s="102"/>
      <c r="J3858" s="103"/>
    </row>
    <row r="3859" ht="94.5" spans="1:10">
      <c r="A3859" s="98" t="s">
        <v>4892</v>
      </c>
      <c r="B3859" s="101" t="s">
        <v>4893</v>
      </c>
      <c r="C3859" s="102"/>
      <c r="D3859" s="102"/>
      <c r="E3859" s="102"/>
      <c r="F3859" s="102"/>
      <c r="G3859" s="102"/>
      <c r="H3859" s="102"/>
      <c r="I3859" s="102"/>
      <c r="J3859" s="103"/>
    </row>
    <row r="3860" ht="81" spans="1:10">
      <c r="A3860" s="102"/>
      <c r="B3860" s="103"/>
      <c r="C3860" s="98" t="s">
        <v>1256</v>
      </c>
      <c r="D3860" s="98" t="s">
        <v>1257</v>
      </c>
      <c r="E3860" s="98" t="s">
        <v>4894</v>
      </c>
      <c r="F3860" s="98" t="s">
        <v>1259</v>
      </c>
      <c r="G3860" s="98" t="s">
        <v>4895</v>
      </c>
      <c r="H3860" s="98" t="s">
        <v>99</v>
      </c>
      <c r="I3860" s="98" t="s">
        <v>1384</v>
      </c>
      <c r="J3860" s="101" t="s">
        <v>4896</v>
      </c>
    </row>
    <row r="3861" ht="27" spans="1:10">
      <c r="A3861" s="102"/>
      <c r="B3861" s="103"/>
      <c r="C3861" s="98" t="s">
        <v>1256</v>
      </c>
      <c r="D3861" s="98" t="s">
        <v>1377</v>
      </c>
      <c r="E3861" s="98" t="s">
        <v>4897</v>
      </c>
      <c r="F3861" s="98" t="s">
        <v>1270</v>
      </c>
      <c r="G3861" s="98" t="s">
        <v>4898</v>
      </c>
      <c r="H3861" s="98" t="s">
        <v>99</v>
      </c>
      <c r="I3861" s="98" t="s">
        <v>1261</v>
      </c>
      <c r="J3861" s="101" t="s">
        <v>4898</v>
      </c>
    </row>
    <row r="3862" ht="40.5" spans="1:10">
      <c r="A3862" s="102"/>
      <c r="B3862" s="103"/>
      <c r="C3862" s="98" t="s">
        <v>1277</v>
      </c>
      <c r="D3862" s="98" t="s">
        <v>1278</v>
      </c>
      <c r="E3862" s="98" t="s">
        <v>4899</v>
      </c>
      <c r="F3862" s="98" t="s">
        <v>1280</v>
      </c>
      <c r="G3862" s="98" t="s">
        <v>4900</v>
      </c>
      <c r="H3862" s="98" t="s">
        <v>99</v>
      </c>
      <c r="I3862" s="98" t="s">
        <v>1384</v>
      </c>
      <c r="J3862" s="101" t="s">
        <v>4900</v>
      </c>
    </row>
    <row r="3863" ht="54" spans="1:10">
      <c r="A3863" s="102"/>
      <c r="B3863" s="103"/>
      <c r="C3863" s="98" t="s">
        <v>1277</v>
      </c>
      <c r="D3863" s="98" t="s">
        <v>1278</v>
      </c>
      <c r="E3863" s="98" t="s">
        <v>4901</v>
      </c>
      <c r="F3863" s="98" t="s">
        <v>1280</v>
      </c>
      <c r="G3863" s="98" t="s">
        <v>4902</v>
      </c>
      <c r="H3863" s="98" t="s">
        <v>99</v>
      </c>
      <c r="I3863" s="98" t="s">
        <v>1384</v>
      </c>
      <c r="J3863" s="101" t="s">
        <v>4901</v>
      </c>
    </row>
    <row r="3864" ht="54" spans="1:10">
      <c r="A3864" s="102"/>
      <c r="B3864" s="103"/>
      <c r="C3864" s="98" t="s">
        <v>1282</v>
      </c>
      <c r="D3864" s="98" t="s">
        <v>1283</v>
      </c>
      <c r="E3864" s="98" t="s">
        <v>4903</v>
      </c>
      <c r="F3864" s="98" t="s">
        <v>1259</v>
      </c>
      <c r="G3864" s="98" t="s">
        <v>4903</v>
      </c>
      <c r="H3864" s="98" t="s">
        <v>99</v>
      </c>
      <c r="I3864" s="98" t="s">
        <v>1261</v>
      </c>
      <c r="J3864" s="101" t="s">
        <v>4903</v>
      </c>
    </row>
    <row r="3865" ht="14.25" spans="1:10">
      <c r="A3865" s="98" t="s">
        <v>4904</v>
      </c>
      <c r="B3865" s="103"/>
      <c r="C3865" s="102"/>
      <c r="D3865" s="102"/>
      <c r="E3865" s="102"/>
      <c r="F3865" s="102"/>
      <c r="G3865" s="102"/>
      <c r="H3865" s="102"/>
      <c r="I3865" s="102"/>
      <c r="J3865" s="103"/>
    </row>
    <row r="3866" ht="14.25" spans="1:10">
      <c r="A3866" s="98" t="s">
        <v>4905</v>
      </c>
      <c r="B3866" s="103"/>
      <c r="C3866" s="102"/>
      <c r="D3866" s="102"/>
      <c r="E3866" s="102"/>
      <c r="F3866" s="102"/>
      <c r="G3866" s="102"/>
      <c r="H3866" s="102"/>
      <c r="I3866" s="102"/>
      <c r="J3866" s="103"/>
    </row>
    <row r="3867" ht="41.25" spans="1:10">
      <c r="A3867" s="98" t="s">
        <v>4906</v>
      </c>
      <c r="B3867" s="101" t="s">
        <v>4907</v>
      </c>
      <c r="C3867" s="102"/>
      <c r="D3867" s="102"/>
      <c r="E3867" s="102"/>
      <c r="F3867" s="102"/>
      <c r="G3867" s="102"/>
      <c r="H3867" s="102"/>
      <c r="I3867" s="102"/>
      <c r="J3867" s="103"/>
    </row>
    <row r="3868" ht="14.25" spans="1:10">
      <c r="A3868" s="102"/>
      <c r="B3868" s="103"/>
      <c r="C3868" s="98" t="s">
        <v>1256</v>
      </c>
      <c r="D3868" s="98" t="s">
        <v>1257</v>
      </c>
      <c r="E3868" s="98" t="s">
        <v>4908</v>
      </c>
      <c r="F3868" s="98" t="s">
        <v>1280</v>
      </c>
      <c r="G3868" s="98" t="s">
        <v>1310</v>
      </c>
      <c r="H3868" s="98" t="s">
        <v>99</v>
      </c>
      <c r="I3868" s="98" t="s">
        <v>1261</v>
      </c>
      <c r="J3868" s="101" t="s">
        <v>4909</v>
      </c>
    </row>
    <row r="3869" ht="14.25" spans="1:10">
      <c r="A3869" s="102"/>
      <c r="B3869" s="103"/>
      <c r="C3869" s="98" t="s">
        <v>1256</v>
      </c>
      <c r="D3869" s="98" t="s">
        <v>1257</v>
      </c>
      <c r="E3869" s="98" t="s">
        <v>4910</v>
      </c>
      <c r="F3869" s="98" t="s">
        <v>1280</v>
      </c>
      <c r="G3869" s="98" t="s">
        <v>2997</v>
      </c>
      <c r="H3869" s="98" t="s">
        <v>99</v>
      </c>
      <c r="I3869" s="98" t="s">
        <v>1261</v>
      </c>
      <c r="J3869" s="101" t="s">
        <v>4911</v>
      </c>
    </row>
    <row r="3870" ht="27.75" spans="1:10">
      <c r="A3870" s="102"/>
      <c r="B3870" s="103"/>
      <c r="C3870" s="98" t="s">
        <v>1256</v>
      </c>
      <c r="D3870" s="98" t="s">
        <v>1257</v>
      </c>
      <c r="E3870" s="98" t="s">
        <v>4912</v>
      </c>
      <c r="F3870" s="98" t="s">
        <v>1280</v>
      </c>
      <c r="G3870" s="98" t="s">
        <v>4913</v>
      </c>
      <c r="H3870" s="98" t="s">
        <v>99</v>
      </c>
      <c r="I3870" s="98" t="s">
        <v>1261</v>
      </c>
      <c r="J3870" s="101" t="s">
        <v>4914</v>
      </c>
    </row>
    <row r="3871" ht="27" spans="1:10">
      <c r="A3871" s="102"/>
      <c r="B3871" s="103"/>
      <c r="C3871" s="98" t="s">
        <v>1256</v>
      </c>
      <c r="D3871" s="98" t="s">
        <v>1268</v>
      </c>
      <c r="E3871" s="98" t="s">
        <v>4915</v>
      </c>
      <c r="F3871" s="98" t="s">
        <v>1259</v>
      </c>
      <c r="G3871" s="98" t="s">
        <v>4916</v>
      </c>
      <c r="H3871" s="98" t="s">
        <v>99</v>
      </c>
      <c r="I3871" s="98" t="s">
        <v>1384</v>
      </c>
      <c r="J3871" s="101" t="s">
        <v>4917</v>
      </c>
    </row>
    <row r="3872" ht="27" spans="1:10">
      <c r="A3872" s="102"/>
      <c r="B3872" s="103"/>
      <c r="C3872" s="98" t="s">
        <v>1277</v>
      </c>
      <c r="D3872" s="98" t="s">
        <v>1278</v>
      </c>
      <c r="E3872" s="98" t="s">
        <v>4918</v>
      </c>
      <c r="F3872" s="98" t="s">
        <v>1280</v>
      </c>
      <c r="G3872" s="98" t="s">
        <v>1281</v>
      </c>
      <c r="H3872" s="98" t="s">
        <v>99</v>
      </c>
      <c r="I3872" s="98" t="s">
        <v>1384</v>
      </c>
      <c r="J3872" s="101" t="s">
        <v>4919</v>
      </c>
    </row>
    <row r="3873" ht="27" spans="1:10">
      <c r="A3873" s="102"/>
      <c r="B3873" s="103"/>
      <c r="C3873" s="98" t="s">
        <v>1282</v>
      </c>
      <c r="D3873" s="98" t="s">
        <v>1283</v>
      </c>
      <c r="E3873" s="98" t="s">
        <v>4920</v>
      </c>
      <c r="F3873" s="98" t="s">
        <v>1280</v>
      </c>
      <c r="G3873" s="98" t="s">
        <v>1504</v>
      </c>
      <c r="H3873" s="98" t="s">
        <v>99</v>
      </c>
      <c r="I3873" s="98" t="s">
        <v>1384</v>
      </c>
      <c r="J3873" s="101" t="s">
        <v>4921</v>
      </c>
    </row>
    <row r="3874" ht="14.25" spans="1:10">
      <c r="A3874" s="98" t="s">
        <v>4922</v>
      </c>
      <c r="B3874" s="103"/>
      <c r="C3874" s="102"/>
      <c r="D3874" s="102"/>
      <c r="E3874" s="102"/>
      <c r="F3874" s="102"/>
      <c r="G3874" s="102"/>
      <c r="H3874" s="102"/>
      <c r="I3874" s="102"/>
      <c r="J3874" s="103"/>
    </row>
    <row r="3875" ht="14.25" spans="1:10">
      <c r="A3875" s="98" t="s">
        <v>4923</v>
      </c>
      <c r="B3875" s="103"/>
      <c r="C3875" s="102"/>
      <c r="D3875" s="102"/>
      <c r="E3875" s="102"/>
      <c r="F3875" s="102"/>
      <c r="G3875" s="102"/>
      <c r="H3875" s="102"/>
      <c r="I3875" s="102"/>
      <c r="J3875" s="103"/>
    </row>
    <row r="3876" ht="27.75" spans="1:10">
      <c r="A3876" s="98" t="s">
        <v>4924</v>
      </c>
      <c r="B3876" s="101" t="s">
        <v>4925</v>
      </c>
      <c r="C3876" s="102"/>
      <c r="D3876" s="102"/>
      <c r="E3876" s="102"/>
      <c r="F3876" s="102"/>
      <c r="G3876" s="102"/>
      <c r="H3876" s="102"/>
      <c r="I3876" s="102"/>
      <c r="J3876" s="103"/>
    </row>
    <row r="3877" ht="14.25" spans="1:10">
      <c r="A3877" s="102"/>
      <c r="B3877" s="103"/>
      <c r="C3877" s="98" t="s">
        <v>1256</v>
      </c>
      <c r="D3877" s="98" t="s">
        <v>1257</v>
      </c>
      <c r="E3877" s="98" t="s">
        <v>4926</v>
      </c>
      <c r="F3877" s="98" t="s">
        <v>1280</v>
      </c>
      <c r="G3877" s="98" t="s">
        <v>4927</v>
      </c>
      <c r="H3877" s="98" t="s">
        <v>99</v>
      </c>
      <c r="I3877" s="98" t="s">
        <v>1261</v>
      </c>
      <c r="J3877" s="101" t="s">
        <v>4928</v>
      </c>
    </row>
    <row r="3878" ht="14.25" spans="1:10">
      <c r="A3878" s="102"/>
      <c r="B3878" s="103"/>
      <c r="C3878" s="98" t="s">
        <v>1256</v>
      </c>
      <c r="D3878" s="98" t="s">
        <v>1268</v>
      </c>
      <c r="E3878" s="98" t="s">
        <v>4929</v>
      </c>
      <c r="F3878" s="98" t="s">
        <v>1280</v>
      </c>
      <c r="G3878" s="98" t="s">
        <v>1301</v>
      </c>
      <c r="H3878" s="98" t="s">
        <v>1294</v>
      </c>
      <c r="I3878" s="98" t="s">
        <v>1261</v>
      </c>
      <c r="J3878" s="101" t="s">
        <v>4929</v>
      </c>
    </row>
    <row r="3879" ht="14.25" spans="1:10">
      <c r="A3879" s="102"/>
      <c r="B3879" s="103"/>
      <c r="C3879" s="98" t="s">
        <v>1277</v>
      </c>
      <c r="D3879" s="98" t="s">
        <v>1278</v>
      </c>
      <c r="E3879" s="98" t="s">
        <v>4930</v>
      </c>
      <c r="F3879" s="98" t="s">
        <v>1280</v>
      </c>
      <c r="G3879" s="98" t="s">
        <v>1301</v>
      </c>
      <c r="H3879" s="98" t="s">
        <v>3532</v>
      </c>
      <c r="I3879" s="98" t="s">
        <v>1261</v>
      </c>
      <c r="J3879" s="101" t="s">
        <v>4931</v>
      </c>
    </row>
    <row r="3880" ht="27" spans="1:10">
      <c r="A3880" s="102"/>
      <c r="B3880" s="103"/>
      <c r="C3880" s="98" t="s">
        <v>1282</v>
      </c>
      <c r="D3880" s="98" t="s">
        <v>1283</v>
      </c>
      <c r="E3880" s="98" t="s">
        <v>4932</v>
      </c>
      <c r="F3880" s="98" t="s">
        <v>1259</v>
      </c>
      <c r="G3880" s="98" t="s">
        <v>1285</v>
      </c>
      <c r="H3880" s="98" t="s">
        <v>1294</v>
      </c>
      <c r="I3880" s="98" t="s">
        <v>1261</v>
      </c>
      <c r="J3880" s="101" t="s">
        <v>4933</v>
      </c>
    </row>
    <row r="3881" ht="13.5" spans="1:10">
      <c r="A3881" s="98" t="s">
        <v>4934</v>
      </c>
      <c r="B3881" s="103"/>
      <c r="C3881" s="102"/>
      <c r="D3881" s="102"/>
      <c r="E3881" s="102"/>
      <c r="F3881" s="102"/>
      <c r="G3881" s="102"/>
      <c r="H3881" s="102"/>
      <c r="I3881" s="102"/>
      <c r="J3881" s="103"/>
    </row>
    <row r="3882" ht="14.25" spans="1:10">
      <c r="A3882" s="98" t="s">
        <v>4935</v>
      </c>
      <c r="B3882" s="103"/>
      <c r="C3882" s="102"/>
      <c r="D3882" s="102"/>
      <c r="E3882" s="102"/>
      <c r="F3882" s="102"/>
      <c r="G3882" s="102"/>
      <c r="H3882" s="102"/>
      <c r="I3882" s="102"/>
      <c r="J3882" s="103"/>
    </row>
    <row r="3883" ht="14.25" spans="1:10">
      <c r="A3883" s="98" t="s">
        <v>4936</v>
      </c>
      <c r="B3883" s="103"/>
      <c r="C3883" s="102"/>
      <c r="D3883" s="102"/>
      <c r="E3883" s="102"/>
      <c r="F3883" s="102"/>
      <c r="G3883" s="102"/>
      <c r="H3883" s="102"/>
      <c r="I3883" s="102"/>
      <c r="J3883" s="103"/>
    </row>
    <row r="3884" ht="27.75" spans="1:10">
      <c r="A3884" s="98" t="s">
        <v>4937</v>
      </c>
      <c r="B3884" s="101" t="s">
        <v>4938</v>
      </c>
      <c r="C3884" s="102"/>
      <c r="D3884" s="102"/>
      <c r="E3884" s="102"/>
      <c r="F3884" s="102"/>
      <c r="G3884" s="102"/>
      <c r="H3884" s="102"/>
      <c r="I3884" s="102"/>
      <c r="J3884" s="103"/>
    </row>
    <row r="3885" ht="27" spans="1:10">
      <c r="A3885" s="102"/>
      <c r="B3885" s="103"/>
      <c r="C3885" s="98" t="s">
        <v>1256</v>
      </c>
      <c r="D3885" s="98" t="s">
        <v>1257</v>
      </c>
      <c r="E3885" s="98" t="s">
        <v>4938</v>
      </c>
      <c r="F3885" s="98" t="s">
        <v>1280</v>
      </c>
      <c r="G3885" s="98" t="s">
        <v>4938</v>
      </c>
      <c r="H3885" s="98" t="s">
        <v>99</v>
      </c>
      <c r="I3885" s="98" t="s">
        <v>1261</v>
      </c>
      <c r="J3885" s="101" t="s">
        <v>4938</v>
      </c>
    </row>
    <row r="3886" ht="27" spans="1:10">
      <c r="A3886" s="102"/>
      <c r="B3886" s="103"/>
      <c r="C3886" s="98" t="s">
        <v>1277</v>
      </c>
      <c r="D3886" s="98" t="s">
        <v>1313</v>
      </c>
      <c r="E3886" s="98" t="s">
        <v>4938</v>
      </c>
      <c r="F3886" s="98" t="s">
        <v>1280</v>
      </c>
      <c r="G3886" s="98" t="s">
        <v>4938</v>
      </c>
      <c r="H3886" s="98" t="s">
        <v>99</v>
      </c>
      <c r="I3886" s="98" t="s">
        <v>1261</v>
      </c>
      <c r="J3886" s="101" t="s">
        <v>4938</v>
      </c>
    </row>
    <row r="3887" ht="27" spans="1:10">
      <c r="A3887" s="102"/>
      <c r="B3887" s="103"/>
      <c r="C3887" s="98" t="s">
        <v>1282</v>
      </c>
      <c r="D3887" s="98" t="s">
        <v>1283</v>
      </c>
      <c r="E3887" s="98" t="s">
        <v>4938</v>
      </c>
      <c r="F3887" s="98" t="s">
        <v>1280</v>
      </c>
      <c r="G3887" s="98" t="s">
        <v>4938</v>
      </c>
      <c r="H3887" s="98" t="s">
        <v>99</v>
      </c>
      <c r="I3887" s="98" t="s">
        <v>1261</v>
      </c>
      <c r="J3887" s="101" t="s">
        <v>4938</v>
      </c>
    </row>
    <row r="3888" ht="14.25" spans="1:10">
      <c r="A3888" s="98" t="s">
        <v>4939</v>
      </c>
      <c r="B3888" s="101" t="s">
        <v>4938</v>
      </c>
      <c r="C3888" s="102"/>
      <c r="D3888" s="102"/>
      <c r="E3888" s="102"/>
      <c r="F3888" s="102"/>
      <c r="G3888" s="102"/>
      <c r="H3888" s="102"/>
      <c r="I3888" s="102"/>
      <c r="J3888" s="103"/>
    </row>
    <row r="3889" ht="27" spans="1:10">
      <c r="A3889" s="102"/>
      <c r="B3889" s="103"/>
      <c r="C3889" s="98" t="s">
        <v>1256</v>
      </c>
      <c r="D3889" s="98" t="s">
        <v>1257</v>
      </c>
      <c r="E3889" s="98" t="s">
        <v>4938</v>
      </c>
      <c r="F3889" s="98" t="s">
        <v>1280</v>
      </c>
      <c r="G3889" s="98" t="s">
        <v>4938</v>
      </c>
      <c r="H3889" s="98" t="s">
        <v>99</v>
      </c>
      <c r="I3889" s="98" t="s">
        <v>1261</v>
      </c>
      <c r="J3889" s="101" t="s">
        <v>4938</v>
      </c>
    </row>
    <row r="3890" ht="27" spans="1:10">
      <c r="A3890" s="102"/>
      <c r="B3890" s="103"/>
      <c r="C3890" s="98" t="s">
        <v>1277</v>
      </c>
      <c r="D3890" s="98" t="s">
        <v>1313</v>
      </c>
      <c r="E3890" s="98" t="s">
        <v>4938</v>
      </c>
      <c r="F3890" s="98" t="s">
        <v>1280</v>
      </c>
      <c r="G3890" s="98" t="s">
        <v>4938</v>
      </c>
      <c r="H3890" s="98" t="s">
        <v>99</v>
      </c>
      <c r="I3890" s="98" t="s">
        <v>1261</v>
      </c>
      <c r="J3890" s="101" t="s">
        <v>4938</v>
      </c>
    </row>
    <row r="3891" ht="27" spans="1:10">
      <c r="A3891" s="102"/>
      <c r="B3891" s="103"/>
      <c r="C3891" s="98" t="s">
        <v>1282</v>
      </c>
      <c r="D3891" s="98" t="s">
        <v>1283</v>
      </c>
      <c r="E3891" s="98" t="s">
        <v>4938</v>
      </c>
      <c r="F3891" s="98" t="s">
        <v>1280</v>
      </c>
      <c r="G3891" s="98" t="s">
        <v>4938</v>
      </c>
      <c r="H3891" s="98" t="s">
        <v>99</v>
      </c>
      <c r="I3891" s="98" t="s">
        <v>1261</v>
      </c>
      <c r="J3891" s="101" t="s">
        <v>4938</v>
      </c>
    </row>
    <row r="3892" ht="14.25" spans="1:10">
      <c r="A3892" s="98" t="s">
        <v>4940</v>
      </c>
      <c r="B3892" s="101" t="s">
        <v>4941</v>
      </c>
      <c r="C3892" s="102"/>
      <c r="D3892" s="102"/>
      <c r="E3892" s="102"/>
      <c r="F3892" s="102"/>
      <c r="G3892" s="102"/>
      <c r="H3892" s="102"/>
      <c r="I3892" s="102"/>
      <c r="J3892" s="103"/>
    </row>
    <row r="3893" ht="27" spans="1:10">
      <c r="A3893" s="102"/>
      <c r="B3893" s="103"/>
      <c r="C3893" s="98" t="s">
        <v>1256</v>
      </c>
      <c r="D3893" s="98" t="s">
        <v>1257</v>
      </c>
      <c r="E3893" s="98" t="s">
        <v>4941</v>
      </c>
      <c r="F3893" s="98" t="s">
        <v>1280</v>
      </c>
      <c r="G3893" s="98" t="s">
        <v>4941</v>
      </c>
      <c r="H3893" s="98" t="s">
        <v>99</v>
      </c>
      <c r="I3893" s="98" t="s">
        <v>1261</v>
      </c>
      <c r="J3893" s="101" t="s">
        <v>4941</v>
      </c>
    </row>
    <row r="3894" ht="27" spans="1:10">
      <c r="A3894" s="102"/>
      <c r="B3894" s="103"/>
      <c r="C3894" s="98" t="s">
        <v>1277</v>
      </c>
      <c r="D3894" s="98" t="s">
        <v>1313</v>
      </c>
      <c r="E3894" s="98" t="s">
        <v>4941</v>
      </c>
      <c r="F3894" s="98" t="s">
        <v>1280</v>
      </c>
      <c r="G3894" s="98" t="s">
        <v>4941</v>
      </c>
      <c r="H3894" s="98" t="s">
        <v>99</v>
      </c>
      <c r="I3894" s="98" t="s">
        <v>1261</v>
      </c>
      <c r="J3894" s="101" t="s">
        <v>4941</v>
      </c>
    </row>
    <row r="3895" ht="27" spans="1:10">
      <c r="A3895" s="102"/>
      <c r="B3895" s="103"/>
      <c r="C3895" s="98" t="s">
        <v>1282</v>
      </c>
      <c r="D3895" s="98" t="s">
        <v>1283</v>
      </c>
      <c r="E3895" s="98" t="s">
        <v>4941</v>
      </c>
      <c r="F3895" s="98" t="s">
        <v>1280</v>
      </c>
      <c r="G3895" s="98" t="s">
        <v>4941</v>
      </c>
      <c r="H3895" s="98" t="s">
        <v>99</v>
      </c>
      <c r="I3895" s="98" t="s">
        <v>1261</v>
      </c>
      <c r="J3895" s="101" t="s">
        <v>4941</v>
      </c>
    </row>
    <row r="3896" ht="27.75" spans="1:10">
      <c r="A3896" s="98" t="s">
        <v>4942</v>
      </c>
      <c r="B3896" s="101" t="s">
        <v>4941</v>
      </c>
      <c r="C3896" s="102"/>
      <c r="D3896" s="102"/>
      <c r="E3896" s="102"/>
      <c r="F3896" s="102"/>
      <c r="G3896" s="102"/>
      <c r="H3896" s="102"/>
      <c r="I3896" s="102"/>
      <c r="J3896" s="103"/>
    </row>
    <row r="3897" ht="27" spans="1:10">
      <c r="A3897" s="102"/>
      <c r="B3897" s="103"/>
      <c r="C3897" s="98" t="s">
        <v>1256</v>
      </c>
      <c r="D3897" s="98" t="s">
        <v>1257</v>
      </c>
      <c r="E3897" s="98" t="s">
        <v>4941</v>
      </c>
      <c r="F3897" s="98" t="s">
        <v>1280</v>
      </c>
      <c r="G3897" s="98" t="s">
        <v>4941</v>
      </c>
      <c r="H3897" s="98" t="s">
        <v>99</v>
      </c>
      <c r="I3897" s="98" t="s">
        <v>1261</v>
      </c>
      <c r="J3897" s="101" t="s">
        <v>4941</v>
      </c>
    </row>
    <row r="3898" ht="27" spans="1:10">
      <c r="A3898" s="102"/>
      <c r="B3898" s="103"/>
      <c r="C3898" s="98" t="s">
        <v>1277</v>
      </c>
      <c r="D3898" s="98" t="s">
        <v>1313</v>
      </c>
      <c r="E3898" s="98" t="s">
        <v>4941</v>
      </c>
      <c r="F3898" s="98" t="s">
        <v>1280</v>
      </c>
      <c r="G3898" s="98" t="s">
        <v>4941</v>
      </c>
      <c r="H3898" s="98" t="s">
        <v>99</v>
      </c>
      <c r="I3898" s="98" t="s">
        <v>1261</v>
      </c>
      <c r="J3898" s="101" t="s">
        <v>4941</v>
      </c>
    </row>
    <row r="3899" ht="27" spans="1:10">
      <c r="A3899" s="102"/>
      <c r="B3899" s="103"/>
      <c r="C3899" s="98" t="s">
        <v>1282</v>
      </c>
      <c r="D3899" s="98" t="s">
        <v>1283</v>
      </c>
      <c r="E3899" s="98" t="s">
        <v>4941</v>
      </c>
      <c r="F3899" s="98" t="s">
        <v>1280</v>
      </c>
      <c r="G3899" s="98" t="s">
        <v>4941</v>
      </c>
      <c r="H3899" s="98" t="s">
        <v>99</v>
      </c>
      <c r="I3899" s="98" t="s">
        <v>1261</v>
      </c>
      <c r="J3899" s="101" t="s">
        <v>4941</v>
      </c>
    </row>
    <row r="3900" ht="27.75" spans="1:10">
      <c r="A3900" s="98" t="s">
        <v>4943</v>
      </c>
      <c r="B3900" s="101" t="s">
        <v>4938</v>
      </c>
      <c r="C3900" s="102"/>
      <c r="D3900" s="102"/>
      <c r="E3900" s="102"/>
      <c r="F3900" s="102"/>
      <c r="G3900" s="102"/>
      <c r="H3900" s="102"/>
      <c r="I3900" s="102"/>
      <c r="J3900" s="103"/>
    </row>
    <row r="3901" ht="27" spans="1:10">
      <c r="A3901" s="102"/>
      <c r="B3901" s="103"/>
      <c r="C3901" s="98" t="s">
        <v>1256</v>
      </c>
      <c r="D3901" s="98" t="s">
        <v>1257</v>
      </c>
      <c r="E3901" s="98" t="s">
        <v>4938</v>
      </c>
      <c r="F3901" s="98" t="s">
        <v>1280</v>
      </c>
      <c r="G3901" s="98" t="s">
        <v>4938</v>
      </c>
      <c r="H3901" s="98" t="s">
        <v>99</v>
      </c>
      <c r="I3901" s="98" t="s">
        <v>1261</v>
      </c>
      <c r="J3901" s="101" t="s">
        <v>4938</v>
      </c>
    </row>
    <row r="3902" ht="27" spans="1:10">
      <c r="A3902" s="102"/>
      <c r="B3902" s="103"/>
      <c r="C3902" s="98" t="s">
        <v>1277</v>
      </c>
      <c r="D3902" s="98" t="s">
        <v>1313</v>
      </c>
      <c r="E3902" s="98" t="s">
        <v>4938</v>
      </c>
      <c r="F3902" s="98" t="s">
        <v>1280</v>
      </c>
      <c r="G3902" s="98" t="s">
        <v>4938</v>
      </c>
      <c r="H3902" s="98" t="s">
        <v>99</v>
      </c>
      <c r="I3902" s="98" t="s">
        <v>1261</v>
      </c>
      <c r="J3902" s="101" t="s">
        <v>4938</v>
      </c>
    </row>
    <row r="3903" ht="27" spans="1:10">
      <c r="A3903" s="102"/>
      <c r="B3903" s="103"/>
      <c r="C3903" s="98" t="s">
        <v>1282</v>
      </c>
      <c r="D3903" s="98" t="s">
        <v>1283</v>
      </c>
      <c r="E3903" s="98" t="s">
        <v>4938</v>
      </c>
      <c r="F3903" s="98" t="s">
        <v>1280</v>
      </c>
      <c r="G3903" s="98" t="s">
        <v>4938</v>
      </c>
      <c r="H3903" s="98" t="s">
        <v>99</v>
      </c>
      <c r="I3903" s="98" t="s">
        <v>1261</v>
      </c>
      <c r="J3903" s="101" t="s">
        <v>4938</v>
      </c>
    </row>
    <row r="3904" ht="14.25" spans="1:10">
      <c r="A3904" s="98" t="s">
        <v>4944</v>
      </c>
      <c r="B3904" s="101" t="s">
        <v>4938</v>
      </c>
      <c r="C3904" s="102"/>
      <c r="D3904" s="102"/>
      <c r="E3904" s="102"/>
      <c r="F3904" s="102"/>
      <c r="G3904" s="102"/>
      <c r="H3904" s="102"/>
      <c r="I3904" s="102"/>
      <c r="J3904" s="103"/>
    </row>
    <row r="3905" ht="27" spans="1:10">
      <c r="A3905" s="102"/>
      <c r="B3905" s="103"/>
      <c r="C3905" s="98" t="s">
        <v>1256</v>
      </c>
      <c r="D3905" s="98" t="s">
        <v>1257</v>
      </c>
      <c r="E3905" s="98" t="s">
        <v>4938</v>
      </c>
      <c r="F3905" s="98" t="s">
        <v>1280</v>
      </c>
      <c r="G3905" s="98" t="s">
        <v>4938</v>
      </c>
      <c r="H3905" s="98" t="s">
        <v>99</v>
      </c>
      <c r="I3905" s="98" t="s">
        <v>1261</v>
      </c>
      <c r="J3905" s="101" t="s">
        <v>4938</v>
      </c>
    </row>
    <row r="3906" ht="27" spans="1:10">
      <c r="A3906" s="102"/>
      <c r="B3906" s="103"/>
      <c r="C3906" s="98" t="s">
        <v>1277</v>
      </c>
      <c r="D3906" s="98" t="s">
        <v>1313</v>
      </c>
      <c r="E3906" s="98" t="s">
        <v>4938</v>
      </c>
      <c r="F3906" s="98" t="s">
        <v>1280</v>
      </c>
      <c r="G3906" s="98" t="s">
        <v>4938</v>
      </c>
      <c r="H3906" s="98" t="s">
        <v>99</v>
      </c>
      <c r="I3906" s="98" t="s">
        <v>1261</v>
      </c>
      <c r="J3906" s="101" t="s">
        <v>4938</v>
      </c>
    </row>
    <row r="3907" ht="27" spans="1:10">
      <c r="A3907" s="102"/>
      <c r="B3907" s="103"/>
      <c r="C3907" s="98" t="s">
        <v>1282</v>
      </c>
      <c r="D3907" s="98" t="s">
        <v>1283</v>
      </c>
      <c r="E3907" s="98" t="s">
        <v>4938</v>
      </c>
      <c r="F3907" s="98" t="s">
        <v>1280</v>
      </c>
      <c r="G3907" s="98" t="s">
        <v>4938</v>
      </c>
      <c r="H3907" s="98" t="s">
        <v>99</v>
      </c>
      <c r="I3907" s="98" t="s">
        <v>1261</v>
      </c>
      <c r="J3907" s="101" t="s">
        <v>4938</v>
      </c>
    </row>
    <row r="3908" ht="27.75" spans="1:10">
      <c r="A3908" s="98" t="s">
        <v>4945</v>
      </c>
      <c r="B3908" s="101" t="s">
        <v>4941</v>
      </c>
      <c r="C3908" s="102"/>
      <c r="D3908" s="102"/>
      <c r="E3908" s="102"/>
      <c r="F3908" s="102"/>
      <c r="G3908" s="102"/>
      <c r="H3908" s="102"/>
      <c r="I3908" s="102"/>
      <c r="J3908" s="103"/>
    </row>
    <row r="3909" ht="27" spans="1:10">
      <c r="A3909" s="102"/>
      <c r="B3909" s="103"/>
      <c r="C3909" s="98" t="s">
        <v>1256</v>
      </c>
      <c r="D3909" s="98" t="s">
        <v>1257</v>
      </c>
      <c r="E3909" s="98" t="s">
        <v>4941</v>
      </c>
      <c r="F3909" s="98" t="s">
        <v>1280</v>
      </c>
      <c r="G3909" s="98" t="s">
        <v>4941</v>
      </c>
      <c r="H3909" s="98" t="s">
        <v>99</v>
      </c>
      <c r="I3909" s="98" t="s">
        <v>1261</v>
      </c>
      <c r="J3909" s="101" t="s">
        <v>4941</v>
      </c>
    </row>
    <row r="3910" ht="27" spans="1:10">
      <c r="A3910" s="102"/>
      <c r="B3910" s="103"/>
      <c r="C3910" s="98" t="s">
        <v>1277</v>
      </c>
      <c r="D3910" s="98" t="s">
        <v>1313</v>
      </c>
      <c r="E3910" s="98" t="s">
        <v>4941</v>
      </c>
      <c r="F3910" s="98" t="s">
        <v>1280</v>
      </c>
      <c r="G3910" s="98" t="s">
        <v>4941</v>
      </c>
      <c r="H3910" s="98" t="s">
        <v>99</v>
      </c>
      <c r="I3910" s="98" t="s">
        <v>1261</v>
      </c>
      <c r="J3910" s="101" t="s">
        <v>4941</v>
      </c>
    </row>
    <row r="3911" ht="27" spans="1:10">
      <c r="A3911" s="102"/>
      <c r="B3911" s="103"/>
      <c r="C3911" s="98" t="s">
        <v>1282</v>
      </c>
      <c r="D3911" s="98" t="s">
        <v>1283</v>
      </c>
      <c r="E3911" s="98" t="s">
        <v>4941</v>
      </c>
      <c r="F3911" s="98" t="s">
        <v>1280</v>
      </c>
      <c r="G3911" s="98" t="s">
        <v>4941</v>
      </c>
      <c r="H3911" s="98" t="s">
        <v>99</v>
      </c>
      <c r="I3911" s="98" t="s">
        <v>1261</v>
      </c>
      <c r="J3911" s="101" t="s">
        <v>4941</v>
      </c>
    </row>
    <row r="3912" ht="27.75" spans="1:10">
      <c r="A3912" s="98" t="s">
        <v>4946</v>
      </c>
      <c r="B3912" s="101" t="s">
        <v>4941</v>
      </c>
      <c r="C3912" s="102"/>
      <c r="D3912" s="102"/>
      <c r="E3912" s="102"/>
      <c r="F3912" s="102"/>
      <c r="G3912" s="102"/>
      <c r="H3912" s="102"/>
      <c r="I3912" s="102"/>
      <c r="J3912" s="103"/>
    </row>
    <row r="3913" ht="27" spans="1:10">
      <c r="A3913" s="102"/>
      <c r="B3913" s="103"/>
      <c r="C3913" s="98" t="s">
        <v>1256</v>
      </c>
      <c r="D3913" s="98" t="s">
        <v>1257</v>
      </c>
      <c r="E3913" s="98" t="s">
        <v>4941</v>
      </c>
      <c r="F3913" s="98" t="s">
        <v>1280</v>
      </c>
      <c r="G3913" s="98" t="s">
        <v>4941</v>
      </c>
      <c r="H3913" s="98" t="s">
        <v>99</v>
      </c>
      <c r="I3913" s="98" t="s">
        <v>1261</v>
      </c>
      <c r="J3913" s="101" t="s">
        <v>4941</v>
      </c>
    </row>
    <row r="3914" ht="27" spans="1:10">
      <c r="A3914" s="102"/>
      <c r="B3914" s="103"/>
      <c r="C3914" s="98" t="s">
        <v>1277</v>
      </c>
      <c r="D3914" s="98" t="s">
        <v>1313</v>
      </c>
      <c r="E3914" s="98" t="s">
        <v>4941</v>
      </c>
      <c r="F3914" s="98" t="s">
        <v>1280</v>
      </c>
      <c r="G3914" s="98" t="s">
        <v>4941</v>
      </c>
      <c r="H3914" s="98" t="s">
        <v>99</v>
      </c>
      <c r="I3914" s="98" t="s">
        <v>1261</v>
      </c>
      <c r="J3914" s="101" t="s">
        <v>4941</v>
      </c>
    </row>
    <row r="3915" ht="27" spans="1:10">
      <c r="A3915" s="102"/>
      <c r="B3915" s="103"/>
      <c r="C3915" s="98" t="s">
        <v>1282</v>
      </c>
      <c r="D3915" s="98" t="s">
        <v>1283</v>
      </c>
      <c r="E3915" s="98" t="s">
        <v>4941</v>
      </c>
      <c r="F3915" s="98" t="s">
        <v>1280</v>
      </c>
      <c r="G3915" s="98" t="s">
        <v>4941</v>
      </c>
      <c r="H3915" s="98" t="s">
        <v>99</v>
      </c>
      <c r="I3915" s="98" t="s">
        <v>1261</v>
      </c>
      <c r="J3915" s="101" t="s">
        <v>4941</v>
      </c>
    </row>
    <row r="3916" ht="14.25" spans="1:10">
      <c r="A3916" s="98" t="s">
        <v>4947</v>
      </c>
      <c r="B3916" s="101" t="s">
        <v>4948</v>
      </c>
      <c r="C3916" s="102"/>
      <c r="D3916" s="102"/>
      <c r="E3916" s="102"/>
      <c r="F3916" s="102"/>
      <c r="G3916" s="102"/>
      <c r="H3916" s="102"/>
      <c r="I3916" s="102"/>
      <c r="J3916" s="103"/>
    </row>
    <row r="3917" ht="40.5" spans="1:10">
      <c r="A3917" s="102"/>
      <c r="B3917" s="103"/>
      <c r="C3917" s="98" t="s">
        <v>1256</v>
      </c>
      <c r="D3917" s="98" t="s">
        <v>1257</v>
      </c>
      <c r="E3917" s="98" t="s">
        <v>4948</v>
      </c>
      <c r="F3917" s="98" t="s">
        <v>1420</v>
      </c>
      <c r="G3917" s="98" t="s">
        <v>4948</v>
      </c>
      <c r="H3917" s="98" t="s">
        <v>99</v>
      </c>
      <c r="I3917" s="98" t="s">
        <v>1261</v>
      </c>
      <c r="J3917" s="101" t="s">
        <v>4948</v>
      </c>
    </row>
    <row r="3918" ht="40.5" spans="1:10">
      <c r="A3918" s="102"/>
      <c r="B3918" s="103"/>
      <c r="C3918" s="98" t="s">
        <v>1277</v>
      </c>
      <c r="D3918" s="98" t="s">
        <v>1313</v>
      </c>
      <c r="E3918" s="98" t="s">
        <v>4948</v>
      </c>
      <c r="F3918" s="98" t="s">
        <v>1420</v>
      </c>
      <c r="G3918" s="98" t="s">
        <v>4948</v>
      </c>
      <c r="H3918" s="98" t="s">
        <v>99</v>
      </c>
      <c r="I3918" s="98" t="s">
        <v>1261</v>
      </c>
      <c r="J3918" s="101" t="s">
        <v>4948</v>
      </c>
    </row>
    <row r="3919" ht="40.5" spans="1:10">
      <c r="A3919" s="102"/>
      <c r="B3919" s="103"/>
      <c r="C3919" s="98" t="s">
        <v>1282</v>
      </c>
      <c r="D3919" s="98" t="s">
        <v>1283</v>
      </c>
      <c r="E3919" s="98" t="s">
        <v>4948</v>
      </c>
      <c r="F3919" s="98" t="s">
        <v>1420</v>
      </c>
      <c r="G3919" s="98" t="s">
        <v>4948</v>
      </c>
      <c r="H3919" s="98" t="s">
        <v>99</v>
      </c>
      <c r="I3919" s="98" t="s">
        <v>1261</v>
      </c>
      <c r="J3919" s="101" t="s">
        <v>4948</v>
      </c>
    </row>
    <row r="3920" ht="27.75" spans="1:10">
      <c r="A3920" s="98" t="s">
        <v>4949</v>
      </c>
      <c r="B3920" s="101" t="s">
        <v>4941</v>
      </c>
      <c r="C3920" s="102"/>
      <c r="D3920" s="102"/>
      <c r="E3920" s="102"/>
      <c r="F3920" s="102"/>
      <c r="G3920" s="102"/>
      <c r="H3920" s="102"/>
      <c r="I3920" s="102"/>
      <c r="J3920" s="103"/>
    </row>
    <row r="3921" ht="27" spans="1:10">
      <c r="A3921" s="102"/>
      <c r="B3921" s="103"/>
      <c r="C3921" s="98" t="s">
        <v>1256</v>
      </c>
      <c r="D3921" s="98" t="s">
        <v>1257</v>
      </c>
      <c r="E3921" s="98" t="s">
        <v>4941</v>
      </c>
      <c r="F3921" s="98" t="s">
        <v>1280</v>
      </c>
      <c r="G3921" s="98" t="s">
        <v>4941</v>
      </c>
      <c r="H3921" s="98" t="s">
        <v>99</v>
      </c>
      <c r="I3921" s="98" t="s">
        <v>1261</v>
      </c>
      <c r="J3921" s="101" t="s">
        <v>4941</v>
      </c>
    </row>
    <row r="3922" ht="27" spans="1:10">
      <c r="A3922" s="102"/>
      <c r="B3922" s="103"/>
      <c r="C3922" s="98" t="s">
        <v>1277</v>
      </c>
      <c r="D3922" s="98" t="s">
        <v>1313</v>
      </c>
      <c r="E3922" s="98" t="s">
        <v>4941</v>
      </c>
      <c r="F3922" s="98" t="s">
        <v>1280</v>
      </c>
      <c r="G3922" s="98" t="s">
        <v>4941</v>
      </c>
      <c r="H3922" s="98" t="s">
        <v>99</v>
      </c>
      <c r="I3922" s="98" t="s">
        <v>1261</v>
      </c>
      <c r="J3922" s="101" t="s">
        <v>4941</v>
      </c>
    </row>
    <row r="3923" ht="27" spans="1:10">
      <c r="A3923" s="102"/>
      <c r="B3923" s="103"/>
      <c r="C3923" s="98" t="s">
        <v>1282</v>
      </c>
      <c r="D3923" s="98" t="s">
        <v>1283</v>
      </c>
      <c r="E3923" s="98" t="s">
        <v>4941</v>
      </c>
      <c r="F3923" s="98" t="s">
        <v>1280</v>
      </c>
      <c r="G3923" s="98" t="s">
        <v>4941</v>
      </c>
      <c r="H3923" s="98" t="s">
        <v>99</v>
      </c>
      <c r="I3923" s="98" t="s">
        <v>1261</v>
      </c>
      <c r="J3923" s="101" t="s">
        <v>4941</v>
      </c>
    </row>
    <row r="3924" ht="27.75" spans="1:10">
      <c r="A3924" s="98" t="s">
        <v>4950</v>
      </c>
      <c r="B3924" s="101" t="s">
        <v>4941</v>
      </c>
      <c r="C3924" s="102"/>
      <c r="D3924" s="102"/>
      <c r="E3924" s="102"/>
      <c r="F3924" s="102"/>
      <c r="G3924" s="102"/>
      <c r="H3924" s="102"/>
      <c r="I3924" s="102"/>
      <c r="J3924" s="103"/>
    </row>
    <row r="3925" ht="27" spans="1:10">
      <c r="A3925" s="102"/>
      <c r="B3925" s="103"/>
      <c r="C3925" s="98" t="s">
        <v>1256</v>
      </c>
      <c r="D3925" s="98" t="s">
        <v>1257</v>
      </c>
      <c r="E3925" s="98" t="s">
        <v>4941</v>
      </c>
      <c r="F3925" s="98" t="s">
        <v>1280</v>
      </c>
      <c r="G3925" s="98" t="s">
        <v>4941</v>
      </c>
      <c r="H3925" s="98" t="s">
        <v>99</v>
      </c>
      <c r="I3925" s="98" t="s">
        <v>1261</v>
      </c>
      <c r="J3925" s="101" t="s">
        <v>4941</v>
      </c>
    </row>
    <row r="3926" ht="27" spans="1:10">
      <c r="A3926" s="102"/>
      <c r="B3926" s="103"/>
      <c r="C3926" s="98" t="s">
        <v>1277</v>
      </c>
      <c r="D3926" s="98" t="s">
        <v>1313</v>
      </c>
      <c r="E3926" s="98" t="s">
        <v>4941</v>
      </c>
      <c r="F3926" s="98" t="s">
        <v>1280</v>
      </c>
      <c r="G3926" s="98" t="s">
        <v>4941</v>
      </c>
      <c r="H3926" s="98" t="s">
        <v>99</v>
      </c>
      <c r="I3926" s="98" t="s">
        <v>1261</v>
      </c>
      <c r="J3926" s="101" t="s">
        <v>4941</v>
      </c>
    </row>
    <row r="3927" ht="27" spans="1:10">
      <c r="A3927" s="102"/>
      <c r="B3927" s="103"/>
      <c r="C3927" s="98" t="s">
        <v>1282</v>
      </c>
      <c r="D3927" s="98" t="s">
        <v>1283</v>
      </c>
      <c r="E3927" s="98" t="s">
        <v>4941</v>
      </c>
      <c r="F3927" s="98" t="s">
        <v>1280</v>
      </c>
      <c r="G3927" s="98" t="s">
        <v>4941</v>
      </c>
      <c r="H3927" s="98" t="s">
        <v>99</v>
      </c>
      <c r="I3927" s="98" t="s">
        <v>1261</v>
      </c>
      <c r="J3927" s="101" t="s">
        <v>4941</v>
      </c>
    </row>
    <row r="3928" ht="27.75" spans="1:10">
      <c r="A3928" s="98" t="s">
        <v>4951</v>
      </c>
      <c r="B3928" s="101" t="s">
        <v>4952</v>
      </c>
      <c r="C3928" s="102"/>
      <c r="D3928" s="102"/>
      <c r="E3928" s="102"/>
      <c r="F3928" s="102"/>
      <c r="G3928" s="102"/>
      <c r="H3928" s="102"/>
      <c r="I3928" s="102"/>
      <c r="J3928" s="103"/>
    </row>
    <row r="3929" ht="40.5" spans="1:10">
      <c r="A3929" s="102"/>
      <c r="B3929" s="103"/>
      <c r="C3929" s="98" t="s">
        <v>1256</v>
      </c>
      <c r="D3929" s="98" t="s">
        <v>1257</v>
      </c>
      <c r="E3929" s="98" t="s">
        <v>4952</v>
      </c>
      <c r="F3929" s="98" t="s">
        <v>1420</v>
      </c>
      <c r="G3929" s="98" t="s">
        <v>4952</v>
      </c>
      <c r="H3929" s="98" t="s">
        <v>99</v>
      </c>
      <c r="I3929" s="98" t="s">
        <v>1261</v>
      </c>
      <c r="J3929" s="101" t="s">
        <v>4952</v>
      </c>
    </row>
    <row r="3930" ht="40.5" spans="1:10">
      <c r="A3930" s="102"/>
      <c r="B3930" s="103"/>
      <c r="C3930" s="98" t="s">
        <v>1277</v>
      </c>
      <c r="D3930" s="98" t="s">
        <v>1313</v>
      </c>
      <c r="E3930" s="98" t="s">
        <v>4952</v>
      </c>
      <c r="F3930" s="98" t="s">
        <v>1420</v>
      </c>
      <c r="G3930" s="98" t="s">
        <v>4952</v>
      </c>
      <c r="H3930" s="98" t="s">
        <v>99</v>
      </c>
      <c r="I3930" s="98" t="s">
        <v>1261</v>
      </c>
      <c r="J3930" s="101" t="s">
        <v>4952</v>
      </c>
    </row>
    <row r="3931" ht="40.5" spans="1:10">
      <c r="A3931" s="102"/>
      <c r="B3931" s="103"/>
      <c r="C3931" s="98" t="s">
        <v>1282</v>
      </c>
      <c r="D3931" s="98" t="s">
        <v>1283</v>
      </c>
      <c r="E3931" s="98" t="s">
        <v>4952</v>
      </c>
      <c r="F3931" s="98" t="s">
        <v>1420</v>
      </c>
      <c r="G3931" s="98" t="s">
        <v>4952</v>
      </c>
      <c r="H3931" s="98" t="s">
        <v>99</v>
      </c>
      <c r="I3931" s="98" t="s">
        <v>1261</v>
      </c>
      <c r="J3931" s="101" t="s">
        <v>4952</v>
      </c>
    </row>
    <row r="3932" ht="27.75" spans="1:10">
      <c r="A3932" s="98" t="s">
        <v>4953</v>
      </c>
      <c r="B3932" s="101" t="s">
        <v>4941</v>
      </c>
      <c r="C3932" s="102"/>
      <c r="D3932" s="102"/>
      <c r="E3932" s="102"/>
      <c r="F3932" s="102"/>
      <c r="G3932" s="102"/>
      <c r="H3932" s="102"/>
      <c r="I3932" s="102"/>
      <c r="J3932" s="103"/>
    </row>
    <row r="3933" ht="27" spans="1:10">
      <c r="A3933" s="102"/>
      <c r="B3933" s="103"/>
      <c r="C3933" s="98" t="s">
        <v>1256</v>
      </c>
      <c r="D3933" s="98" t="s">
        <v>1257</v>
      </c>
      <c r="E3933" s="98" t="s">
        <v>4941</v>
      </c>
      <c r="F3933" s="98" t="s">
        <v>1280</v>
      </c>
      <c r="G3933" s="98" t="s">
        <v>4941</v>
      </c>
      <c r="H3933" s="98" t="s">
        <v>99</v>
      </c>
      <c r="I3933" s="98" t="s">
        <v>1261</v>
      </c>
      <c r="J3933" s="101" t="s">
        <v>4941</v>
      </c>
    </row>
    <row r="3934" ht="27" spans="1:10">
      <c r="A3934" s="102"/>
      <c r="B3934" s="103"/>
      <c r="C3934" s="98" t="s">
        <v>1277</v>
      </c>
      <c r="D3934" s="98" t="s">
        <v>1313</v>
      </c>
      <c r="E3934" s="98" t="s">
        <v>4941</v>
      </c>
      <c r="F3934" s="98" t="s">
        <v>1280</v>
      </c>
      <c r="G3934" s="98" t="s">
        <v>4941</v>
      </c>
      <c r="H3934" s="98" t="s">
        <v>99</v>
      </c>
      <c r="I3934" s="98" t="s">
        <v>1261</v>
      </c>
      <c r="J3934" s="101" t="s">
        <v>4941</v>
      </c>
    </row>
    <row r="3935" ht="27" spans="1:10">
      <c r="A3935" s="102"/>
      <c r="B3935" s="103"/>
      <c r="C3935" s="98" t="s">
        <v>1282</v>
      </c>
      <c r="D3935" s="98" t="s">
        <v>1283</v>
      </c>
      <c r="E3935" s="98" t="s">
        <v>4941</v>
      </c>
      <c r="F3935" s="98" t="s">
        <v>1280</v>
      </c>
      <c r="G3935" s="98" t="s">
        <v>4941</v>
      </c>
      <c r="H3935" s="98" t="s">
        <v>99</v>
      </c>
      <c r="I3935" s="98" t="s">
        <v>1261</v>
      </c>
      <c r="J3935" s="101" t="s">
        <v>4941</v>
      </c>
    </row>
    <row r="3936" ht="14.25" spans="1:10">
      <c r="A3936" s="98" t="s">
        <v>4954</v>
      </c>
      <c r="B3936" s="101" t="s">
        <v>4938</v>
      </c>
      <c r="C3936" s="102"/>
      <c r="D3936" s="102"/>
      <c r="E3936" s="102"/>
      <c r="F3936" s="102"/>
      <c r="G3936" s="102"/>
      <c r="H3936" s="102"/>
      <c r="I3936" s="102"/>
      <c r="J3936" s="103"/>
    </row>
    <row r="3937" ht="27" spans="1:10">
      <c r="A3937" s="102"/>
      <c r="B3937" s="103"/>
      <c r="C3937" s="98" t="s">
        <v>1256</v>
      </c>
      <c r="D3937" s="98" t="s">
        <v>1257</v>
      </c>
      <c r="E3937" s="98" t="s">
        <v>4938</v>
      </c>
      <c r="F3937" s="98" t="s">
        <v>1280</v>
      </c>
      <c r="G3937" s="98" t="s">
        <v>4938</v>
      </c>
      <c r="H3937" s="98" t="s">
        <v>99</v>
      </c>
      <c r="I3937" s="98" t="s">
        <v>1261</v>
      </c>
      <c r="J3937" s="101" t="s">
        <v>4938</v>
      </c>
    </row>
    <row r="3938" ht="27" spans="1:10">
      <c r="A3938" s="102"/>
      <c r="B3938" s="103"/>
      <c r="C3938" s="98" t="s">
        <v>1277</v>
      </c>
      <c r="D3938" s="98" t="s">
        <v>1313</v>
      </c>
      <c r="E3938" s="98" t="s">
        <v>4938</v>
      </c>
      <c r="F3938" s="98" t="s">
        <v>1280</v>
      </c>
      <c r="G3938" s="98" t="s">
        <v>4938</v>
      </c>
      <c r="H3938" s="98" t="s">
        <v>99</v>
      </c>
      <c r="I3938" s="98" t="s">
        <v>1261</v>
      </c>
      <c r="J3938" s="101" t="s">
        <v>4938</v>
      </c>
    </row>
    <row r="3939" ht="27" spans="1:10">
      <c r="A3939" s="102"/>
      <c r="B3939" s="103"/>
      <c r="C3939" s="98" t="s">
        <v>1282</v>
      </c>
      <c r="D3939" s="98" t="s">
        <v>1283</v>
      </c>
      <c r="E3939" s="98" t="s">
        <v>4938</v>
      </c>
      <c r="F3939" s="98" t="s">
        <v>1280</v>
      </c>
      <c r="G3939" s="98" t="s">
        <v>4938</v>
      </c>
      <c r="H3939" s="98" t="s">
        <v>99</v>
      </c>
      <c r="I3939" s="98" t="s">
        <v>1261</v>
      </c>
      <c r="J3939" s="101" t="s">
        <v>4938</v>
      </c>
    </row>
    <row r="3940" ht="14.25" spans="1:10">
      <c r="A3940" s="98" t="s">
        <v>4955</v>
      </c>
      <c r="B3940" s="101" t="s">
        <v>4941</v>
      </c>
      <c r="C3940" s="102"/>
      <c r="D3940" s="102"/>
      <c r="E3940" s="102"/>
      <c r="F3940" s="102"/>
      <c r="G3940" s="102"/>
      <c r="H3940" s="102"/>
      <c r="I3940" s="102"/>
      <c r="J3940" s="103"/>
    </row>
    <row r="3941" ht="27" spans="1:10">
      <c r="A3941" s="102"/>
      <c r="B3941" s="103"/>
      <c r="C3941" s="98" t="s">
        <v>1256</v>
      </c>
      <c r="D3941" s="98" t="s">
        <v>1257</v>
      </c>
      <c r="E3941" s="98" t="s">
        <v>4941</v>
      </c>
      <c r="F3941" s="98" t="s">
        <v>1280</v>
      </c>
      <c r="G3941" s="98" t="s">
        <v>4941</v>
      </c>
      <c r="H3941" s="98" t="s">
        <v>99</v>
      </c>
      <c r="I3941" s="98" t="s">
        <v>1261</v>
      </c>
      <c r="J3941" s="101" t="s">
        <v>4941</v>
      </c>
    </row>
    <row r="3942" ht="27" spans="1:10">
      <c r="A3942" s="102"/>
      <c r="B3942" s="103"/>
      <c r="C3942" s="98" t="s">
        <v>1277</v>
      </c>
      <c r="D3942" s="98" t="s">
        <v>1313</v>
      </c>
      <c r="E3942" s="98" t="s">
        <v>4941</v>
      </c>
      <c r="F3942" s="98" t="s">
        <v>1280</v>
      </c>
      <c r="G3942" s="98" t="s">
        <v>4941</v>
      </c>
      <c r="H3942" s="98" t="s">
        <v>99</v>
      </c>
      <c r="I3942" s="98" t="s">
        <v>1261</v>
      </c>
      <c r="J3942" s="101" t="s">
        <v>4941</v>
      </c>
    </row>
    <row r="3943" ht="27" spans="1:10">
      <c r="A3943" s="102"/>
      <c r="B3943" s="103"/>
      <c r="C3943" s="98" t="s">
        <v>1282</v>
      </c>
      <c r="D3943" s="98" t="s">
        <v>1283</v>
      </c>
      <c r="E3943" s="98" t="s">
        <v>4941</v>
      </c>
      <c r="F3943" s="98" t="s">
        <v>1280</v>
      </c>
      <c r="G3943" s="98" t="s">
        <v>4941</v>
      </c>
      <c r="H3943" s="98" t="s">
        <v>99</v>
      </c>
      <c r="I3943" s="98" t="s">
        <v>1261</v>
      </c>
      <c r="J3943" s="101" t="s">
        <v>4941</v>
      </c>
    </row>
    <row r="3944" ht="27.75" spans="1:10">
      <c r="A3944" s="98" t="s">
        <v>4956</v>
      </c>
      <c r="B3944" s="101" t="s">
        <v>4941</v>
      </c>
      <c r="C3944" s="102"/>
      <c r="D3944" s="102"/>
      <c r="E3944" s="102"/>
      <c r="F3944" s="102"/>
      <c r="G3944" s="102"/>
      <c r="H3944" s="102"/>
      <c r="I3944" s="102"/>
      <c r="J3944" s="103"/>
    </row>
    <row r="3945" ht="27" spans="1:10">
      <c r="A3945" s="102"/>
      <c r="B3945" s="103"/>
      <c r="C3945" s="98" t="s">
        <v>1256</v>
      </c>
      <c r="D3945" s="98" t="s">
        <v>1257</v>
      </c>
      <c r="E3945" s="98" t="s">
        <v>4941</v>
      </c>
      <c r="F3945" s="98" t="s">
        <v>1280</v>
      </c>
      <c r="G3945" s="98" t="s">
        <v>4941</v>
      </c>
      <c r="H3945" s="98" t="s">
        <v>99</v>
      </c>
      <c r="I3945" s="98" t="s">
        <v>1261</v>
      </c>
      <c r="J3945" s="101" t="s">
        <v>4941</v>
      </c>
    </row>
    <row r="3946" ht="27" spans="1:10">
      <c r="A3946" s="102"/>
      <c r="B3946" s="103"/>
      <c r="C3946" s="98" t="s">
        <v>1277</v>
      </c>
      <c r="D3946" s="98" t="s">
        <v>1313</v>
      </c>
      <c r="E3946" s="98" t="s">
        <v>4941</v>
      </c>
      <c r="F3946" s="98" t="s">
        <v>1280</v>
      </c>
      <c r="G3946" s="98" t="s">
        <v>4941</v>
      </c>
      <c r="H3946" s="98" t="s">
        <v>99</v>
      </c>
      <c r="I3946" s="98" t="s">
        <v>1261</v>
      </c>
      <c r="J3946" s="101" t="s">
        <v>4941</v>
      </c>
    </row>
    <row r="3947" ht="27" spans="1:10">
      <c r="A3947" s="102"/>
      <c r="B3947" s="103"/>
      <c r="C3947" s="98" t="s">
        <v>1282</v>
      </c>
      <c r="D3947" s="98" t="s">
        <v>1283</v>
      </c>
      <c r="E3947" s="98" t="s">
        <v>4941</v>
      </c>
      <c r="F3947" s="98" t="s">
        <v>1280</v>
      </c>
      <c r="G3947" s="98" t="s">
        <v>4941</v>
      </c>
      <c r="H3947" s="98" t="s">
        <v>99</v>
      </c>
      <c r="I3947" s="98" t="s">
        <v>1261</v>
      </c>
      <c r="J3947" s="101" t="s">
        <v>4941</v>
      </c>
    </row>
    <row r="3948" ht="27.75" spans="1:10">
      <c r="A3948" s="98" t="s">
        <v>4957</v>
      </c>
      <c r="B3948" s="101" t="s">
        <v>4958</v>
      </c>
      <c r="C3948" s="102"/>
      <c r="D3948" s="102"/>
      <c r="E3948" s="102"/>
      <c r="F3948" s="102"/>
      <c r="G3948" s="102"/>
      <c r="H3948" s="102"/>
      <c r="I3948" s="102"/>
      <c r="J3948" s="103"/>
    </row>
    <row r="3949" ht="54" spans="1:10">
      <c r="A3949" s="102"/>
      <c r="B3949" s="103"/>
      <c r="C3949" s="98" t="s">
        <v>1256</v>
      </c>
      <c r="D3949" s="98" t="s">
        <v>1257</v>
      </c>
      <c r="E3949" s="98" t="s">
        <v>4958</v>
      </c>
      <c r="F3949" s="98" t="s">
        <v>1420</v>
      </c>
      <c r="G3949" s="98" t="s">
        <v>4958</v>
      </c>
      <c r="H3949" s="98" t="s">
        <v>99</v>
      </c>
      <c r="I3949" s="98" t="s">
        <v>1261</v>
      </c>
      <c r="J3949" s="101" t="s">
        <v>4958</v>
      </c>
    </row>
    <row r="3950" ht="54" spans="1:10">
      <c r="A3950" s="102"/>
      <c r="B3950" s="103"/>
      <c r="C3950" s="98" t="s">
        <v>1277</v>
      </c>
      <c r="D3950" s="98" t="s">
        <v>1313</v>
      </c>
      <c r="E3950" s="98" t="s">
        <v>4958</v>
      </c>
      <c r="F3950" s="98" t="s">
        <v>1420</v>
      </c>
      <c r="G3950" s="98" t="s">
        <v>4958</v>
      </c>
      <c r="H3950" s="98" t="s">
        <v>99</v>
      </c>
      <c r="I3950" s="98" t="s">
        <v>1261</v>
      </c>
      <c r="J3950" s="101" t="s">
        <v>4958</v>
      </c>
    </row>
    <row r="3951" ht="54" spans="1:10">
      <c r="A3951" s="102"/>
      <c r="B3951" s="103"/>
      <c r="C3951" s="98" t="s">
        <v>1282</v>
      </c>
      <c r="D3951" s="98" t="s">
        <v>1283</v>
      </c>
      <c r="E3951" s="98" t="s">
        <v>4958</v>
      </c>
      <c r="F3951" s="98" t="s">
        <v>1420</v>
      </c>
      <c r="G3951" s="98" t="s">
        <v>4958</v>
      </c>
      <c r="H3951" s="98" t="s">
        <v>99</v>
      </c>
      <c r="I3951" s="98" t="s">
        <v>1261</v>
      </c>
      <c r="J3951" s="101" t="s">
        <v>4958</v>
      </c>
    </row>
    <row r="3952" ht="27.75" spans="1:10">
      <c r="A3952" s="98" t="s">
        <v>4959</v>
      </c>
      <c r="B3952" s="101" t="s">
        <v>4941</v>
      </c>
      <c r="C3952" s="102"/>
      <c r="D3952" s="102"/>
      <c r="E3952" s="102"/>
      <c r="F3952" s="102"/>
      <c r="G3952" s="102"/>
      <c r="H3952" s="102"/>
      <c r="I3952" s="102"/>
      <c r="J3952" s="103"/>
    </row>
    <row r="3953" ht="27" spans="1:10">
      <c r="A3953" s="102"/>
      <c r="B3953" s="103"/>
      <c r="C3953" s="98" t="s">
        <v>1256</v>
      </c>
      <c r="D3953" s="98" t="s">
        <v>1257</v>
      </c>
      <c r="E3953" s="98" t="s">
        <v>4941</v>
      </c>
      <c r="F3953" s="98" t="s">
        <v>1280</v>
      </c>
      <c r="G3953" s="98" t="s">
        <v>4941</v>
      </c>
      <c r="H3953" s="98" t="s">
        <v>99</v>
      </c>
      <c r="I3953" s="98" t="s">
        <v>1261</v>
      </c>
      <c r="J3953" s="101" t="s">
        <v>4941</v>
      </c>
    </row>
    <row r="3954" ht="27" spans="1:10">
      <c r="A3954" s="102"/>
      <c r="B3954" s="103"/>
      <c r="C3954" s="98" t="s">
        <v>1277</v>
      </c>
      <c r="D3954" s="98" t="s">
        <v>1313</v>
      </c>
      <c r="E3954" s="98" t="s">
        <v>4941</v>
      </c>
      <c r="F3954" s="98" t="s">
        <v>1280</v>
      </c>
      <c r="G3954" s="98" t="s">
        <v>4941</v>
      </c>
      <c r="H3954" s="98" t="s">
        <v>99</v>
      </c>
      <c r="I3954" s="98" t="s">
        <v>1261</v>
      </c>
      <c r="J3954" s="101" t="s">
        <v>4941</v>
      </c>
    </row>
    <row r="3955" ht="27" spans="1:10">
      <c r="A3955" s="102"/>
      <c r="B3955" s="103"/>
      <c r="C3955" s="98" t="s">
        <v>1282</v>
      </c>
      <c r="D3955" s="98" t="s">
        <v>1283</v>
      </c>
      <c r="E3955" s="98" t="s">
        <v>4941</v>
      </c>
      <c r="F3955" s="98" t="s">
        <v>1280</v>
      </c>
      <c r="G3955" s="98" t="s">
        <v>4941</v>
      </c>
      <c r="H3955" s="98" t="s">
        <v>99</v>
      </c>
      <c r="I3955" s="98" t="s">
        <v>1261</v>
      </c>
      <c r="J3955" s="101" t="s">
        <v>4941</v>
      </c>
    </row>
    <row r="3956" ht="27.75" spans="1:10">
      <c r="A3956" s="98" t="s">
        <v>4960</v>
      </c>
      <c r="B3956" s="101" t="s">
        <v>4941</v>
      </c>
      <c r="C3956" s="102"/>
      <c r="D3956" s="102"/>
      <c r="E3956" s="102"/>
      <c r="F3956" s="102"/>
      <c r="G3956" s="102"/>
      <c r="H3956" s="102"/>
      <c r="I3956" s="102"/>
      <c r="J3956" s="103"/>
    </row>
    <row r="3957" ht="27" spans="1:10">
      <c r="A3957" s="102"/>
      <c r="B3957" s="103"/>
      <c r="C3957" s="98" t="s">
        <v>1256</v>
      </c>
      <c r="D3957" s="98" t="s">
        <v>1257</v>
      </c>
      <c r="E3957" s="98" t="s">
        <v>4941</v>
      </c>
      <c r="F3957" s="98" t="s">
        <v>1280</v>
      </c>
      <c r="G3957" s="98" t="s">
        <v>4941</v>
      </c>
      <c r="H3957" s="98" t="s">
        <v>99</v>
      </c>
      <c r="I3957" s="98" t="s">
        <v>1261</v>
      </c>
      <c r="J3957" s="101" t="s">
        <v>4941</v>
      </c>
    </row>
    <row r="3958" ht="27" spans="1:10">
      <c r="A3958" s="102"/>
      <c r="B3958" s="103"/>
      <c r="C3958" s="98" t="s">
        <v>1277</v>
      </c>
      <c r="D3958" s="98" t="s">
        <v>1313</v>
      </c>
      <c r="E3958" s="98" t="s">
        <v>4941</v>
      </c>
      <c r="F3958" s="98" t="s">
        <v>1280</v>
      </c>
      <c r="G3958" s="98" t="s">
        <v>4941</v>
      </c>
      <c r="H3958" s="98" t="s">
        <v>99</v>
      </c>
      <c r="I3958" s="98" t="s">
        <v>1261</v>
      </c>
      <c r="J3958" s="101" t="s">
        <v>4941</v>
      </c>
    </row>
    <row r="3959" ht="27" spans="1:10">
      <c r="A3959" s="102"/>
      <c r="B3959" s="103"/>
      <c r="C3959" s="98" t="s">
        <v>1282</v>
      </c>
      <c r="D3959" s="98" t="s">
        <v>1283</v>
      </c>
      <c r="E3959" s="98" t="s">
        <v>4941</v>
      </c>
      <c r="F3959" s="98" t="s">
        <v>1280</v>
      </c>
      <c r="G3959" s="98" t="s">
        <v>4941</v>
      </c>
      <c r="H3959" s="98" t="s">
        <v>99</v>
      </c>
      <c r="I3959" s="98" t="s">
        <v>1261</v>
      </c>
      <c r="J3959" s="101" t="s">
        <v>4941</v>
      </c>
    </row>
    <row r="3960" ht="27.75" spans="1:10">
      <c r="A3960" s="98" t="s">
        <v>4961</v>
      </c>
      <c r="B3960" s="101" t="s">
        <v>4941</v>
      </c>
      <c r="C3960" s="102"/>
      <c r="D3960" s="102"/>
      <c r="E3960" s="102"/>
      <c r="F3960" s="102"/>
      <c r="G3960" s="102"/>
      <c r="H3960" s="102"/>
      <c r="I3960" s="102"/>
      <c r="J3960" s="103"/>
    </row>
    <row r="3961" ht="27" spans="1:10">
      <c r="A3961" s="102"/>
      <c r="B3961" s="103"/>
      <c r="C3961" s="98" t="s">
        <v>1256</v>
      </c>
      <c r="D3961" s="98" t="s">
        <v>1257</v>
      </c>
      <c r="E3961" s="98" t="s">
        <v>4941</v>
      </c>
      <c r="F3961" s="98" t="s">
        <v>1280</v>
      </c>
      <c r="G3961" s="98" t="s">
        <v>4941</v>
      </c>
      <c r="H3961" s="98" t="s">
        <v>99</v>
      </c>
      <c r="I3961" s="98" t="s">
        <v>1261</v>
      </c>
      <c r="J3961" s="101" t="s">
        <v>4941</v>
      </c>
    </row>
    <row r="3962" ht="27" spans="1:10">
      <c r="A3962" s="102"/>
      <c r="B3962" s="103"/>
      <c r="C3962" s="98" t="s">
        <v>1277</v>
      </c>
      <c r="D3962" s="98" t="s">
        <v>1313</v>
      </c>
      <c r="E3962" s="98" t="s">
        <v>4941</v>
      </c>
      <c r="F3962" s="98" t="s">
        <v>1280</v>
      </c>
      <c r="G3962" s="98" t="s">
        <v>4941</v>
      </c>
      <c r="H3962" s="98" t="s">
        <v>99</v>
      </c>
      <c r="I3962" s="98" t="s">
        <v>1261</v>
      </c>
      <c r="J3962" s="101" t="s">
        <v>4941</v>
      </c>
    </row>
    <row r="3963" ht="27" spans="1:10">
      <c r="A3963" s="102"/>
      <c r="B3963" s="103"/>
      <c r="C3963" s="98" t="s">
        <v>1282</v>
      </c>
      <c r="D3963" s="98" t="s">
        <v>1283</v>
      </c>
      <c r="E3963" s="98" t="s">
        <v>4941</v>
      </c>
      <c r="F3963" s="98" t="s">
        <v>1280</v>
      </c>
      <c r="G3963" s="98" t="s">
        <v>4941</v>
      </c>
      <c r="H3963" s="98" t="s">
        <v>99</v>
      </c>
      <c r="I3963" s="98" t="s">
        <v>1261</v>
      </c>
      <c r="J3963" s="101" t="s">
        <v>4941</v>
      </c>
    </row>
    <row r="3964" ht="14.25" spans="1:10">
      <c r="A3964" s="98" t="s">
        <v>4962</v>
      </c>
      <c r="B3964" s="101" t="s">
        <v>4963</v>
      </c>
      <c r="C3964" s="102"/>
      <c r="D3964" s="102"/>
      <c r="E3964" s="102"/>
      <c r="F3964" s="102"/>
      <c r="G3964" s="102"/>
      <c r="H3964" s="102"/>
      <c r="I3964" s="102"/>
      <c r="J3964" s="103"/>
    </row>
    <row r="3965" ht="27" spans="1:10">
      <c r="A3965" s="102"/>
      <c r="B3965" s="103"/>
      <c r="C3965" s="98" t="s">
        <v>1256</v>
      </c>
      <c r="D3965" s="98" t="s">
        <v>1257</v>
      </c>
      <c r="E3965" s="98" t="s">
        <v>4963</v>
      </c>
      <c r="F3965" s="98" t="s">
        <v>1420</v>
      </c>
      <c r="G3965" s="98" t="s">
        <v>4963</v>
      </c>
      <c r="H3965" s="98" t="s">
        <v>99</v>
      </c>
      <c r="I3965" s="98" t="s">
        <v>1261</v>
      </c>
      <c r="J3965" s="101" t="s">
        <v>4963</v>
      </c>
    </row>
    <row r="3966" ht="27" spans="1:10">
      <c r="A3966" s="102"/>
      <c r="B3966" s="103"/>
      <c r="C3966" s="98" t="s">
        <v>1277</v>
      </c>
      <c r="D3966" s="98" t="s">
        <v>1313</v>
      </c>
      <c r="E3966" s="98" t="s">
        <v>4963</v>
      </c>
      <c r="F3966" s="98" t="s">
        <v>1420</v>
      </c>
      <c r="G3966" s="98" t="s">
        <v>4963</v>
      </c>
      <c r="H3966" s="98" t="s">
        <v>99</v>
      </c>
      <c r="I3966" s="98" t="s">
        <v>1261</v>
      </c>
      <c r="J3966" s="101" t="s">
        <v>4963</v>
      </c>
    </row>
    <row r="3967" ht="27" spans="1:10">
      <c r="A3967" s="102"/>
      <c r="B3967" s="103"/>
      <c r="C3967" s="98" t="s">
        <v>1282</v>
      </c>
      <c r="D3967" s="98" t="s">
        <v>1283</v>
      </c>
      <c r="E3967" s="98" t="s">
        <v>4963</v>
      </c>
      <c r="F3967" s="98" t="s">
        <v>1420</v>
      </c>
      <c r="G3967" s="98" t="s">
        <v>4963</v>
      </c>
      <c r="H3967" s="98" t="s">
        <v>99</v>
      </c>
      <c r="I3967" s="98" t="s">
        <v>1261</v>
      </c>
      <c r="J3967" s="101" t="s">
        <v>4963</v>
      </c>
    </row>
    <row r="3968" ht="14.25" spans="1:10">
      <c r="A3968" s="98" t="s">
        <v>4964</v>
      </c>
      <c r="B3968" s="101" t="s">
        <v>4938</v>
      </c>
      <c r="C3968" s="102"/>
      <c r="D3968" s="102"/>
      <c r="E3968" s="102"/>
      <c r="F3968" s="102"/>
      <c r="G3968" s="102"/>
      <c r="H3968" s="102"/>
      <c r="I3968" s="102"/>
      <c r="J3968" s="103"/>
    </row>
    <row r="3969" ht="27" spans="1:10">
      <c r="A3969" s="102"/>
      <c r="B3969" s="103"/>
      <c r="C3969" s="98" t="s">
        <v>1256</v>
      </c>
      <c r="D3969" s="98" t="s">
        <v>1257</v>
      </c>
      <c r="E3969" s="98" t="s">
        <v>4938</v>
      </c>
      <c r="F3969" s="98" t="s">
        <v>1280</v>
      </c>
      <c r="G3969" s="98" t="s">
        <v>4938</v>
      </c>
      <c r="H3969" s="98" t="s">
        <v>99</v>
      </c>
      <c r="I3969" s="98" t="s">
        <v>1261</v>
      </c>
      <c r="J3969" s="101" t="s">
        <v>4938</v>
      </c>
    </row>
    <row r="3970" ht="27" spans="1:10">
      <c r="A3970" s="102"/>
      <c r="B3970" s="103"/>
      <c r="C3970" s="98" t="s">
        <v>1277</v>
      </c>
      <c r="D3970" s="98" t="s">
        <v>1313</v>
      </c>
      <c r="E3970" s="98" t="s">
        <v>4938</v>
      </c>
      <c r="F3970" s="98" t="s">
        <v>1280</v>
      </c>
      <c r="G3970" s="98" t="s">
        <v>4938</v>
      </c>
      <c r="H3970" s="98" t="s">
        <v>99</v>
      </c>
      <c r="I3970" s="98" t="s">
        <v>1261</v>
      </c>
      <c r="J3970" s="101" t="s">
        <v>4938</v>
      </c>
    </row>
    <row r="3971" ht="27" spans="1:10">
      <c r="A3971" s="102"/>
      <c r="B3971" s="103"/>
      <c r="C3971" s="98" t="s">
        <v>1282</v>
      </c>
      <c r="D3971" s="98" t="s">
        <v>1283</v>
      </c>
      <c r="E3971" s="98" t="s">
        <v>4938</v>
      </c>
      <c r="F3971" s="98" t="s">
        <v>1280</v>
      </c>
      <c r="G3971" s="98" t="s">
        <v>4938</v>
      </c>
      <c r="H3971" s="98" t="s">
        <v>99</v>
      </c>
      <c r="I3971" s="98" t="s">
        <v>1261</v>
      </c>
      <c r="J3971" s="101" t="s">
        <v>4938</v>
      </c>
    </row>
    <row r="3972" ht="14.25" spans="1:10">
      <c r="A3972" s="98" t="s">
        <v>4965</v>
      </c>
      <c r="B3972" s="103"/>
      <c r="C3972" s="102"/>
      <c r="D3972" s="102"/>
      <c r="E3972" s="102"/>
      <c r="F3972" s="102"/>
      <c r="G3972" s="102"/>
      <c r="H3972" s="102"/>
      <c r="I3972" s="102"/>
      <c r="J3972" s="103"/>
    </row>
    <row r="3973" ht="14.25" spans="1:10">
      <c r="A3973" s="98" t="s">
        <v>4966</v>
      </c>
      <c r="B3973" s="103"/>
      <c r="C3973" s="102"/>
      <c r="D3973" s="102"/>
      <c r="E3973" s="102"/>
      <c r="F3973" s="102"/>
      <c r="G3973" s="102"/>
      <c r="H3973" s="102"/>
      <c r="I3973" s="102"/>
      <c r="J3973" s="103"/>
    </row>
    <row r="3974" ht="199.5" spans="1:10">
      <c r="A3974" s="98" t="s">
        <v>4967</v>
      </c>
      <c r="B3974" s="101" t="s">
        <v>4968</v>
      </c>
      <c r="C3974" s="102"/>
      <c r="D3974" s="102"/>
      <c r="E3974" s="102"/>
      <c r="F3974" s="102"/>
      <c r="G3974" s="102"/>
      <c r="H3974" s="102"/>
      <c r="I3974" s="102"/>
      <c r="J3974" s="103"/>
    </row>
    <row r="3975" ht="27" spans="1:10">
      <c r="A3975" s="102"/>
      <c r="B3975" s="103"/>
      <c r="C3975" s="98" t="s">
        <v>1256</v>
      </c>
      <c r="D3975" s="98" t="s">
        <v>1257</v>
      </c>
      <c r="E3975" s="98" t="s">
        <v>4969</v>
      </c>
      <c r="F3975" s="98" t="s">
        <v>1259</v>
      </c>
      <c r="G3975" s="98" t="s">
        <v>4970</v>
      </c>
      <c r="H3975" s="98" t="s">
        <v>99</v>
      </c>
      <c r="I3975" s="98" t="s">
        <v>1261</v>
      </c>
      <c r="J3975" s="101" t="s">
        <v>4971</v>
      </c>
    </row>
    <row r="3976" ht="27" spans="1:10">
      <c r="A3976" s="102"/>
      <c r="B3976" s="103"/>
      <c r="C3976" s="98" t="s">
        <v>1256</v>
      </c>
      <c r="D3976" s="98" t="s">
        <v>1257</v>
      </c>
      <c r="E3976" s="98" t="s">
        <v>4972</v>
      </c>
      <c r="F3976" s="98" t="s">
        <v>1259</v>
      </c>
      <c r="G3976" s="98" t="s">
        <v>1276</v>
      </c>
      <c r="H3976" s="98" t="s">
        <v>99</v>
      </c>
      <c r="I3976" s="98" t="s">
        <v>1261</v>
      </c>
      <c r="J3976" s="101" t="s">
        <v>4973</v>
      </c>
    </row>
    <row r="3977" ht="27" spans="1:10">
      <c r="A3977" s="102"/>
      <c r="B3977" s="103"/>
      <c r="C3977" s="98" t="s">
        <v>1256</v>
      </c>
      <c r="D3977" s="98" t="s">
        <v>1257</v>
      </c>
      <c r="E3977" s="98" t="s">
        <v>3540</v>
      </c>
      <c r="F3977" s="98" t="s">
        <v>1259</v>
      </c>
      <c r="G3977" s="98" t="s">
        <v>1274</v>
      </c>
      <c r="H3977" s="98" t="s">
        <v>99</v>
      </c>
      <c r="I3977" s="98" t="s">
        <v>1261</v>
      </c>
      <c r="J3977" s="101" t="s">
        <v>3609</v>
      </c>
    </row>
    <row r="3978" ht="28.5" spans="1:10">
      <c r="A3978" s="102"/>
      <c r="B3978" s="103"/>
      <c r="C3978" s="98" t="s">
        <v>1256</v>
      </c>
      <c r="D3978" s="98" t="s">
        <v>1377</v>
      </c>
      <c r="E3978" s="98" t="s">
        <v>1922</v>
      </c>
      <c r="F3978" s="98" t="s">
        <v>1280</v>
      </c>
      <c r="G3978" s="98" t="s">
        <v>1301</v>
      </c>
      <c r="H3978" s="98" t="s">
        <v>99</v>
      </c>
      <c r="I3978" s="98" t="s">
        <v>1261</v>
      </c>
      <c r="J3978" s="101" t="s">
        <v>3542</v>
      </c>
    </row>
    <row r="3979" ht="28.5" spans="1:10">
      <c r="A3979" s="102"/>
      <c r="B3979" s="103"/>
      <c r="C3979" s="98" t="s">
        <v>1256</v>
      </c>
      <c r="D3979" s="98" t="s">
        <v>1377</v>
      </c>
      <c r="E3979" s="98" t="s">
        <v>3543</v>
      </c>
      <c r="F3979" s="98" t="s">
        <v>1280</v>
      </c>
      <c r="G3979" s="98" t="s">
        <v>1301</v>
      </c>
      <c r="H3979" s="98" t="s">
        <v>99</v>
      </c>
      <c r="I3979" s="98" t="s">
        <v>1261</v>
      </c>
      <c r="J3979" s="101" t="s">
        <v>3544</v>
      </c>
    </row>
    <row r="3980" ht="42" spans="1:10">
      <c r="A3980" s="102"/>
      <c r="B3980" s="103"/>
      <c r="C3980" s="98" t="s">
        <v>1256</v>
      </c>
      <c r="D3980" s="98" t="s">
        <v>1377</v>
      </c>
      <c r="E3980" s="98" t="s">
        <v>3646</v>
      </c>
      <c r="F3980" s="98" t="s">
        <v>1280</v>
      </c>
      <c r="G3980" s="98" t="s">
        <v>1301</v>
      </c>
      <c r="H3980" s="98" t="s">
        <v>99</v>
      </c>
      <c r="I3980" s="98" t="s">
        <v>1261</v>
      </c>
      <c r="J3980" s="101" t="s">
        <v>4974</v>
      </c>
    </row>
    <row r="3981" ht="28.5" spans="1:10">
      <c r="A3981" s="102"/>
      <c r="B3981" s="103"/>
      <c r="C3981" s="98" t="s">
        <v>1277</v>
      </c>
      <c r="D3981" s="98" t="s">
        <v>1278</v>
      </c>
      <c r="E3981" s="98" t="s">
        <v>2027</v>
      </c>
      <c r="F3981" s="98" t="s">
        <v>1259</v>
      </c>
      <c r="G3981" s="98" t="s">
        <v>1285</v>
      </c>
      <c r="H3981" s="98" t="s">
        <v>99</v>
      </c>
      <c r="I3981" s="98" t="s">
        <v>1261</v>
      </c>
      <c r="J3981" s="101" t="s">
        <v>3547</v>
      </c>
    </row>
    <row r="3982" ht="27" spans="1:10">
      <c r="A3982" s="102"/>
      <c r="B3982" s="103"/>
      <c r="C3982" s="98" t="s">
        <v>1282</v>
      </c>
      <c r="D3982" s="98" t="s">
        <v>1283</v>
      </c>
      <c r="E3982" s="98" t="s">
        <v>4971</v>
      </c>
      <c r="F3982" s="98" t="s">
        <v>1259</v>
      </c>
      <c r="G3982" s="98" t="s">
        <v>1318</v>
      </c>
      <c r="H3982" s="98" t="s">
        <v>99</v>
      </c>
      <c r="I3982" s="98" t="s">
        <v>1261</v>
      </c>
      <c r="J3982" s="101" t="s">
        <v>4975</v>
      </c>
    </row>
    <row r="3983" ht="41.25" spans="1:10">
      <c r="A3983" s="98" t="s">
        <v>4976</v>
      </c>
      <c r="B3983" s="101" t="s">
        <v>4977</v>
      </c>
      <c r="C3983" s="102"/>
      <c r="D3983" s="102"/>
      <c r="E3983" s="102"/>
      <c r="F3983" s="102"/>
      <c r="G3983" s="102"/>
      <c r="H3983" s="102"/>
      <c r="I3983" s="102"/>
      <c r="J3983" s="103"/>
    </row>
    <row r="3984" ht="28.5" spans="1:10">
      <c r="A3984" s="102"/>
      <c r="B3984" s="103"/>
      <c r="C3984" s="98" t="s">
        <v>99</v>
      </c>
      <c r="D3984" s="98" t="s">
        <v>99</v>
      </c>
      <c r="E3984" s="98" t="s">
        <v>4978</v>
      </c>
      <c r="F3984" s="98" t="s">
        <v>1280</v>
      </c>
      <c r="G3984" s="98" t="s">
        <v>1301</v>
      </c>
      <c r="H3984" s="98" t="s">
        <v>1294</v>
      </c>
      <c r="I3984" s="98" t="s">
        <v>1261</v>
      </c>
      <c r="J3984" s="101" t="s">
        <v>4979</v>
      </c>
    </row>
    <row r="3985" ht="27" spans="1:10">
      <c r="A3985" s="102"/>
      <c r="B3985" s="103"/>
      <c r="C3985" s="98" t="s">
        <v>99</v>
      </c>
      <c r="D3985" s="98" t="s">
        <v>99</v>
      </c>
      <c r="E3985" s="98" t="s">
        <v>4980</v>
      </c>
      <c r="F3985" s="98" t="s">
        <v>1259</v>
      </c>
      <c r="G3985" s="98" t="s">
        <v>1274</v>
      </c>
      <c r="H3985" s="98" t="s">
        <v>4981</v>
      </c>
      <c r="I3985" s="98" t="s">
        <v>1261</v>
      </c>
      <c r="J3985" s="101" t="s">
        <v>4982</v>
      </c>
    </row>
    <row r="3986" ht="28.5" spans="1:10">
      <c r="A3986" s="102"/>
      <c r="B3986" s="103"/>
      <c r="C3986" s="98" t="s">
        <v>99</v>
      </c>
      <c r="D3986" s="98" t="s">
        <v>99</v>
      </c>
      <c r="E3986" s="98" t="s">
        <v>4983</v>
      </c>
      <c r="F3986" s="98" t="s">
        <v>1259</v>
      </c>
      <c r="G3986" s="98" t="s">
        <v>1301</v>
      </c>
      <c r="H3986" s="98" t="s">
        <v>1294</v>
      </c>
      <c r="I3986" s="98" t="s">
        <v>1261</v>
      </c>
      <c r="J3986" s="101" t="s">
        <v>4984</v>
      </c>
    </row>
    <row r="3987" ht="27" spans="1:10">
      <c r="A3987" s="102"/>
      <c r="B3987" s="103"/>
      <c r="C3987" s="98" t="s">
        <v>1256</v>
      </c>
      <c r="D3987" s="98" t="s">
        <v>1291</v>
      </c>
      <c r="E3987" s="98" t="s">
        <v>3705</v>
      </c>
      <c r="F3987" s="98" t="s">
        <v>1270</v>
      </c>
      <c r="G3987" s="98" t="s">
        <v>2263</v>
      </c>
      <c r="H3987" s="98" t="s">
        <v>1949</v>
      </c>
      <c r="I3987" s="98" t="s">
        <v>1261</v>
      </c>
      <c r="J3987" s="101" t="s">
        <v>3953</v>
      </c>
    </row>
    <row r="3988" ht="14.25" spans="1:10">
      <c r="A3988" s="102"/>
      <c r="B3988" s="103"/>
      <c r="C3988" s="98" t="s">
        <v>1256</v>
      </c>
      <c r="D3988" s="98" t="s">
        <v>1291</v>
      </c>
      <c r="E3988" s="98" t="s">
        <v>3695</v>
      </c>
      <c r="F3988" s="98" t="s">
        <v>1259</v>
      </c>
      <c r="G3988" s="98" t="s">
        <v>1274</v>
      </c>
      <c r="H3988" s="98" t="s">
        <v>99</v>
      </c>
      <c r="I3988" s="98" t="s">
        <v>1261</v>
      </c>
      <c r="J3988" s="101" t="s">
        <v>3983</v>
      </c>
    </row>
    <row r="3989" ht="27" spans="1:10">
      <c r="A3989" s="102"/>
      <c r="B3989" s="103"/>
      <c r="C3989" s="98" t="s">
        <v>1277</v>
      </c>
      <c r="D3989" s="98" t="s">
        <v>1278</v>
      </c>
      <c r="E3989" s="98" t="s">
        <v>4985</v>
      </c>
      <c r="F3989" s="98" t="s">
        <v>1259</v>
      </c>
      <c r="G3989" s="98" t="s">
        <v>1301</v>
      </c>
      <c r="H3989" s="98" t="s">
        <v>99</v>
      </c>
      <c r="I3989" s="98" t="s">
        <v>1261</v>
      </c>
      <c r="J3989" s="101" t="s">
        <v>3953</v>
      </c>
    </row>
    <row r="3990" ht="28.5" spans="1:10">
      <c r="A3990" s="102"/>
      <c r="B3990" s="103"/>
      <c r="C3990" s="98" t="s">
        <v>1277</v>
      </c>
      <c r="D3990" s="98" t="s">
        <v>1278</v>
      </c>
      <c r="E3990" s="98" t="s">
        <v>4986</v>
      </c>
      <c r="F3990" s="98" t="s">
        <v>1259</v>
      </c>
      <c r="G3990" s="98" t="s">
        <v>1285</v>
      </c>
      <c r="H3990" s="98" t="s">
        <v>99</v>
      </c>
      <c r="I3990" s="98" t="s">
        <v>1261</v>
      </c>
      <c r="J3990" s="101" t="s">
        <v>4987</v>
      </c>
    </row>
    <row r="3991" ht="14.25" spans="1:10">
      <c r="A3991" s="102"/>
      <c r="B3991" s="103"/>
      <c r="C3991" s="98" t="s">
        <v>99</v>
      </c>
      <c r="D3991" s="98" t="s">
        <v>99</v>
      </c>
      <c r="E3991" s="98" t="s">
        <v>4988</v>
      </c>
      <c r="F3991" s="98" t="s">
        <v>1259</v>
      </c>
      <c r="G3991" s="98" t="s">
        <v>2209</v>
      </c>
      <c r="H3991" s="98" t="s">
        <v>1302</v>
      </c>
      <c r="I3991" s="98" t="s">
        <v>1261</v>
      </c>
      <c r="J3991" s="101" t="s">
        <v>4989</v>
      </c>
    </row>
    <row r="3992" ht="28.5" spans="1:10">
      <c r="A3992" s="102"/>
      <c r="B3992" s="103"/>
      <c r="C3992" s="98" t="s">
        <v>99</v>
      </c>
      <c r="D3992" s="98" t="s">
        <v>99</v>
      </c>
      <c r="E3992" s="98" t="s">
        <v>4990</v>
      </c>
      <c r="F3992" s="98" t="s">
        <v>1280</v>
      </c>
      <c r="G3992" s="98" t="s">
        <v>1301</v>
      </c>
      <c r="H3992" s="98" t="s">
        <v>1294</v>
      </c>
      <c r="I3992" s="98" t="s">
        <v>1261</v>
      </c>
      <c r="J3992" s="101" t="s">
        <v>4991</v>
      </c>
    </row>
    <row r="3993" ht="14.25" spans="1:10">
      <c r="A3993" s="98" t="s">
        <v>4992</v>
      </c>
      <c r="B3993" s="103"/>
      <c r="C3993" s="102"/>
      <c r="D3993" s="102"/>
      <c r="E3993" s="102"/>
      <c r="F3993" s="102"/>
      <c r="G3993" s="102"/>
      <c r="H3993" s="102"/>
      <c r="I3993" s="102"/>
      <c r="J3993" s="103"/>
    </row>
    <row r="3994" ht="56.25" spans="1:10">
      <c r="A3994" s="98" t="s">
        <v>4993</v>
      </c>
      <c r="B3994" s="101" t="s">
        <v>4994</v>
      </c>
      <c r="C3994" s="102"/>
      <c r="D3994" s="102"/>
      <c r="E3994" s="102"/>
      <c r="F3994" s="102"/>
      <c r="G3994" s="102"/>
      <c r="H3994" s="102"/>
      <c r="I3994" s="102"/>
      <c r="J3994" s="103"/>
    </row>
    <row r="3995" ht="14.25" spans="1:10">
      <c r="A3995" s="102"/>
      <c r="B3995" s="103"/>
      <c r="C3995" s="98" t="s">
        <v>1256</v>
      </c>
      <c r="D3995" s="98" t="s">
        <v>1257</v>
      </c>
      <c r="E3995" s="98" t="s">
        <v>4995</v>
      </c>
      <c r="F3995" s="98" t="s">
        <v>1280</v>
      </c>
      <c r="G3995" s="98" t="s">
        <v>1553</v>
      </c>
      <c r="H3995" s="98" t="s">
        <v>99</v>
      </c>
      <c r="I3995" s="98" t="s">
        <v>1261</v>
      </c>
      <c r="J3995" s="101" t="s">
        <v>4995</v>
      </c>
    </row>
    <row r="3996" ht="14.25" spans="1:10">
      <c r="A3996" s="102"/>
      <c r="B3996" s="103"/>
      <c r="C3996" s="98" t="s">
        <v>1256</v>
      </c>
      <c r="D3996" s="98" t="s">
        <v>1377</v>
      </c>
      <c r="E3996" s="98" t="s">
        <v>4996</v>
      </c>
      <c r="F3996" s="98" t="s">
        <v>1280</v>
      </c>
      <c r="G3996" s="98" t="s">
        <v>1274</v>
      </c>
      <c r="H3996" s="98" t="s">
        <v>99</v>
      </c>
      <c r="I3996" s="98" t="s">
        <v>1261</v>
      </c>
      <c r="J3996" s="101" t="s">
        <v>4996</v>
      </c>
    </row>
    <row r="3997" ht="14.25" spans="1:10">
      <c r="A3997" s="102"/>
      <c r="B3997" s="103"/>
      <c r="C3997" s="98" t="s">
        <v>1256</v>
      </c>
      <c r="D3997" s="98" t="s">
        <v>1291</v>
      </c>
      <c r="E3997" s="98" t="s">
        <v>4997</v>
      </c>
      <c r="F3997" s="98" t="s">
        <v>1280</v>
      </c>
      <c r="G3997" s="98" t="s">
        <v>4998</v>
      </c>
      <c r="H3997" s="98" t="s">
        <v>99</v>
      </c>
      <c r="I3997" s="98" t="s">
        <v>1261</v>
      </c>
      <c r="J3997" s="101" t="s">
        <v>4997</v>
      </c>
    </row>
    <row r="3998" ht="27" spans="1:10">
      <c r="A3998" s="102"/>
      <c r="B3998" s="103"/>
      <c r="C3998" s="98" t="s">
        <v>1277</v>
      </c>
      <c r="D3998" s="98" t="s">
        <v>1422</v>
      </c>
      <c r="E3998" s="98" t="s">
        <v>4999</v>
      </c>
      <c r="F3998" s="98" t="s">
        <v>1259</v>
      </c>
      <c r="G3998" s="98" t="s">
        <v>1285</v>
      </c>
      <c r="H3998" s="98" t="s">
        <v>99</v>
      </c>
      <c r="I3998" s="98" t="s">
        <v>1261</v>
      </c>
      <c r="J3998" s="101" t="s">
        <v>4999</v>
      </c>
    </row>
    <row r="3999" ht="27" spans="1:10">
      <c r="A3999" s="102"/>
      <c r="B3999" s="103"/>
      <c r="C3999" s="98" t="s">
        <v>1282</v>
      </c>
      <c r="D3999" s="98" t="s">
        <v>1283</v>
      </c>
      <c r="E3999" s="98" t="s">
        <v>1431</v>
      </c>
      <c r="F3999" s="98" t="s">
        <v>1259</v>
      </c>
      <c r="G3999" s="98" t="s">
        <v>1407</v>
      </c>
      <c r="H3999" s="98" t="s">
        <v>99</v>
      </c>
      <c r="I3999" s="98" t="s">
        <v>1261</v>
      </c>
      <c r="J3999" s="101" t="s">
        <v>1431</v>
      </c>
    </row>
    <row r="4000" ht="27.75" spans="1:10">
      <c r="A4000" s="98" t="s">
        <v>5000</v>
      </c>
      <c r="B4000" s="103"/>
      <c r="C4000" s="102"/>
      <c r="D4000" s="102"/>
      <c r="E4000" s="102"/>
      <c r="F4000" s="102"/>
      <c r="G4000" s="102"/>
      <c r="H4000" s="102"/>
      <c r="I4000" s="102"/>
      <c r="J4000" s="103"/>
    </row>
    <row r="4001" ht="14.25" spans="1:10">
      <c r="A4001" s="98" t="s">
        <v>4525</v>
      </c>
      <c r="B4001" s="101" t="s">
        <v>5001</v>
      </c>
      <c r="C4001" s="102"/>
      <c r="D4001" s="102"/>
      <c r="E4001" s="102"/>
      <c r="F4001" s="102"/>
      <c r="G4001" s="102"/>
      <c r="H4001" s="102"/>
      <c r="I4001" s="102"/>
      <c r="J4001" s="103"/>
    </row>
    <row r="4002" ht="14.25" spans="1:10">
      <c r="A4002" s="102"/>
      <c r="B4002" s="103"/>
      <c r="C4002" s="98" t="s">
        <v>1256</v>
      </c>
      <c r="D4002" s="98" t="s">
        <v>1257</v>
      </c>
      <c r="E4002" s="98" t="s">
        <v>5002</v>
      </c>
      <c r="F4002" s="98" t="s">
        <v>1259</v>
      </c>
      <c r="G4002" s="98" t="s">
        <v>1301</v>
      </c>
      <c r="H4002" s="98" t="s">
        <v>99</v>
      </c>
      <c r="I4002" s="98" t="s">
        <v>1261</v>
      </c>
      <c r="J4002" s="101" t="s">
        <v>5002</v>
      </c>
    </row>
    <row r="4003" ht="14.25" spans="1:10">
      <c r="A4003" s="102"/>
      <c r="B4003" s="103"/>
      <c r="C4003" s="98" t="s">
        <v>1256</v>
      </c>
      <c r="D4003" s="98" t="s">
        <v>1257</v>
      </c>
      <c r="E4003" s="98" t="s">
        <v>5003</v>
      </c>
      <c r="F4003" s="98" t="s">
        <v>1280</v>
      </c>
      <c r="G4003" s="98" t="s">
        <v>2396</v>
      </c>
      <c r="H4003" s="98" t="s">
        <v>99</v>
      </c>
      <c r="I4003" s="98" t="s">
        <v>1261</v>
      </c>
      <c r="J4003" s="101" t="s">
        <v>5003</v>
      </c>
    </row>
    <row r="4004" ht="27.75" spans="1:10">
      <c r="A4004" s="102"/>
      <c r="B4004" s="103"/>
      <c r="C4004" s="98" t="s">
        <v>1256</v>
      </c>
      <c r="D4004" s="98" t="s">
        <v>1377</v>
      </c>
      <c r="E4004" s="98" t="s">
        <v>5004</v>
      </c>
      <c r="F4004" s="98" t="s">
        <v>1270</v>
      </c>
      <c r="G4004" s="98" t="s">
        <v>5005</v>
      </c>
      <c r="H4004" s="98" t="s">
        <v>99</v>
      </c>
      <c r="I4004" s="98" t="s">
        <v>1261</v>
      </c>
      <c r="J4004" s="101" t="s">
        <v>5004</v>
      </c>
    </row>
    <row r="4005" ht="14.25" spans="1:10">
      <c r="A4005" s="102"/>
      <c r="B4005" s="103"/>
      <c r="C4005" s="98" t="s">
        <v>1277</v>
      </c>
      <c r="D4005" s="98" t="s">
        <v>1313</v>
      </c>
      <c r="E4005" s="98" t="s">
        <v>5006</v>
      </c>
      <c r="F4005" s="98" t="s">
        <v>1280</v>
      </c>
      <c r="G4005" s="98" t="s">
        <v>5007</v>
      </c>
      <c r="H4005" s="98" t="s">
        <v>99</v>
      </c>
      <c r="I4005" s="98" t="s">
        <v>1261</v>
      </c>
      <c r="J4005" s="101" t="s">
        <v>5006</v>
      </c>
    </row>
    <row r="4006" ht="14.25" spans="1:10">
      <c r="A4006" s="102"/>
      <c r="B4006" s="103"/>
      <c r="C4006" s="98" t="s">
        <v>1277</v>
      </c>
      <c r="D4006" s="98" t="s">
        <v>1278</v>
      </c>
      <c r="E4006" s="98" t="s">
        <v>5008</v>
      </c>
      <c r="F4006" s="98" t="s">
        <v>1280</v>
      </c>
      <c r="G4006" s="98" t="s">
        <v>1301</v>
      </c>
      <c r="H4006" s="98" t="s">
        <v>99</v>
      </c>
      <c r="I4006" s="98" t="s">
        <v>1261</v>
      </c>
      <c r="J4006" s="101" t="s">
        <v>5009</v>
      </c>
    </row>
    <row r="4007" ht="27" spans="1:10">
      <c r="A4007" s="102"/>
      <c r="B4007" s="103"/>
      <c r="C4007" s="98" t="s">
        <v>1282</v>
      </c>
      <c r="D4007" s="98" t="s">
        <v>1283</v>
      </c>
      <c r="E4007" s="98" t="s">
        <v>4535</v>
      </c>
      <c r="F4007" s="98" t="s">
        <v>1259</v>
      </c>
      <c r="G4007" s="98" t="s">
        <v>1285</v>
      </c>
      <c r="H4007" s="98" t="s">
        <v>99</v>
      </c>
      <c r="I4007" s="98" t="s">
        <v>1261</v>
      </c>
      <c r="J4007" s="101" t="s">
        <v>4535</v>
      </c>
    </row>
    <row r="4008" ht="27.75" spans="1:10">
      <c r="A4008" s="98" t="s">
        <v>5010</v>
      </c>
      <c r="B4008" s="103"/>
      <c r="C4008" s="102"/>
      <c r="D4008" s="102"/>
      <c r="E4008" s="102"/>
      <c r="F4008" s="102"/>
      <c r="G4008" s="102"/>
      <c r="H4008" s="102"/>
      <c r="I4008" s="102"/>
      <c r="J4008" s="103"/>
    </row>
    <row r="4009" ht="14.25" spans="1:10">
      <c r="A4009" s="98" t="s">
        <v>4594</v>
      </c>
      <c r="B4009" s="101" t="s">
        <v>5011</v>
      </c>
      <c r="C4009" s="102"/>
      <c r="D4009" s="102"/>
      <c r="E4009" s="102"/>
      <c r="F4009" s="102"/>
      <c r="G4009" s="102"/>
      <c r="H4009" s="102"/>
      <c r="I4009" s="102"/>
      <c r="J4009" s="103"/>
    </row>
    <row r="4010" ht="14.25" spans="1:10">
      <c r="A4010" s="102"/>
      <c r="B4010" s="103"/>
      <c r="C4010" s="98" t="s">
        <v>1256</v>
      </c>
      <c r="D4010" s="98" t="s">
        <v>1257</v>
      </c>
      <c r="E4010" s="98" t="s">
        <v>5002</v>
      </c>
      <c r="F4010" s="98" t="s">
        <v>1259</v>
      </c>
      <c r="G4010" s="98" t="s">
        <v>1301</v>
      </c>
      <c r="H4010" s="98" t="s">
        <v>99</v>
      </c>
      <c r="I4010" s="98" t="s">
        <v>1261</v>
      </c>
      <c r="J4010" s="101" t="s">
        <v>5002</v>
      </c>
    </row>
    <row r="4011" ht="27" spans="1:10">
      <c r="A4011" s="102"/>
      <c r="B4011" s="103"/>
      <c r="C4011" s="98" t="s">
        <v>1256</v>
      </c>
      <c r="D4011" s="98" t="s">
        <v>1257</v>
      </c>
      <c r="E4011" s="98" t="s">
        <v>5012</v>
      </c>
      <c r="F4011" s="98" t="s">
        <v>1280</v>
      </c>
      <c r="G4011" s="98" t="s">
        <v>3973</v>
      </c>
      <c r="H4011" s="98" t="s">
        <v>99</v>
      </c>
      <c r="I4011" s="98" t="s">
        <v>1261</v>
      </c>
      <c r="J4011" s="101" t="s">
        <v>5012</v>
      </c>
    </row>
    <row r="4012" ht="27.75" spans="1:10">
      <c r="A4012" s="102"/>
      <c r="B4012" s="103"/>
      <c r="C4012" s="98" t="s">
        <v>1256</v>
      </c>
      <c r="D4012" s="98" t="s">
        <v>1377</v>
      </c>
      <c r="E4012" s="98" t="s">
        <v>5004</v>
      </c>
      <c r="F4012" s="98" t="s">
        <v>1270</v>
      </c>
      <c r="G4012" s="98" t="s">
        <v>5005</v>
      </c>
      <c r="H4012" s="98" t="s">
        <v>99</v>
      </c>
      <c r="I4012" s="98" t="s">
        <v>1261</v>
      </c>
      <c r="J4012" s="101" t="s">
        <v>5013</v>
      </c>
    </row>
    <row r="4013" ht="14.25" spans="1:10">
      <c r="A4013" s="102"/>
      <c r="B4013" s="103"/>
      <c r="C4013" s="98" t="s">
        <v>1277</v>
      </c>
      <c r="D4013" s="98" t="s">
        <v>1313</v>
      </c>
      <c r="E4013" s="98" t="s">
        <v>5006</v>
      </c>
      <c r="F4013" s="98" t="s">
        <v>1280</v>
      </c>
      <c r="G4013" s="98" t="s">
        <v>5014</v>
      </c>
      <c r="H4013" s="98" t="s">
        <v>99</v>
      </c>
      <c r="I4013" s="98" t="s">
        <v>1261</v>
      </c>
      <c r="J4013" s="101" t="s">
        <v>5006</v>
      </c>
    </row>
    <row r="4014" ht="14.25" spans="1:10">
      <c r="A4014" s="102"/>
      <c r="B4014" s="103"/>
      <c r="C4014" s="98" t="s">
        <v>1277</v>
      </c>
      <c r="D4014" s="98" t="s">
        <v>1278</v>
      </c>
      <c r="E4014" s="98" t="s">
        <v>5015</v>
      </c>
      <c r="F4014" s="98" t="s">
        <v>1280</v>
      </c>
      <c r="G4014" s="98" t="s">
        <v>1301</v>
      </c>
      <c r="H4014" s="98" t="s">
        <v>99</v>
      </c>
      <c r="I4014" s="98" t="s">
        <v>1261</v>
      </c>
      <c r="J4014" s="101" t="s">
        <v>5015</v>
      </c>
    </row>
    <row r="4015" ht="27" spans="1:10">
      <c r="A4015" s="102"/>
      <c r="B4015" s="103"/>
      <c r="C4015" s="98" t="s">
        <v>1282</v>
      </c>
      <c r="D4015" s="98" t="s">
        <v>1283</v>
      </c>
      <c r="E4015" s="98" t="s">
        <v>5016</v>
      </c>
      <c r="F4015" s="98" t="s">
        <v>1259</v>
      </c>
      <c r="G4015" s="98" t="s">
        <v>1285</v>
      </c>
      <c r="H4015" s="98" t="s">
        <v>99</v>
      </c>
      <c r="I4015" s="98" t="s">
        <v>1261</v>
      </c>
      <c r="J4015" s="101" t="s">
        <v>5016</v>
      </c>
    </row>
    <row r="4016" ht="27.75" spans="1:10">
      <c r="A4016" s="98" t="s">
        <v>5017</v>
      </c>
      <c r="B4016" s="103"/>
      <c r="C4016" s="102"/>
      <c r="D4016" s="102"/>
      <c r="E4016" s="102"/>
      <c r="F4016" s="102"/>
      <c r="G4016" s="102"/>
      <c r="H4016" s="102"/>
      <c r="I4016" s="102"/>
      <c r="J4016" s="103"/>
    </row>
    <row r="4017" ht="82.5" spans="1:10">
      <c r="A4017" s="98" t="s">
        <v>5018</v>
      </c>
      <c r="B4017" s="101" t="s">
        <v>5019</v>
      </c>
      <c r="C4017" s="102"/>
      <c r="D4017" s="102"/>
      <c r="E4017" s="102"/>
      <c r="F4017" s="102"/>
      <c r="G4017" s="102"/>
      <c r="H4017" s="102"/>
      <c r="I4017" s="102"/>
      <c r="J4017" s="103"/>
    </row>
    <row r="4018" ht="14.25" spans="1:10">
      <c r="A4018" s="102"/>
      <c r="B4018" s="103"/>
      <c r="C4018" s="98" t="s">
        <v>1256</v>
      </c>
      <c r="D4018" s="98" t="s">
        <v>1257</v>
      </c>
      <c r="E4018" s="98" t="s">
        <v>5002</v>
      </c>
      <c r="F4018" s="98" t="s">
        <v>1259</v>
      </c>
      <c r="G4018" s="98" t="s">
        <v>1301</v>
      </c>
      <c r="H4018" s="98" t="s">
        <v>99</v>
      </c>
      <c r="I4018" s="98" t="s">
        <v>1261</v>
      </c>
      <c r="J4018" s="101" t="s">
        <v>5002</v>
      </c>
    </row>
    <row r="4019" ht="14.25" spans="1:10">
      <c r="A4019" s="102"/>
      <c r="B4019" s="103"/>
      <c r="C4019" s="98" t="s">
        <v>1256</v>
      </c>
      <c r="D4019" s="98" t="s">
        <v>1268</v>
      </c>
      <c r="E4019" s="98" t="s">
        <v>5020</v>
      </c>
      <c r="F4019" s="98" t="s">
        <v>1280</v>
      </c>
      <c r="G4019" s="98" t="s">
        <v>1301</v>
      </c>
      <c r="H4019" s="98" t="s">
        <v>99</v>
      </c>
      <c r="I4019" s="98" t="s">
        <v>1261</v>
      </c>
      <c r="J4019" s="101" t="s">
        <v>5021</v>
      </c>
    </row>
    <row r="4020" ht="27.75" spans="1:10">
      <c r="A4020" s="102"/>
      <c r="B4020" s="103"/>
      <c r="C4020" s="98" t="s">
        <v>1256</v>
      </c>
      <c r="D4020" s="98" t="s">
        <v>1377</v>
      </c>
      <c r="E4020" s="98" t="s">
        <v>5004</v>
      </c>
      <c r="F4020" s="98" t="s">
        <v>1270</v>
      </c>
      <c r="G4020" s="98" t="s">
        <v>5005</v>
      </c>
      <c r="H4020" s="98" t="s">
        <v>99</v>
      </c>
      <c r="I4020" s="98" t="s">
        <v>1261</v>
      </c>
      <c r="J4020" s="101" t="s">
        <v>5004</v>
      </c>
    </row>
    <row r="4021" ht="14.25" spans="1:10">
      <c r="A4021" s="102"/>
      <c r="B4021" s="103"/>
      <c r="C4021" s="98" t="s">
        <v>1277</v>
      </c>
      <c r="D4021" s="98" t="s">
        <v>1313</v>
      </c>
      <c r="E4021" s="98" t="s">
        <v>5006</v>
      </c>
      <c r="F4021" s="98" t="s">
        <v>1280</v>
      </c>
      <c r="G4021" s="98" t="s">
        <v>1765</v>
      </c>
      <c r="H4021" s="98" t="s">
        <v>99</v>
      </c>
      <c r="I4021" s="98" t="s">
        <v>1261</v>
      </c>
      <c r="J4021" s="101" t="s">
        <v>5006</v>
      </c>
    </row>
    <row r="4022" ht="14.25" spans="1:10">
      <c r="A4022" s="102"/>
      <c r="B4022" s="103"/>
      <c r="C4022" s="98" t="s">
        <v>1277</v>
      </c>
      <c r="D4022" s="98" t="s">
        <v>1278</v>
      </c>
      <c r="E4022" s="98" t="s">
        <v>5022</v>
      </c>
      <c r="F4022" s="98" t="s">
        <v>1259</v>
      </c>
      <c r="G4022" s="98" t="s">
        <v>1301</v>
      </c>
      <c r="H4022" s="98" t="s">
        <v>99</v>
      </c>
      <c r="I4022" s="98" t="s">
        <v>1261</v>
      </c>
      <c r="J4022" s="101" t="s">
        <v>5023</v>
      </c>
    </row>
    <row r="4023" ht="14.25" spans="1:10">
      <c r="A4023" s="102"/>
      <c r="B4023" s="103"/>
      <c r="C4023" s="98" t="s">
        <v>1277</v>
      </c>
      <c r="D4023" s="98" t="s">
        <v>1422</v>
      </c>
      <c r="E4023" s="98" t="s">
        <v>5024</v>
      </c>
      <c r="F4023" s="98" t="s">
        <v>1259</v>
      </c>
      <c r="G4023" s="98" t="s">
        <v>1414</v>
      </c>
      <c r="H4023" s="98" t="s">
        <v>99</v>
      </c>
      <c r="I4023" s="98" t="s">
        <v>1261</v>
      </c>
      <c r="J4023" s="101" t="s">
        <v>5024</v>
      </c>
    </row>
    <row r="4024" ht="27" spans="1:10">
      <c r="A4024" s="102"/>
      <c r="B4024" s="103"/>
      <c r="C4024" s="98" t="s">
        <v>1282</v>
      </c>
      <c r="D4024" s="98" t="s">
        <v>1283</v>
      </c>
      <c r="E4024" s="98" t="s">
        <v>1383</v>
      </c>
      <c r="F4024" s="98" t="s">
        <v>1259</v>
      </c>
      <c r="G4024" s="98" t="s">
        <v>1285</v>
      </c>
      <c r="H4024" s="98" t="s">
        <v>99</v>
      </c>
      <c r="I4024" s="98" t="s">
        <v>1261</v>
      </c>
      <c r="J4024" s="101" t="s">
        <v>1383</v>
      </c>
    </row>
    <row r="4025" ht="14.25" spans="1:10">
      <c r="A4025" s="98" t="s">
        <v>5025</v>
      </c>
      <c r="B4025" s="103"/>
      <c r="C4025" s="102"/>
      <c r="D4025" s="102"/>
      <c r="E4025" s="102"/>
      <c r="F4025" s="102"/>
      <c r="G4025" s="102"/>
      <c r="H4025" s="102"/>
      <c r="I4025" s="102"/>
      <c r="J4025" s="103"/>
    </row>
    <row r="4026" ht="82.5" spans="1:10">
      <c r="A4026" s="98" t="s">
        <v>5026</v>
      </c>
      <c r="B4026" s="101" t="s">
        <v>5019</v>
      </c>
      <c r="C4026" s="102"/>
      <c r="D4026" s="102"/>
      <c r="E4026" s="102"/>
      <c r="F4026" s="102"/>
      <c r="G4026" s="102"/>
      <c r="H4026" s="102"/>
      <c r="I4026" s="102"/>
      <c r="J4026" s="103"/>
    </row>
    <row r="4027" ht="14.25" spans="1:10">
      <c r="A4027" s="102"/>
      <c r="B4027" s="103"/>
      <c r="C4027" s="98" t="s">
        <v>1256</v>
      </c>
      <c r="D4027" s="98" t="s">
        <v>1257</v>
      </c>
      <c r="E4027" s="98" t="s">
        <v>5002</v>
      </c>
      <c r="F4027" s="98" t="s">
        <v>1259</v>
      </c>
      <c r="G4027" s="98" t="s">
        <v>1301</v>
      </c>
      <c r="H4027" s="98" t="s">
        <v>99</v>
      </c>
      <c r="I4027" s="98" t="s">
        <v>1261</v>
      </c>
      <c r="J4027" s="101" t="s">
        <v>5002</v>
      </c>
    </row>
    <row r="4028" ht="14.25" spans="1:10">
      <c r="A4028" s="102"/>
      <c r="B4028" s="103"/>
      <c r="C4028" s="98" t="s">
        <v>1256</v>
      </c>
      <c r="D4028" s="98" t="s">
        <v>1268</v>
      </c>
      <c r="E4028" s="98" t="s">
        <v>5027</v>
      </c>
      <c r="F4028" s="98" t="s">
        <v>1259</v>
      </c>
      <c r="G4028" s="98" t="s">
        <v>1301</v>
      </c>
      <c r="H4028" s="98" t="s">
        <v>99</v>
      </c>
      <c r="I4028" s="98" t="s">
        <v>1261</v>
      </c>
      <c r="J4028" s="101" t="s">
        <v>5028</v>
      </c>
    </row>
    <row r="4029" ht="27.75" spans="1:10">
      <c r="A4029" s="102"/>
      <c r="B4029" s="103"/>
      <c r="C4029" s="98" t="s">
        <v>1256</v>
      </c>
      <c r="D4029" s="98" t="s">
        <v>1377</v>
      </c>
      <c r="E4029" s="98" t="s">
        <v>5004</v>
      </c>
      <c r="F4029" s="98" t="s">
        <v>1270</v>
      </c>
      <c r="G4029" s="98" t="s">
        <v>5005</v>
      </c>
      <c r="H4029" s="98" t="s">
        <v>99</v>
      </c>
      <c r="I4029" s="98" t="s">
        <v>1261</v>
      </c>
      <c r="J4029" s="101" t="s">
        <v>5004</v>
      </c>
    </row>
    <row r="4030" ht="14.25" spans="1:10">
      <c r="A4030" s="102"/>
      <c r="B4030" s="103"/>
      <c r="C4030" s="98" t="s">
        <v>1277</v>
      </c>
      <c r="D4030" s="98" t="s">
        <v>1313</v>
      </c>
      <c r="E4030" s="98" t="s">
        <v>5006</v>
      </c>
      <c r="F4030" s="98" t="s">
        <v>1280</v>
      </c>
      <c r="G4030" s="98" t="s">
        <v>5029</v>
      </c>
      <c r="H4030" s="98" t="s">
        <v>99</v>
      </c>
      <c r="I4030" s="98" t="s">
        <v>1261</v>
      </c>
      <c r="J4030" s="101" t="s">
        <v>5006</v>
      </c>
    </row>
    <row r="4031" ht="14.25" spans="1:10">
      <c r="A4031" s="102"/>
      <c r="B4031" s="103"/>
      <c r="C4031" s="98" t="s">
        <v>1277</v>
      </c>
      <c r="D4031" s="98" t="s">
        <v>1278</v>
      </c>
      <c r="E4031" s="98" t="s">
        <v>5030</v>
      </c>
      <c r="F4031" s="98" t="s">
        <v>1259</v>
      </c>
      <c r="G4031" s="98" t="s">
        <v>1301</v>
      </c>
      <c r="H4031" s="98" t="s">
        <v>99</v>
      </c>
      <c r="I4031" s="98" t="s">
        <v>1261</v>
      </c>
      <c r="J4031" s="101" t="s">
        <v>5030</v>
      </c>
    </row>
    <row r="4032" ht="27" spans="1:10">
      <c r="A4032" s="102"/>
      <c r="B4032" s="103"/>
      <c r="C4032" s="98" t="s">
        <v>1282</v>
      </c>
      <c r="D4032" s="98" t="s">
        <v>1283</v>
      </c>
      <c r="E4032" s="98" t="s">
        <v>1383</v>
      </c>
      <c r="F4032" s="98" t="s">
        <v>1259</v>
      </c>
      <c r="G4032" s="98" t="s">
        <v>1285</v>
      </c>
      <c r="H4032" s="98" t="s">
        <v>99</v>
      </c>
      <c r="I4032" s="98" t="s">
        <v>1261</v>
      </c>
      <c r="J4032" s="101" t="s">
        <v>1383</v>
      </c>
    </row>
    <row r="4033" ht="27.75" spans="1:10">
      <c r="A4033" s="98" t="s">
        <v>5031</v>
      </c>
      <c r="B4033" s="103"/>
      <c r="C4033" s="102"/>
      <c r="D4033" s="102"/>
      <c r="E4033" s="102"/>
      <c r="F4033" s="102"/>
      <c r="G4033" s="102"/>
      <c r="H4033" s="102"/>
      <c r="I4033" s="102"/>
      <c r="J4033" s="103"/>
    </row>
    <row r="4034" ht="96" spans="1:10">
      <c r="A4034" s="98" t="s">
        <v>5032</v>
      </c>
      <c r="B4034" s="101" t="s">
        <v>5033</v>
      </c>
      <c r="C4034" s="102"/>
      <c r="D4034" s="102"/>
      <c r="E4034" s="102"/>
      <c r="F4034" s="102"/>
      <c r="G4034" s="102"/>
      <c r="H4034" s="102"/>
      <c r="I4034" s="102"/>
      <c r="J4034" s="103"/>
    </row>
    <row r="4035" ht="27" spans="1:10">
      <c r="A4035" s="102"/>
      <c r="B4035" s="103"/>
      <c r="C4035" s="98" t="s">
        <v>1256</v>
      </c>
      <c r="D4035" s="98" t="s">
        <v>1257</v>
      </c>
      <c r="E4035" s="98" t="s">
        <v>5034</v>
      </c>
      <c r="F4035" s="98" t="s">
        <v>1280</v>
      </c>
      <c r="G4035" s="98" t="s">
        <v>1414</v>
      </c>
      <c r="H4035" s="98" t="s">
        <v>99</v>
      </c>
      <c r="I4035" s="98" t="s">
        <v>1261</v>
      </c>
      <c r="J4035" s="101" t="s">
        <v>5035</v>
      </c>
    </row>
    <row r="4036" ht="28.5" spans="1:10">
      <c r="A4036" s="102"/>
      <c r="B4036" s="103"/>
      <c r="C4036" s="98" t="s">
        <v>1256</v>
      </c>
      <c r="D4036" s="98" t="s">
        <v>1377</v>
      </c>
      <c r="E4036" s="98" t="s">
        <v>2620</v>
      </c>
      <c r="F4036" s="98" t="s">
        <v>1259</v>
      </c>
      <c r="G4036" s="98" t="s">
        <v>1407</v>
      </c>
      <c r="H4036" s="98" t="s">
        <v>1294</v>
      </c>
      <c r="I4036" s="98" t="s">
        <v>1261</v>
      </c>
      <c r="J4036" s="101" t="s">
        <v>2621</v>
      </c>
    </row>
    <row r="4037" ht="28.5" spans="1:10">
      <c r="A4037" s="102"/>
      <c r="B4037" s="103"/>
      <c r="C4037" s="98" t="s">
        <v>1277</v>
      </c>
      <c r="D4037" s="98" t="s">
        <v>1278</v>
      </c>
      <c r="E4037" s="98" t="s">
        <v>2027</v>
      </c>
      <c r="F4037" s="98" t="s">
        <v>1259</v>
      </c>
      <c r="G4037" s="98" t="s">
        <v>1407</v>
      </c>
      <c r="H4037" s="98" t="s">
        <v>1294</v>
      </c>
      <c r="I4037" s="98" t="s">
        <v>1261</v>
      </c>
      <c r="J4037" s="101" t="s">
        <v>3547</v>
      </c>
    </row>
    <row r="4038" ht="14.25" spans="1:10">
      <c r="A4038" s="102"/>
      <c r="B4038" s="103"/>
      <c r="C4038" s="98" t="s">
        <v>1277</v>
      </c>
      <c r="D4038" s="98" t="s">
        <v>1278</v>
      </c>
      <c r="E4038" s="98" t="s">
        <v>5036</v>
      </c>
      <c r="F4038" s="98" t="s">
        <v>1280</v>
      </c>
      <c r="G4038" s="98" t="s">
        <v>1301</v>
      </c>
      <c r="H4038" s="98" t="s">
        <v>99</v>
      </c>
      <c r="I4038" s="98" t="s">
        <v>1261</v>
      </c>
      <c r="J4038" s="101" t="s">
        <v>5037</v>
      </c>
    </row>
    <row r="4039" ht="27" spans="1:10">
      <c r="A4039" s="102"/>
      <c r="B4039" s="103"/>
      <c r="C4039" s="98" t="s">
        <v>1282</v>
      </c>
      <c r="D4039" s="98" t="s">
        <v>1283</v>
      </c>
      <c r="E4039" s="98" t="s">
        <v>1317</v>
      </c>
      <c r="F4039" s="98" t="s">
        <v>1259</v>
      </c>
      <c r="G4039" s="98" t="s">
        <v>1407</v>
      </c>
      <c r="H4039" s="98" t="s">
        <v>1294</v>
      </c>
      <c r="I4039" s="98" t="s">
        <v>1261</v>
      </c>
      <c r="J4039" s="101" t="s">
        <v>1319</v>
      </c>
    </row>
    <row r="4040" ht="96" spans="1:10">
      <c r="A4040" s="98" t="s">
        <v>5038</v>
      </c>
      <c r="B4040" s="101" t="s">
        <v>5039</v>
      </c>
      <c r="C4040" s="102"/>
      <c r="D4040" s="102"/>
      <c r="E4040" s="102"/>
      <c r="F4040" s="102"/>
      <c r="G4040" s="102"/>
      <c r="H4040" s="102"/>
      <c r="I4040" s="102"/>
      <c r="J4040" s="103"/>
    </row>
    <row r="4041" ht="14.25" spans="1:10">
      <c r="A4041" s="102"/>
      <c r="B4041" s="103"/>
      <c r="C4041" s="98" t="s">
        <v>1256</v>
      </c>
      <c r="D4041" s="98" t="s">
        <v>1257</v>
      </c>
      <c r="E4041" s="98" t="s">
        <v>5002</v>
      </c>
      <c r="F4041" s="98" t="s">
        <v>1259</v>
      </c>
      <c r="G4041" s="98" t="s">
        <v>1301</v>
      </c>
      <c r="H4041" s="98" t="s">
        <v>99</v>
      </c>
      <c r="I4041" s="98" t="s">
        <v>1261</v>
      </c>
      <c r="J4041" s="101" t="s">
        <v>5002</v>
      </c>
    </row>
    <row r="4042" ht="27" spans="1:10">
      <c r="A4042" s="102"/>
      <c r="B4042" s="103"/>
      <c r="C4042" s="98" t="s">
        <v>1256</v>
      </c>
      <c r="D4042" s="98" t="s">
        <v>1257</v>
      </c>
      <c r="E4042" s="98" t="s">
        <v>5040</v>
      </c>
      <c r="F4042" s="98" t="s">
        <v>1280</v>
      </c>
      <c r="G4042" s="98" t="s">
        <v>1414</v>
      </c>
      <c r="H4042" s="98" t="s">
        <v>99</v>
      </c>
      <c r="I4042" s="98" t="s">
        <v>1261</v>
      </c>
      <c r="J4042" s="101" t="s">
        <v>5041</v>
      </c>
    </row>
    <row r="4043" ht="27.75" spans="1:10">
      <c r="A4043" s="102"/>
      <c r="B4043" s="103"/>
      <c r="C4043" s="98" t="s">
        <v>1256</v>
      </c>
      <c r="D4043" s="98" t="s">
        <v>1377</v>
      </c>
      <c r="E4043" s="98" t="s">
        <v>5004</v>
      </c>
      <c r="F4043" s="98" t="s">
        <v>1270</v>
      </c>
      <c r="G4043" s="98" t="s">
        <v>5005</v>
      </c>
      <c r="H4043" s="98" t="s">
        <v>99</v>
      </c>
      <c r="I4043" s="98" t="s">
        <v>1261</v>
      </c>
      <c r="J4043" s="101" t="s">
        <v>5004</v>
      </c>
    </row>
    <row r="4044" ht="14.25" spans="1:10">
      <c r="A4044" s="102"/>
      <c r="B4044" s="103"/>
      <c r="C4044" s="98" t="s">
        <v>1277</v>
      </c>
      <c r="D4044" s="98" t="s">
        <v>1313</v>
      </c>
      <c r="E4044" s="98" t="s">
        <v>5006</v>
      </c>
      <c r="F4044" s="98" t="s">
        <v>1280</v>
      </c>
      <c r="G4044" s="98" t="s">
        <v>5042</v>
      </c>
      <c r="H4044" s="98" t="s">
        <v>99</v>
      </c>
      <c r="I4044" s="98" t="s">
        <v>1261</v>
      </c>
      <c r="J4044" s="101" t="s">
        <v>5006</v>
      </c>
    </row>
    <row r="4045" ht="14.25" spans="1:10">
      <c r="A4045" s="102"/>
      <c r="B4045" s="103"/>
      <c r="C4045" s="98" t="s">
        <v>1277</v>
      </c>
      <c r="D4045" s="98" t="s">
        <v>1278</v>
      </c>
      <c r="E4045" s="98" t="s">
        <v>5043</v>
      </c>
      <c r="F4045" s="98" t="s">
        <v>1259</v>
      </c>
      <c r="G4045" s="98" t="s">
        <v>1301</v>
      </c>
      <c r="H4045" s="98" t="s">
        <v>99</v>
      </c>
      <c r="I4045" s="98" t="s">
        <v>1261</v>
      </c>
      <c r="J4045" s="101" t="s">
        <v>5044</v>
      </c>
    </row>
    <row r="4046" ht="27" spans="1:10">
      <c r="A4046" s="102"/>
      <c r="B4046" s="103"/>
      <c r="C4046" s="98" t="s">
        <v>1282</v>
      </c>
      <c r="D4046" s="98" t="s">
        <v>1283</v>
      </c>
      <c r="E4046" s="98" t="s">
        <v>1383</v>
      </c>
      <c r="F4046" s="98" t="s">
        <v>1259</v>
      </c>
      <c r="G4046" s="98" t="s">
        <v>1285</v>
      </c>
      <c r="H4046" s="98" t="s">
        <v>99</v>
      </c>
      <c r="I4046" s="98" t="s">
        <v>1261</v>
      </c>
      <c r="J4046" s="101" t="s">
        <v>1383</v>
      </c>
    </row>
    <row r="4047" ht="14.25" spans="1:10">
      <c r="A4047" s="98" t="s">
        <v>5045</v>
      </c>
      <c r="B4047" s="103"/>
      <c r="C4047" s="102"/>
      <c r="D4047" s="102"/>
      <c r="E4047" s="102"/>
      <c r="F4047" s="102"/>
      <c r="G4047" s="102"/>
      <c r="H4047" s="102"/>
      <c r="I4047" s="102"/>
      <c r="J4047" s="103"/>
    </row>
    <row r="4048" ht="14.25" spans="1:10">
      <c r="A4048" s="98" t="s">
        <v>5046</v>
      </c>
      <c r="B4048" s="103"/>
      <c r="C4048" s="102"/>
      <c r="D4048" s="102"/>
      <c r="E4048" s="102"/>
      <c r="F4048" s="102"/>
      <c r="G4048" s="102"/>
      <c r="H4048" s="102"/>
      <c r="I4048" s="102"/>
      <c r="J4048" s="103"/>
    </row>
    <row r="4049" ht="242.25" spans="1:10">
      <c r="A4049" s="98" t="s">
        <v>4967</v>
      </c>
      <c r="B4049" s="101" t="s">
        <v>5047</v>
      </c>
      <c r="C4049" s="102"/>
      <c r="D4049" s="102"/>
      <c r="E4049" s="102"/>
      <c r="F4049" s="102"/>
      <c r="G4049" s="102"/>
      <c r="H4049" s="102"/>
      <c r="I4049" s="102"/>
      <c r="J4049" s="103"/>
    </row>
    <row r="4050" ht="27" spans="1:10">
      <c r="A4050" s="102"/>
      <c r="B4050" s="103"/>
      <c r="C4050" s="98" t="s">
        <v>1256</v>
      </c>
      <c r="D4050" s="98" t="s">
        <v>1257</v>
      </c>
      <c r="E4050" s="98" t="s">
        <v>4969</v>
      </c>
      <c r="F4050" s="98" t="s">
        <v>1280</v>
      </c>
      <c r="G4050" s="98" t="s">
        <v>5048</v>
      </c>
      <c r="H4050" s="98" t="s">
        <v>99</v>
      </c>
      <c r="I4050" s="98" t="s">
        <v>1261</v>
      </c>
      <c r="J4050" s="101" t="s">
        <v>2619</v>
      </c>
    </row>
    <row r="4051" ht="27" spans="1:10">
      <c r="A4051" s="102"/>
      <c r="B4051" s="103"/>
      <c r="C4051" s="98" t="s">
        <v>1256</v>
      </c>
      <c r="D4051" s="98" t="s">
        <v>1257</v>
      </c>
      <c r="E4051" s="98" t="s">
        <v>3540</v>
      </c>
      <c r="F4051" s="98" t="s">
        <v>1259</v>
      </c>
      <c r="G4051" s="98" t="s">
        <v>1274</v>
      </c>
      <c r="H4051" s="98" t="s">
        <v>99</v>
      </c>
      <c r="I4051" s="98" t="s">
        <v>1261</v>
      </c>
      <c r="J4051" s="101" t="s">
        <v>3609</v>
      </c>
    </row>
    <row r="4052" ht="28.5" spans="1:10">
      <c r="A4052" s="102"/>
      <c r="B4052" s="103"/>
      <c r="C4052" s="98" t="s">
        <v>1256</v>
      </c>
      <c r="D4052" s="98" t="s">
        <v>1268</v>
      </c>
      <c r="E4052" s="98" t="s">
        <v>1922</v>
      </c>
      <c r="F4052" s="98" t="s">
        <v>1280</v>
      </c>
      <c r="G4052" s="98" t="s">
        <v>1301</v>
      </c>
      <c r="H4052" s="98" t="s">
        <v>99</v>
      </c>
      <c r="I4052" s="98" t="s">
        <v>1261</v>
      </c>
      <c r="J4052" s="101" t="s">
        <v>3542</v>
      </c>
    </row>
    <row r="4053" ht="28.5" spans="1:10">
      <c r="A4053" s="102"/>
      <c r="B4053" s="103"/>
      <c r="C4053" s="98" t="s">
        <v>1256</v>
      </c>
      <c r="D4053" s="98" t="s">
        <v>1268</v>
      </c>
      <c r="E4053" s="98" t="s">
        <v>3543</v>
      </c>
      <c r="F4053" s="98" t="s">
        <v>1280</v>
      </c>
      <c r="G4053" s="98" t="s">
        <v>1301</v>
      </c>
      <c r="H4053" s="98" t="s">
        <v>99</v>
      </c>
      <c r="I4053" s="98" t="s">
        <v>1261</v>
      </c>
      <c r="J4053" s="101" t="s">
        <v>5049</v>
      </c>
    </row>
    <row r="4054" ht="28.5" spans="1:10">
      <c r="A4054" s="102"/>
      <c r="B4054" s="103"/>
      <c r="C4054" s="98" t="s">
        <v>1256</v>
      </c>
      <c r="D4054" s="98" t="s">
        <v>1377</v>
      </c>
      <c r="E4054" s="98" t="s">
        <v>2620</v>
      </c>
      <c r="F4054" s="98" t="s">
        <v>1280</v>
      </c>
      <c r="G4054" s="98" t="s">
        <v>1301</v>
      </c>
      <c r="H4054" s="98" t="s">
        <v>99</v>
      </c>
      <c r="I4054" s="98" t="s">
        <v>1261</v>
      </c>
      <c r="J4054" s="101" t="s">
        <v>2621</v>
      </c>
    </row>
    <row r="4055" ht="28.5" spans="1:10">
      <c r="A4055" s="102"/>
      <c r="B4055" s="103"/>
      <c r="C4055" s="98" t="s">
        <v>1277</v>
      </c>
      <c r="D4055" s="98" t="s">
        <v>1278</v>
      </c>
      <c r="E4055" s="98" t="s">
        <v>2027</v>
      </c>
      <c r="F4055" s="98" t="s">
        <v>1259</v>
      </c>
      <c r="G4055" s="98" t="s">
        <v>1285</v>
      </c>
      <c r="H4055" s="98" t="s">
        <v>99</v>
      </c>
      <c r="I4055" s="98" t="s">
        <v>1261</v>
      </c>
      <c r="J4055" s="101" t="s">
        <v>3547</v>
      </c>
    </row>
    <row r="4056" ht="27" spans="1:10">
      <c r="A4056" s="102"/>
      <c r="B4056" s="103"/>
      <c r="C4056" s="98" t="s">
        <v>1282</v>
      </c>
      <c r="D4056" s="98" t="s">
        <v>1283</v>
      </c>
      <c r="E4056" s="98" t="s">
        <v>1317</v>
      </c>
      <c r="F4056" s="98" t="s">
        <v>1259</v>
      </c>
      <c r="G4056" s="98" t="s">
        <v>1318</v>
      </c>
      <c r="H4056" s="98" t="s">
        <v>99</v>
      </c>
      <c r="I4056" s="98" t="s">
        <v>1261</v>
      </c>
      <c r="J4056" s="101" t="s">
        <v>1319</v>
      </c>
    </row>
    <row r="4057" ht="27.75" spans="1:10">
      <c r="A4057" s="98" t="s">
        <v>5050</v>
      </c>
      <c r="B4057" s="103"/>
      <c r="C4057" s="102"/>
      <c r="D4057" s="102"/>
      <c r="E4057" s="102"/>
      <c r="F4057" s="102"/>
      <c r="G4057" s="102"/>
      <c r="H4057" s="102"/>
      <c r="I4057" s="102"/>
      <c r="J4057" s="103"/>
    </row>
    <row r="4058" ht="42.75" spans="1:10">
      <c r="A4058" s="98" t="s">
        <v>4525</v>
      </c>
      <c r="B4058" s="101" t="s">
        <v>5051</v>
      </c>
      <c r="C4058" s="102"/>
      <c r="D4058" s="102"/>
      <c r="E4058" s="102"/>
      <c r="F4058" s="102"/>
      <c r="G4058" s="102"/>
      <c r="H4058" s="102"/>
      <c r="I4058" s="102"/>
      <c r="J4058" s="103"/>
    </row>
    <row r="4059" ht="14.25" spans="1:10">
      <c r="A4059" s="102"/>
      <c r="B4059" s="103"/>
      <c r="C4059" s="98" t="s">
        <v>1256</v>
      </c>
      <c r="D4059" s="98" t="s">
        <v>1257</v>
      </c>
      <c r="E4059" s="98" t="s">
        <v>5052</v>
      </c>
      <c r="F4059" s="98" t="s">
        <v>1259</v>
      </c>
      <c r="G4059" s="98" t="s">
        <v>4876</v>
      </c>
      <c r="H4059" s="98" t="s">
        <v>99</v>
      </c>
      <c r="I4059" s="98" t="s">
        <v>1261</v>
      </c>
      <c r="J4059" s="101" t="s">
        <v>5053</v>
      </c>
    </row>
    <row r="4060" ht="27" spans="1:10">
      <c r="A4060" s="102"/>
      <c r="B4060" s="103"/>
      <c r="C4060" s="98" t="s">
        <v>1256</v>
      </c>
      <c r="D4060" s="98" t="s">
        <v>1268</v>
      </c>
      <c r="E4060" s="98" t="s">
        <v>5054</v>
      </c>
      <c r="F4060" s="98" t="s">
        <v>1259</v>
      </c>
      <c r="G4060" s="98" t="s">
        <v>1407</v>
      </c>
      <c r="H4060" s="98" t="s">
        <v>99</v>
      </c>
      <c r="I4060" s="98" t="s">
        <v>1261</v>
      </c>
      <c r="J4060" s="101" t="s">
        <v>5055</v>
      </c>
    </row>
    <row r="4061" ht="54" spans="1:10">
      <c r="A4061" s="102"/>
      <c r="B4061" s="103"/>
      <c r="C4061" s="98" t="s">
        <v>1256</v>
      </c>
      <c r="D4061" s="98" t="s">
        <v>1291</v>
      </c>
      <c r="E4061" s="98" t="s">
        <v>5056</v>
      </c>
      <c r="F4061" s="98" t="s">
        <v>1270</v>
      </c>
      <c r="G4061" s="98" t="s">
        <v>2071</v>
      </c>
      <c r="H4061" s="98" t="s">
        <v>99</v>
      </c>
      <c r="I4061" s="98" t="s">
        <v>1261</v>
      </c>
      <c r="J4061" s="101" t="s">
        <v>5057</v>
      </c>
    </row>
    <row r="4062" ht="14.25" spans="1:10">
      <c r="A4062" s="102"/>
      <c r="B4062" s="103"/>
      <c r="C4062" s="98" t="s">
        <v>1277</v>
      </c>
      <c r="D4062" s="98" t="s">
        <v>1278</v>
      </c>
      <c r="E4062" s="98" t="s">
        <v>5058</v>
      </c>
      <c r="F4062" s="98" t="s">
        <v>1259</v>
      </c>
      <c r="G4062" s="98" t="s">
        <v>5059</v>
      </c>
      <c r="H4062" s="98" t="s">
        <v>99</v>
      </c>
      <c r="I4062" s="98" t="s">
        <v>1261</v>
      </c>
      <c r="J4062" s="101" t="s">
        <v>5060</v>
      </c>
    </row>
    <row r="4063" ht="27" spans="1:10">
      <c r="A4063" s="102"/>
      <c r="B4063" s="103"/>
      <c r="C4063" s="98" t="s">
        <v>1282</v>
      </c>
      <c r="D4063" s="98" t="s">
        <v>1283</v>
      </c>
      <c r="E4063" s="98" t="s">
        <v>4535</v>
      </c>
      <c r="F4063" s="98" t="s">
        <v>1259</v>
      </c>
      <c r="G4063" s="98" t="s">
        <v>1332</v>
      </c>
      <c r="H4063" s="98" t="s">
        <v>99</v>
      </c>
      <c r="I4063" s="98" t="s">
        <v>1261</v>
      </c>
      <c r="J4063" s="101" t="s">
        <v>4535</v>
      </c>
    </row>
    <row r="4064" ht="27.75" spans="1:10">
      <c r="A4064" s="98" t="s">
        <v>5061</v>
      </c>
      <c r="B4064" s="103"/>
      <c r="C4064" s="102"/>
      <c r="D4064" s="102"/>
      <c r="E4064" s="102"/>
      <c r="F4064" s="102"/>
      <c r="G4064" s="102"/>
      <c r="H4064" s="102"/>
      <c r="I4064" s="102"/>
      <c r="J4064" s="103"/>
    </row>
    <row r="4065" ht="42.75" spans="1:10">
      <c r="A4065" s="98" t="s">
        <v>4594</v>
      </c>
      <c r="B4065" s="101" t="s">
        <v>5062</v>
      </c>
      <c r="C4065" s="102"/>
      <c r="D4065" s="102"/>
      <c r="E4065" s="102"/>
      <c r="F4065" s="102"/>
      <c r="G4065" s="102"/>
      <c r="H4065" s="102"/>
      <c r="I4065" s="102"/>
      <c r="J4065" s="103"/>
    </row>
    <row r="4066" ht="27.75" spans="1:10">
      <c r="A4066" s="102"/>
      <c r="B4066" s="103"/>
      <c r="C4066" s="98" t="s">
        <v>1256</v>
      </c>
      <c r="D4066" s="98" t="s">
        <v>1257</v>
      </c>
      <c r="E4066" s="98" t="s">
        <v>5063</v>
      </c>
      <c r="F4066" s="98" t="s">
        <v>1259</v>
      </c>
      <c r="G4066" s="98" t="s">
        <v>1310</v>
      </c>
      <c r="H4066" s="98" t="s">
        <v>99</v>
      </c>
      <c r="I4066" s="98" t="s">
        <v>1261</v>
      </c>
      <c r="J4066" s="101" t="s">
        <v>5064</v>
      </c>
    </row>
    <row r="4067" ht="27" spans="1:10">
      <c r="A4067" s="102"/>
      <c r="B4067" s="103"/>
      <c r="C4067" s="98" t="s">
        <v>1256</v>
      </c>
      <c r="D4067" s="98" t="s">
        <v>1268</v>
      </c>
      <c r="E4067" s="98" t="s">
        <v>5065</v>
      </c>
      <c r="F4067" s="98" t="s">
        <v>1259</v>
      </c>
      <c r="G4067" s="98" t="s">
        <v>1407</v>
      </c>
      <c r="H4067" s="98" t="s">
        <v>99</v>
      </c>
      <c r="I4067" s="98" t="s">
        <v>1261</v>
      </c>
      <c r="J4067" s="101" t="s">
        <v>5066</v>
      </c>
    </row>
    <row r="4068" ht="54" spans="1:10">
      <c r="A4068" s="102"/>
      <c r="B4068" s="103"/>
      <c r="C4068" s="98" t="s">
        <v>1256</v>
      </c>
      <c r="D4068" s="98" t="s">
        <v>1291</v>
      </c>
      <c r="E4068" s="98" t="s">
        <v>5067</v>
      </c>
      <c r="F4068" s="98" t="s">
        <v>1270</v>
      </c>
      <c r="G4068" s="98" t="s">
        <v>2071</v>
      </c>
      <c r="H4068" s="98" t="s">
        <v>99</v>
      </c>
      <c r="I4068" s="98" t="s">
        <v>1261</v>
      </c>
      <c r="J4068" s="101" t="s">
        <v>5068</v>
      </c>
    </row>
    <row r="4069" ht="14.25" spans="1:10">
      <c r="A4069" s="102"/>
      <c r="B4069" s="103"/>
      <c r="C4069" s="98" t="s">
        <v>1277</v>
      </c>
      <c r="D4069" s="98" t="s">
        <v>1278</v>
      </c>
      <c r="E4069" s="98" t="s">
        <v>5058</v>
      </c>
      <c r="F4069" s="98" t="s">
        <v>1280</v>
      </c>
      <c r="G4069" s="98" t="s">
        <v>2441</v>
      </c>
      <c r="H4069" s="98" t="s">
        <v>99</v>
      </c>
      <c r="I4069" s="98" t="s">
        <v>1261</v>
      </c>
      <c r="J4069" s="101" t="s">
        <v>5069</v>
      </c>
    </row>
    <row r="4070" ht="27" spans="1:10">
      <c r="A4070" s="102"/>
      <c r="B4070" s="103"/>
      <c r="C4070" s="98" t="s">
        <v>1282</v>
      </c>
      <c r="D4070" s="98" t="s">
        <v>1283</v>
      </c>
      <c r="E4070" s="98" t="s">
        <v>5016</v>
      </c>
      <c r="F4070" s="98" t="s">
        <v>1259</v>
      </c>
      <c r="G4070" s="98" t="s">
        <v>1332</v>
      </c>
      <c r="H4070" s="98" t="s">
        <v>99</v>
      </c>
      <c r="I4070" s="98" t="s">
        <v>1261</v>
      </c>
      <c r="J4070" s="101" t="s">
        <v>5070</v>
      </c>
    </row>
    <row r="4071" ht="27.75" spans="1:10">
      <c r="A4071" s="98" t="s">
        <v>5071</v>
      </c>
      <c r="B4071" s="103"/>
      <c r="C4071" s="102"/>
      <c r="D4071" s="102"/>
      <c r="E4071" s="102"/>
      <c r="F4071" s="102"/>
      <c r="G4071" s="102"/>
      <c r="H4071" s="102"/>
      <c r="I4071" s="102"/>
      <c r="J4071" s="103"/>
    </row>
    <row r="4072" ht="54" spans="1:10">
      <c r="A4072" s="98" t="s">
        <v>5072</v>
      </c>
      <c r="B4072" s="101" t="s">
        <v>5073</v>
      </c>
      <c r="C4072" s="102"/>
      <c r="D4072" s="102"/>
      <c r="E4072" s="102"/>
      <c r="F4072" s="102"/>
      <c r="G4072" s="102"/>
      <c r="H4072" s="102"/>
      <c r="I4072" s="102"/>
      <c r="J4072" s="103"/>
    </row>
    <row r="4073" ht="27" spans="1:10">
      <c r="A4073" s="102"/>
      <c r="B4073" s="103"/>
      <c r="C4073" s="98" t="s">
        <v>1256</v>
      </c>
      <c r="D4073" s="98" t="s">
        <v>1257</v>
      </c>
      <c r="E4073" s="98" t="s">
        <v>5074</v>
      </c>
      <c r="F4073" s="98" t="s">
        <v>1280</v>
      </c>
      <c r="G4073" s="98" t="s">
        <v>3298</v>
      </c>
      <c r="H4073" s="98" t="s">
        <v>99</v>
      </c>
      <c r="I4073" s="98" t="s">
        <v>1261</v>
      </c>
      <c r="J4073" s="101" t="s">
        <v>2619</v>
      </c>
    </row>
    <row r="4074" ht="28.5" spans="1:10">
      <c r="A4074" s="102"/>
      <c r="B4074" s="103"/>
      <c r="C4074" s="98" t="s">
        <v>1256</v>
      </c>
      <c r="D4074" s="98" t="s">
        <v>1268</v>
      </c>
      <c r="E4074" s="98" t="s">
        <v>1922</v>
      </c>
      <c r="F4074" s="98" t="s">
        <v>1280</v>
      </c>
      <c r="G4074" s="98" t="s">
        <v>1285</v>
      </c>
      <c r="H4074" s="98" t="s">
        <v>99</v>
      </c>
      <c r="I4074" s="98" t="s">
        <v>1261</v>
      </c>
      <c r="J4074" s="101" t="s">
        <v>3542</v>
      </c>
    </row>
    <row r="4075" ht="28.5" spans="1:10">
      <c r="A4075" s="102"/>
      <c r="B4075" s="103"/>
      <c r="C4075" s="98" t="s">
        <v>1256</v>
      </c>
      <c r="D4075" s="98" t="s">
        <v>1268</v>
      </c>
      <c r="E4075" s="98" t="s">
        <v>3644</v>
      </c>
      <c r="F4075" s="98" t="s">
        <v>1259</v>
      </c>
      <c r="G4075" s="98" t="s">
        <v>1301</v>
      </c>
      <c r="H4075" s="98" t="s">
        <v>99</v>
      </c>
      <c r="I4075" s="98" t="s">
        <v>1261</v>
      </c>
      <c r="J4075" s="101" t="s">
        <v>3645</v>
      </c>
    </row>
    <row r="4076" ht="27" spans="1:10">
      <c r="A4076" s="102"/>
      <c r="B4076" s="103"/>
      <c r="C4076" s="98" t="s">
        <v>1277</v>
      </c>
      <c r="D4076" s="98" t="s">
        <v>1278</v>
      </c>
      <c r="E4076" s="98" t="s">
        <v>5075</v>
      </c>
      <c r="F4076" s="98" t="s">
        <v>1280</v>
      </c>
      <c r="G4076" s="98" t="s">
        <v>1407</v>
      </c>
      <c r="H4076" s="98" t="s">
        <v>99</v>
      </c>
      <c r="I4076" s="98" t="s">
        <v>1261</v>
      </c>
      <c r="J4076" s="101" t="s">
        <v>5076</v>
      </c>
    </row>
    <row r="4077" ht="27" spans="1:10">
      <c r="A4077" s="102"/>
      <c r="B4077" s="103"/>
      <c r="C4077" s="98" t="s">
        <v>1282</v>
      </c>
      <c r="D4077" s="98" t="s">
        <v>1283</v>
      </c>
      <c r="E4077" s="98" t="s">
        <v>1317</v>
      </c>
      <c r="F4077" s="98" t="s">
        <v>1259</v>
      </c>
      <c r="G4077" s="98" t="s">
        <v>1285</v>
      </c>
      <c r="H4077" s="98" t="s">
        <v>99</v>
      </c>
      <c r="I4077" s="98" t="s">
        <v>1261</v>
      </c>
      <c r="J4077" s="101" t="s">
        <v>1319</v>
      </c>
    </row>
    <row r="4078" ht="27.75" spans="1:10">
      <c r="A4078" s="98" t="s">
        <v>5077</v>
      </c>
      <c r="B4078" s="103"/>
      <c r="C4078" s="102"/>
      <c r="D4078" s="102"/>
      <c r="E4078" s="102"/>
      <c r="F4078" s="102"/>
      <c r="G4078" s="102"/>
      <c r="H4078" s="102"/>
      <c r="I4078" s="102"/>
      <c r="J4078" s="103"/>
    </row>
    <row r="4079" ht="40.5" spans="1:10">
      <c r="A4079" s="98" t="s">
        <v>5078</v>
      </c>
      <c r="B4079" s="101" t="s">
        <v>5079</v>
      </c>
      <c r="C4079" s="102"/>
      <c r="D4079" s="102"/>
      <c r="E4079" s="102"/>
      <c r="F4079" s="102"/>
      <c r="G4079" s="102"/>
      <c r="H4079" s="102"/>
      <c r="I4079" s="102"/>
      <c r="J4079" s="103"/>
    </row>
    <row r="4080" ht="14.25" spans="1:10">
      <c r="A4080" s="102"/>
      <c r="B4080" s="103"/>
      <c r="C4080" s="98" t="s">
        <v>1256</v>
      </c>
      <c r="D4080" s="98" t="s">
        <v>1257</v>
      </c>
      <c r="E4080" s="98" t="s">
        <v>3695</v>
      </c>
      <c r="F4080" s="98" t="s">
        <v>1259</v>
      </c>
      <c r="G4080" s="98" t="s">
        <v>1274</v>
      </c>
      <c r="H4080" s="98" t="s">
        <v>1776</v>
      </c>
      <c r="I4080" s="98" t="s">
        <v>1261</v>
      </c>
      <c r="J4080" s="101" t="s">
        <v>3983</v>
      </c>
    </row>
    <row r="4081" ht="14.25" spans="1:10">
      <c r="A4081" s="102"/>
      <c r="B4081" s="103"/>
      <c r="C4081" s="98" t="s">
        <v>1256</v>
      </c>
      <c r="D4081" s="98" t="s">
        <v>1257</v>
      </c>
      <c r="E4081" s="98" t="s">
        <v>3696</v>
      </c>
      <c r="F4081" s="98" t="s">
        <v>1259</v>
      </c>
      <c r="G4081" s="98" t="s">
        <v>3296</v>
      </c>
      <c r="H4081" s="98" t="s">
        <v>1782</v>
      </c>
      <c r="I4081" s="98" t="s">
        <v>1261</v>
      </c>
      <c r="J4081" s="101" t="s">
        <v>3947</v>
      </c>
    </row>
    <row r="4082" ht="28.5" spans="1:10">
      <c r="A4082" s="102"/>
      <c r="B4082" s="103"/>
      <c r="C4082" s="98" t="s">
        <v>1256</v>
      </c>
      <c r="D4082" s="98" t="s">
        <v>1268</v>
      </c>
      <c r="E4082" s="98" t="s">
        <v>3699</v>
      </c>
      <c r="F4082" s="98" t="s">
        <v>1259</v>
      </c>
      <c r="G4082" s="98" t="s">
        <v>1285</v>
      </c>
      <c r="H4082" s="98" t="s">
        <v>1294</v>
      </c>
      <c r="I4082" s="98" t="s">
        <v>1261</v>
      </c>
      <c r="J4082" s="101" t="s">
        <v>3700</v>
      </c>
    </row>
    <row r="4083" ht="28.5" spans="1:10">
      <c r="A4083" s="102"/>
      <c r="B4083" s="103"/>
      <c r="C4083" s="98" t="s">
        <v>1256</v>
      </c>
      <c r="D4083" s="98" t="s">
        <v>1268</v>
      </c>
      <c r="E4083" s="98" t="s">
        <v>3701</v>
      </c>
      <c r="F4083" s="98" t="s">
        <v>1259</v>
      </c>
      <c r="G4083" s="98" t="s">
        <v>1285</v>
      </c>
      <c r="H4083" s="98" t="s">
        <v>1294</v>
      </c>
      <c r="I4083" s="98" t="s">
        <v>1261</v>
      </c>
      <c r="J4083" s="101" t="s">
        <v>3702</v>
      </c>
    </row>
    <row r="4084" ht="28.5" spans="1:10">
      <c r="A4084" s="102"/>
      <c r="B4084" s="103"/>
      <c r="C4084" s="98" t="s">
        <v>1256</v>
      </c>
      <c r="D4084" s="98" t="s">
        <v>1268</v>
      </c>
      <c r="E4084" s="98" t="s">
        <v>3703</v>
      </c>
      <c r="F4084" s="98" t="s">
        <v>1259</v>
      </c>
      <c r="G4084" s="98" t="s">
        <v>1285</v>
      </c>
      <c r="H4084" s="98" t="s">
        <v>1294</v>
      </c>
      <c r="I4084" s="98" t="s">
        <v>1261</v>
      </c>
      <c r="J4084" s="101" t="s">
        <v>3704</v>
      </c>
    </row>
    <row r="4085" ht="27" spans="1:10">
      <c r="A4085" s="102"/>
      <c r="B4085" s="103"/>
      <c r="C4085" s="98" t="s">
        <v>1277</v>
      </c>
      <c r="D4085" s="98" t="s">
        <v>1299</v>
      </c>
      <c r="E4085" s="98" t="s">
        <v>5080</v>
      </c>
      <c r="F4085" s="98" t="s">
        <v>1259</v>
      </c>
      <c r="G4085" s="98" t="s">
        <v>1407</v>
      </c>
      <c r="H4085" s="98" t="s">
        <v>99</v>
      </c>
      <c r="I4085" s="98" t="s">
        <v>1261</v>
      </c>
      <c r="J4085" s="101" t="s">
        <v>5080</v>
      </c>
    </row>
    <row r="4086" ht="27" spans="1:10">
      <c r="A4086" s="102"/>
      <c r="B4086" s="103"/>
      <c r="C4086" s="98" t="s">
        <v>1277</v>
      </c>
      <c r="D4086" s="98" t="s">
        <v>1299</v>
      </c>
      <c r="E4086" s="98" t="s">
        <v>5080</v>
      </c>
      <c r="F4086" s="98" t="s">
        <v>1259</v>
      </c>
      <c r="G4086" s="98" t="s">
        <v>1407</v>
      </c>
      <c r="H4086" s="98" t="s">
        <v>99</v>
      </c>
      <c r="I4086" s="98" t="s">
        <v>1261</v>
      </c>
      <c r="J4086" s="101" t="s">
        <v>5080</v>
      </c>
    </row>
    <row r="4087" ht="28.5" spans="1:10">
      <c r="A4087" s="102"/>
      <c r="B4087" s="103"/>
      <c r="C4087" s="98" t="s">
        <v>1282</v>
      </c>
      <c r="D4087" s="98" t="s">
        <v>1283</v>
      </c>
      <c r="E4087" s="98" t="s">
        <v>3710</v>
      </c>
      <c r="F4087" s="98" t="s">
        <v>1259</v>
      </c>
      <c r="G4087" s="98" t="s">
        <v>1285</v>
      </c>
      <c r="H4087" s="98" t="s">
        <v>1294</v>
      </c>
      <c r="I4087" s="98" t="s">
        <v>1261</v>
      </c>
      <c r="J4087" s="101" t="s">
        <v>3711</v>
      </c>
    </row>
    <row r="4088" ht="14.25" spans="1:10">
      <c r="A4088" s="98" t="s">
        <v>5081</v>
      </c>
      <c r="B4088" s="103"/>
      <c r="C4088" s="102"/>
      <c r="D4088" s="102"/>
      <c r="E4088" s="102"/>
      <c r="F4088" s="102"/>
      <c r="G4088" s="102"/>
      <c r="H4088" s="102"/>
      <c r="I4088" s="102"/>
      <c r="J4088" s="103"/>
    </row>
    <row r="4089" ht="14.25" spans="1:10">
      <c r="A4089" s="98" t="s">
        <v>5082</v>
      </c>
      <c r="B4089" s="103"/>
      <c r="C4089" s="102"/>
      <c r="D4089" s="102"/>
      <c r="E4089" s="102"/>
      <c r="F4089" s="102"/>
      <c r="G4089" s="102"/>
      <c r="H4089" s="102"/>
      <c r="I4089" s="102"/>
      <c r="J4089" s="103"/>
    </row>
    <row r="4090" ht="69" spans="1:10">
      <c r="A4090" s="98" t="s">
        <v>4967</v>
      </c>
      <c r="B4090" s="101" t="s">
        <v>5083</v>
      </c>
      <c r="C4090" s="102"/>
      <c r="D4090" s="102"/>
      <c r="E4090" s="102"/>
      <c r="F4090" s="102"/>
      <c r="G4090" s="102"/>
      <c r="H4090" s="102"/>
      <c r="I4090" s="102"/>
      <c r="J4090" s="103"/>
    </row>
    <row r="4091" ht="27" spans="1:10">
      <c r="A4091" s="102"/>
      <c r="B4091" s="103"/>
      <c r="C4091" s="98" t="s">
        <v>1256</v>
      </c>
      <c r="D4091" s="98" t="s">
        <v>1257</v>
      </c>
      <c r="E4091" s="98" t="s">
        <v>4969</v>
      </c>
      <c r="F4091" s="98" t="s">
        <v>1259</v>
      </c>
      <c r="G4091" s="98" t="s">
        <v>5084</v>
      </c>
      <c r="H4091" s="98" t="s">
        <v>1311</v>
      </c>
      <c r="I4091" s="98" t="s">
        <v>1261</v>
      </c>
      <c r="J4091" s="101" t="s">
        <v>2619</v>
      </c>
    </row>
    <row r="4092" ht="27" spans="1:10">
      <c r="A4092" s="102"/>
      <c r="B4092" s="103"/>
      <c r="C4092" s="98" t="s">
        <v>1256</v>
      </c>
      <c r="D4092" s="98" t="s">
        <v>1257</v>
      </c>
      <c r="E4092" s="98" t="s">
        <v>3540</v>
      </c>
      <c r="F4092" s="98" t="s">
        <v>1259</v>
      </c>
      <c r="G4092" s="98" t="s">
        <v>1310</v>
      </c>
      <c r="H4092" s="98" t="s">
        <v>1776</v>
      </c>
      <c r="I4092" s="98" t="s">
        <v>1261</v>
      </c>
      <c r="J4092" s="101" t="s">
        <v>3609</v>
      </c>
    </row>
    <row r="4093" ht="28.5" spans="1:10">
      <c r="A4093" s="102"/>
      <c r="B4093" s="103"/>
      <c r="C4093" s="98" t="s">
        <v>1256</v>
      </c>
      <c r="D4093" s="98" t="s">
        <v>1268</v>
      </c>
      <c r="E4093" s="98" t="s">
        <v>1922</v>
      </c>
      <c r="F4093" s="98" t="s">
        <v>1280</v>
      </c>
      <c r="G4093" s="98" t="s">
        <v>1301</v>
      </c>
      <c r="H4093" s="98" t="s">
        <v>1294</v>
      </c>
      <c r="I4093" s="98" t="s">
        <v>1261</v>
      </c>
      <c r="J4093" s="101" t="s">
        <v>3542</v>
      </c>
    </row>
    <row r="4094" ht="28.5" spans="1:10">
      <c r="A4094" s="102"/>
      <c r="B4094" s="103"/>
      <c r="C4094" s="98" t="s">
        <v>1256</v>
      </c>
      <c r="D4094" s="98" t="s">
        <v>1268</v>
      </c>
      <c r="E4094" s="98" t="s">
        <v>3543</v>
      </c>
      <c r="F4094" s="98" t="s">
        <v>1280</v>
      </c>
      <c r="G4094" s="98" t="s">
        <v>1301</v>
      </c>
      <c r="H4094" s="98" t="s">
        <v>1294</v>
      </c>
      <c r="I4094" s="98" t="s">
        <v>1261</v>
      </c>
      <c r="J4094" s="101" t="s">
        <v>3544</v>
      </c>
    </row>
    <row r="4095" ht="42" spans="1:10">
      <c r="A4095" s="102"/>
      <c r="B4095" s="103"/>
      <c r="C4095" s="98" t="s">
        <v>1256</v>
      </c>
      <c r="D4095" s="98" t="s">
        <v>1268</v>
      </c>
      <c r="E4095" s="98" t="s">
        <v>3646</v>
      </c>
      <c r="F4095" s="98" t="s">
        <v>1280</v>
      </c>
      <c r="G4095" s="98" t="s">
        <v>1301</v>
      </c>
      <c r="H4095" s="98" t="s">
        <v>1294</v>
      </c>
      <c r="I4095" s="98" t="s">
        <v>1261</v>
      </c>
      <c r="J4095" s="101" t="s">
        <v>3647</v>
      </c>
    </row>
    <row r="4096" ht="28.5" spans="1:10">
      <c r="A4096" s="102"/>
      <c r="B4096" s="103"/>
      <c r="C4096" s="98" t="s">
        <v>1256</v>
      </c>
      <c r="D4096" s="98" t="s">
        <v>1377</v>
      </c>
      <c r="E4096" s="98" t="s">
        <v>2620</v>
      </c>
      <c r="F4096" s="98" t="s">
        <v>1280</v>
      </c>
      <c r="G4096" s="98" t="s">
        <v>1301</v>
      </c>
      <c r="H4096" s="98" t="s">
        <v>1294</v>
      </c>
      <c r="I4096" s="98" t="s">
        <v>1261</v>
      </c>
      <c r="J4096" s="101" t="s">
        <v>2621</v>
      </c>
    </row>
    <row r="4097" ht="28.5" spans="1:10">
      <c r="A4097" s="102"/>
      <c r="B4097" s="103"/>
      <c r="C4097" s="98" t="s">
        <v>1277</v>
      </c>
      <c r="D4097" s="98" t="s">
        <v>1278</v>
      </c>
      <c r="E4097" s="98" t="s">
        <v>2027</v>
      </c>
      <c r="F4097" s="98" t="s">
        <v>1259</v>
      </c>
      <c r="G4097" s="98" t="s">
        <v>1407</v>
      </c>
      <c r="H4097" s="98" t="s">
        <v>1294</v>
      </c>
      <c r="I4097" s="98" t="s">
        <v>1261</v>
      </c>
      <c r="J4097" s="101" t="s">
        <v>3547</v>
      </c>
    </row>
    <row r="4098" ht="27" spans="1:10">
      <c r="A4098" s="102"/>
      <c r="B4098" s="103"/>
      <c r="C4098" s="98" t="s">
        <v>1282</v>
      </c>
      <c r="D4098" s="98" t="s">
        <v>1283</v>
      </c>
      <c r="E4098" s="98" t="s">
        <v>1317</v>
      </c>
      <c r="F4098" s="98" t="s">
        <v>1259</v>
      </c>
      <c r="G4098" s="98" t="s">
        <v>1318</v>
      </c>
      <c r="H4098" s="98" t="s">
        <v>1294</v>
      </c>
      <c r="I4098" s="98" t="s">
        <v>1261</v>
      </c>
      <c r="J4098" s="101" t="s">
        <v>1319</v>
      </c>
    </row>
    <row r="4099" ht="127.5" spans="1:10">
      <c r="A4099" s="98" t="s">
        <v>4976</v>
      </c>
      <c r="B4099" s="101" t="s">
        <v>5085</v>
      </c>
      <c r="C4099" s="102"/>
      <c r="D4099" s="102"/>
      <c r="E4099" s="102"/>
      <c r="F4099" s="102"/>
      <c r="G4099" s="102"/>
      <c r="H4099" s="102"/>
      <c r="I4099" s="102"/>
      <c r="J4099" s="103"/>
    </row>
    <row r="4100" ht="14.25" spans="1:10">
      <c r="A4100" s="102"/>
      <c r="B4100" s="103"/>
      <c r="C4100" s="98" t="s">
        <v>1256</v>
      </c>
      <c r="D4100" s="98" t="s">
        <v>1257</v>
      </c>
      <c r="E4100" s="98" t="s">
        <v>3693</v>
      </c>
      <c r="F4100" s="98" t="s">
        <v>1259</v>
      </c>
      <c r="G4100" s="98" t="s">
        <v>1768</v>
      </c>
      <c r="H4100" s="98" t="s">
        <v>1943</v>
      </c>
      <c r="I4100" s="98" t="s">
        <v>1261</v>
      </c>
      <c r="J4100" s="101" t="s">
        <v>4264</v>
      </c>
    </row>
    <row r="4101" ht="14.25" spans="1:10">
      <c r="A4101" s="102"/>
      <c r="B4101" s="103"/>
      <c r="C4101" s="98" t="s">
        <v>1256</v>
      </c>
      <c r="D4101" s="98" t="s">
        <v>1257</v>
      </c>
      <c r="E4101" s="98" t="s">
        <v>3695</v>
      </c>
      <c r="F4101" s="98" t="s">
        <v>1259</v>
      </c>
      <c r="G4101" s="98" t="s">
        <v>1768</v>
      </c>
      <c r="H4101" s="98" t="s">
        <v>1776</v>
      </c>
      <c r="I4101" s="98" t="s">
        <v>1261</v>
      </c>
      <c r="J4101" s="101" t="s">
        <v>3983</v>
      </c>
    </row>
    <row r="4102" ht="14.25" spans="1:10">
      <c r="A4102" s="102"/>
      <c r="B4102" s="103"/>
      <c r="C4102" s="98" t="s">
        <v>1256</v>
      </c>
      <c r="D4102" s="98" t="s">
        <v>1257</v>
      </c>
      <c r="E4102" s="98" t="s">
        <v>3696</v>
      </c>
      <c r="F4102" s="98" t="s">
        <v>1259</v>
      </c>
      <c r="G4102" s="98" t="s">
        <v>5086</v>
      </c>
      <c r="H4102" s="98" t="s">
        <v>1782</v>
      </c>
      <c r="I4102" s="98" t="s">
        <v>1261</v>
      </c>
      <c r="J4102" s="101" t="s">
        <v>3947</v>
      </c>
    </row>
    <row r="4103" ht="28.5" spans="1:10">
      <c r="A4103" s="102"/>
      <c r="B4103" s="103"/>
      <c r="C4103" s="98" t="s">
        <v>1256</v>
      </c>
      <c r="D4103" s="98" t="s">
        <v>1268</v>
      </c>
      <c r="E4103" s="98" t="s">
        <v>3699</v>
      </c>
      <c r="F4103" s="98" t="s">
        <v>1280</v>
      </c>
      <c r="G4103" s="98" t="s">
        <v>1301</v>
      </c>
      <c r="H4103" s="98" t="s">
        <v>1294</v>
      </c>
      <c r="I4103" s="98" t="s">
        <v>1261</v>
      </c>
      <c r="J4103" s="101" t="s">
        <v>3700</v>
      </c>
    </row>
    <row r="4104" ht="28.5" spans="1:10">
      <c r="A4104" s="102"/>
      <c r="B4104" s="103"/>
      <c r="C4104" s="98" t="s">
        <v>1256</v>
      </c>
      <c r="D4104" s="98" t="s">
        <v>1268</v>
      </c>
      <c r="E4104" s="98" t="s">
        <v>3701</v>
      </c>
      <c r="F4104" s="98" t="s">
        <v>1259</v>
      </c>
      <c r="G4104" s="98" t="s">
        <v>1318</v>
      </c>
      <c r="H4104" s="98" t="s">
        <v>1294</v>
      </c>
      <c r="I4104" s="98" t="s">
        <v>1261</v>
      </c>
      <c r="J4104" s="101" t="s">
        <v>3702</v>
      </c>
    </row>
    <row r="4105" ht="28.5" spans="1:10">
      <c r="A4105" s="102"/>
      <c r="B4105" s="103"/>
      <c r="C4105" s="98" t="s">
        <v>1256</v>
      </c>
      <c r="D4105" s="98" t="s">
        <v>1268</v>
      </c>
      <c r="E4105" s="98" t="s">
        <v>3703</v>
      </c>
      <c r="F4105" s="98" t="s">
        <v>1259</v>
      </c>
      <c r="G4105" s="98" t="s">
        <v>1318</v>
      </c>
      <c r="H4105" s="98" t="s">
        <v>1294</v>
      </c>
      <c r="I4105" s="98" t="s">
        <v>1261</v>
      </c>
      <c r="J4105" s="101" t="s">
        <v>3704</v>
      </c>
    </row>
    <row r="4106" ht="27" spans="1:10">
      <c r="A4106" s="102"/>
      <c r="B4106" s="103"/>
      <c r="C4106" s="98" t="s">
        <v>1256</v>
      </c>
      <c r="D4106" s="98" t="s">
        <v>1291</v>
      </c>
      <c r="E4106" s="98" t="s">
        <v>3705</v>
      </c>
      <c r="F4106" s="98" t="s">
        <v>1270</v>
      </c>
      <c r="G4106" s="98" t="s">
        <v>2263</v>
      </c>
      <c r="H4106" s="98" t="s">
        <v>1949</v>
      </c>
      <c r="I4106" s="98" t="s">
        <v>1261</v>
      </c>
      <c r="J4106" s="101" t="s">
        <v>3953</v>
      </c>
    </row>
    <row r="4107" ht="27" spans="1:10">
      <c r="A4107" s="102"/>
      <c r="B4107" s="103"/>
      <c r="C4107" s="98" t="s">
        <v>1277</v>
      </c>
      <c r="D4107" s="98" t="s">
        <v>1299</v>
      </c>
      <c r="E4107" s="98" t="s">
        <v>5087</v>
      </c>
      <c r="F4107" s="98" t="s">
        <v>1259</v>
      </c>
      <c r="G4107" s="98" t="s">
        <v>1285</v>
      </c>
      <c r="H4107" s="98" t="s">
        <v>99</v>
      </c>
      <c r="I4107" s="98" t="s">
        <v>1261</v>
      </c>
      <c r="J4107" s="101" t="s">
        <v>5088</v>
      </c>
    </row>
    <row r="4108" ht="28.5" spans="1:10">
      <c r="A4108" s="102"/>
      <c r="B4108" s="103"/>
      <c r="C4108" s="98" t="s">
        <v>1282</v>
      </c>
      <c r="D4108" s="98" t="s">
        <v>1283</v>
      </c>
      <c r="E4108" s="98" t="s">
        <v>3710</v>
      </c>
      <c r="F4108" s="98" t="s">
        <v>1259</v>
      </c>
      <c r="G4108" s="98" t="s">
        <v>1285</v>
      </c>
      <c r="H4108" s="98" t="s">
        <v>1294</v>
      </c>
      <c r="I4108" s="98" t="s">
        <v>1261</v>
      </c>
      <c r="J4108" s="101" t="s">
        <v>3711</v>
      </c>
    </row>
    <row r="4109" ht="27.75" spans="1:10">
      <c r="A4109" s="98" t="s">
        <v>5089</v>
      </c>
      <c r="B4109" s="103"/>
      <c r="C4109" s="102"/>
      <c r="D4109" s="102"/>
      <c r="E4109" s="102"/>
      <c r="F4109" s="102"/>
      <c r="G4109" s="102"/>
      <c r="H4109" s="102"/>
      <c r="I4109" s="102"/>
      <c r="J4109" s="103"/>
    </row>
    <row r="4110" ht="14.25" spans="1:10">
      <c r="A4110" s="98" t="s">
        <v>4525</v>
      </c>
      <c r="B4110" s="101" t="s">
        <v>5001</v>
      </c>
      <c r="C4110" s="102"/>
      <c r="D4110" s="102"/>
      <c r="E4110" s="102"/>
      <c r="F4110" s="102"/>
      <c r="G4110" s="102"/>
      <c r="H4110" s="102"/>
      <c r="I4110" s="102"/>
      <c r="J4110" s="103"/>
    </row>
    <row r="4111" ht="14.25" spans="1:10">
      <c r="A4111" s="102"/>
      <c r="B4111" s="103"/>
      <c r="C4111" s="98" t="s">
        <v>1256</v>
      </c>
      <c r="D4111" s="98" t="s">
        <v>1257</v>
      </c>
      <c r="E4111" s="98" t="s">
        <v>5090</v>
      </c>
      <c r="F4111" s="98" t="s">
        <v>1280</v>
      </c>
      <c r="G4111" s="98" t="s">
        <v>5091</v>
      </c>
      <c r="H4111" s="98" t="s">
        <v>1782</v>
      </c>
      <c r="I4111" s="98" t="s">
        <v>1261</v>
      </c>
      <c r="J4111" s="101" t="s">
        <v>5090</v>
      </c>
    </row>
    <row r="4112" ht="14.25" spans="1:10">
      <c r="A4112" s="102"/>
      <c r="B4112" s="103"/>
      <c r="C4112" s="98" t="s">
        <v>1256</v>
      </c>
      <c r="D4112" s="98" t="s">
        <v>1257</v>
      </c>
      <c r="E4112" s="98" t="s">
        <v>5002</v>
      </c>
      <c r="F4112" s="98" t="s">
        <v>1259</v>
      </c>
      <c r="G4112" s="98" t="s">
        <v>1301</v>
      </c>
      <c r="H4112" s="98" t="s">
        <v>99</v>
      </c>
      <c r="I4112" s="98" t="s">
        <v>1261</v>
      </c>
      <c r="J4112" s="101" t="s">
        <v>5002</v>
      </c>
    </row>
    <row r="4113" ht="27.75" spans="1:10">
      <c r="A4113" s="102"/>
      <c r="B4113" s="103"/>
      <c r="C4113" s="98" t="s">
        <v>1256</v>
      </c>
      <c r="D4113" s="98" t="s">
        <v>1377</v>
      </c>
      <c r="E4113" s="98" t="s">
        <v>5004</v>
      </c>
      <c r="F4113" s="98" t="s">
        <v>1270</v>
      </c>
      <c r="G4113" s="98" t="s">
        <v>5005</v>
      </c>
      <c r="H4113" s="98" t="s">
        <v>99</v>
      </c>
      <c r="I4113" s="98" t="s">
        <v>1261</v>
      </c>
      <c r="J4113" s="101" t="s">
        <v>5004</v>
      </c>
    </row>
    <row r="4114" ht="14.25" spans="1:10">
      <c r="A4114" s="102"/>
      <c r="B4114" s="103"/>
      <c r="C4114" s="98" t="s">
        <v>1277</v>
      </c>
      <c r="D4114" s="98" t="s">
        <v>1313</v>
      </c>
      <c r="E4114" s="98" t="s">
        <v>5006</v>
      </c>
      <c r="F4114" s="98" t="s">
        <v>1280</v>
      </c>
      <c r="G4114" s="98" t="s">
        <v>5092</v>
      </c>
      <c r="H4114" s="98" t="s">
        <v>99</v>
      </c>
      <c r="I4114" s="98" t="s">
        <v>1261</v>
      </c>
      <c r="J4114" s="101" t="s">
        <v>5006</v>
      </c>
    </row>
    <row r="4115" ht="14.25" spans="1:10">
      <c r="A4115" s="102"/>
      <c r="B4115" s="103"/>
      <c r="C4115" s="98" t="s">
        <v>1277</v>
      </c>
      <c r="D4115" s="98" t="s">
        <v>1278</v>
      </c>
      <c r="E4115" s="98" t="s">
        <v>5008</v>
      </c>
      <c r="F4115" s="98" t="s">
        <v>1259</v>
      </c>
      <c r="G4115" s="98" t="s">
        <v>1301</v>
      </c>
      <c r="H4115" s="98" t="s">
        <v>99</v>
      </c>
      <c r="I4115" s="98" t="s">
        <v>1261</v>
      </c>
      <c r="J4115" s="101" t="s">
        <v>5009</v>
      </c>
    </row>
    <row r="4116" ht="27" spans="1:10">
      <c r="A4116" s="102"/>
      <c r="B4116" s="103"/>
      <c r="C4116" s="98" t="s">
        <v>1282</v>
      </c>
      <c r="D4116" s="98" t="s">
        <v>1283</v>
      </c>
      <c r="E4116" s="98" t="s">
        <v>4535</v>
      </c>
      <c r="F4116" s="98" t="s">
        <v>1259</v>
      </c>
      <c r="G4116" s="98" t="s">
        <v>1285</v>
      </c>
      <c r="H4116" s="98" t="s">
        <v>1294</v>
      </c>
      <c r="I4116" s="98" t="s">
        <v>1261</v>
      </c>
      <c r="J4116" s="101" t="s">
        <v>4535</v>
      </c>
    </row>
    <row r="4117" ht="27.75" spans="1:10">
      <c r="A4117" s="98" t="s">
        <v>5093</v>
      </c>
      <c r="B4117" s="103"/>
      <c r="C4117" s="102"/>
      <c r="D4117" s="102"/>
      <c r="E4117" s="102"/>
      <c r="F4117" s="102"/>
      <c r="G4117" s="102"/>
      <c r="H4117" s="102"/>
      <c r="I4117" s="102"/>
      <c r="J4117" s="103"/>
    </row>
    <row r="4118" ht="14.25" spans="1:10">
      <c r="A4118" s="98" t="s">
        <v>4594</v>
      </c>
      <c r="B4118" s="101" t="s">
        <v>5011</v>
      </c>
      <c r="C4118" s="102"/>
      <c r="D4118" s="102"/>
      <c r="E4118" s="102"/>
      <c r="F4118" s="102"/>
      <c r="G4118" s="102"/>
      <c r="H4118" s="102"/>
      <c r="I4118" s="102"/>
      <c r="J4118" s="103"/>
    </row>
    <row r="4119" ht="27" spans="1:10">
      <c r="A4119" s="102"/>
      <c r="B4119" s="103"/>
      <c r="C4119" s="98" t="s">
        <v>1256</v>
      </c>
      <c r="D4119" s="98" t="s">
        <v>1257</v>
      </c>
      <c r="E4119" s="98" t="s">
        <v>5094</v>
      </c>
      <c r="F4119" s="98" t="s">
        <v>1259</v>
      </c>
      <c r="G4119" s="98" t="s">
        <v>2005</v>
      </c>
      <c r="H4119" s="98" t="s">
        <v>1782</v>
      </c>
      <c r="I4119" s="98" t="s">
        <v>1261</v>
      </c>
      <c r="J4119" s="101" t="s">
        <v>5094</v>
      </c>
    </row>
    <row r="4120" ht="14.25" spans="1:10">
      <c r="A4120" s="102"/>
      <c r="B4120" s="103"/>
      <c r="C4120" s="98" t="s">
        <v>1256</v>
      </c>
      <c r="D4120" s="98" t="s">
        <v>1257</v>
      </c>
      <c r="E4120" s="98" t="s">
        <v>5002</v>
      </c>
      <c r="F4120" s="98" t="s">
        <v>1259</v>
      </c>
      <c r="G4120" s="98" t="s">
        <v>1301</v>
      </c>
      <c r="H4120" s="98" t="s">
        <v>99</v>
      </c>
      <c r="I4120" s="98" t="s">
        <v>1261</v>
      </c>
      <c r="J4120" s="101" t="s">
        <v>5002</v>
      </c>
    </row>
    <row r="4121" ht="27.75" spans="1:10">
      <c r="A4121" s="102"/>
      <c r="B4121" s="103"/>
      <c r="C4121" s="98" t="s">
        <v>1256</v>
      </c>
      <c r="D4121" s="98" t="s">
        <v>1377</v>
      </c>
      <c r="E4121" s="98" t="s">
        <v>5004</v>
      </c>
      <c r="F4121" s="98" t="s">
        <v>1270</v>
      </c>
      <c r="G4121" s="98" t="s">
        <v>5005</v>
      </c>
      <c r="H4121" s="98" t="s">
        <v>99</v>
      </c>
      <c r="I4121" s="98" t="s">
        <v>1261</v>
      </c>
      <c r="J4121" s="101" t="s">
        <v>5013</v>
      </c>
    </row>
    <row r="4122" ht="14.25" spans="1:10">
      <c r="A4122" s="102"/>
      <c r="B4122" s="103"/>
      <c r="C4122" s="98" t="s">
        <v>1277</v>
      </c>
      <c r="D4122" s="98" t="s">
        <v>1313</v>
      </c>
      <c r="E4122" s="98" t="s">
        <v>5006</v>
      </c>
      <c r="F4122" s="98" t="s">
        <v>1280</v>
      </c>
      <c r="G4122" s="98" t="s">
        <v>5095</v>
      </c>
      <c r="H4122" s="98" t="s">
        <v>99</v>
      </c>
      <c r="I4122" s="98" t="s">
        <v>1261</v>
      </c>
      <c r="J4122" s="101" t="s">
        <v>5006</v>
      </c>
    </row>
    <row r="4123" ht="14.25" spans="1:10">
      <c r="A4123" s="102"/>
      <c r="B4123" s="103"/>
      <c r="C4123" s="98" t="s">
        <v>1277</v>
      </c>
      <c r="D4123" s="98" t="s">
        <v>1278</v>
      </c>
      <c r="E4123" s="98" t="s">
        <v>5015</v>
      </c>
      <c r="F4123" s="98" t="s">
        <v>1280</v>
      </c>
      <c r="G4123" s="98" t="s">
        <v>1301</v>
      </c>
      <c r="H4123" s="98" t="s">
        <v>99</v>
      </c>
      <c r="I4123" s="98" t="s">
        <v>1384</v>
      </c>
      <c r="J4123" s="101" t="s">
        <v>5015</v>
      </c>
    </row>
    <row r="4124" ht="27" spans="1:10">
      <c r="A4124" s="102"/>
      <c r="B4124" s="103"/>
      <c r="C4124" s="98" t="s">
        <v>1282</v>
      </c>
      <c r="D4124" s="98" t="s">
        <v>1283</v>
      </c>
      <c r="E4124" s="98" t="s">
        <v>5016</v>
      </c>
      <c r="F4124" s="98" t="s">
        <v>1259</v>
      </c>
      <c r="G4124" s="98" t="s">
        <v>1285</v>
      </c>
      <c r="H4124" s="98" t="s">
        <v>1294</v>
      </c>
      <c r="I4124" s="98" t="s">
        <v>1384</v>
      </c>
      <c r="J4124" s="101" t="s">
        <v>5016</v>
      </c>
    </row>
    <row r="4125" ht="27.75" spans="1:10">
      <c r="A4125" s="98" t="s">
        <v>5096</v>
      </c>
      <c r="B4125" s="103"/>
      <c r="C4125" s="102"/>
      <c r="D4125" s="102"/>
      <c r="E4125" s="102"/>
      <c r="F4125" s="102"/>
      <c r="G4125" s="102"/>
      <c r="H4125" s="102"/>
      <c r="I4125" s="102"/>
      <c r="J4125" s="103"/>
    </row>
    <row r="4126" ht="56.25" spans="1:10">
      <c r="A4126" s="98" t="s">
        <v>5072</v>
      </c>
      <c r="B4126" s="101" t="s">
        <v>5097</v>
      </c>
      <c r="C4126" s="102"/>
      <c r="D4126" s="102"/>
      <c r="E4126" s="102"/>
      <c r="F4126" s="102"/>
      <c r="G4126" s="102"/>
      <c r="H4126" s="102"/>
      <c r="I4126" s="102"/>
      <c r="J4126" s="103"/>
    </row>
    <row r="4127" ht="27" spans="1:10">
      <c r="A4127" s="102"/>
      <c r="B4127" s="103"/>
      <c r="C4127" s="98" t="s">
        <v>1256</v>
      </c>
      <c r="D4127" s="98" t="s">
        <v>1257</v>
      </c>
      <c r="E4127" s="98" t="s">
        <v>5098</v>
      </c>
      <c r="F4127" s="98" t="s">
        <v>1280</v>
      </c>
      <c r="G4127" s="98" t="s">
        <v>1301</v>
      </c>
      <c r="H4127" s="98" t="s">
        <v>99</v>
      </c>
      <c r="I4127" s="98" t="s">
        <v>1261</v>
      </c>
      <c r="J4127" s="101" t="s">
        <v>5098</v>
      </c>
    </row>
    <row r="4128" ht="27.75" spans="1:10">
      <c r="A4128" s="102"/>
      <c r="B4128" s="103"/>
      <c r="C4128" s="98" t="s">
        <v>1256</v>
      </c>
      <c r="D4128" s="98" t="s">
        <v>1377</v>
      </c>
      <c r="E4128" s="98" t="s">
        <v>5099</v>
      </c>
      <c r="F4128" s="98" t="s">
        <v>1270</v>
      </c>
      <c r="G4128" s="98" t="s">
        <v>5100</v>
      </c>
      <c r="H4128" s="98" t="s">
        <v>99</v>
      </c>
      <c r="I4128" s="98" t="s">
        <v>1261</v>
      </c>
      <c r="J4128" s="101" t="s">
        <v>5099</v>
      </c>
    </row>
    <row r="4129" ht="27" spans="1:10">
      <c r="A4129" s="102"/>
      <c r="B4129" s="103"/>
      <c r="C4129" s="98" t="s">
        <v>1277</v>
      </c>
      <c r="D4129" s="98" t="s">
        <v>1313</v>
      </c>
      <c r="E4129" s="98" t="s">
        <v>5101</v>
      </c>
      <c r="F4129" s="98" t="s">
        <v>1280</v>
      </c>
      <c r="G4129" s="98" t="s">
        <v>1301</v>
      </c>
      <c r="H4129" s="98" t="s">
        <v>99</v>
      </c>
      <c r="I4129" s="98" t="s">
        <v>1261</v>
      </c>
      <c r="J4129" s="101" t="s">
        <v>5101</v>
      </c>
    </row>
    <row r="4130" ht="27" spans="1:10">
      <c r="A4130" s="102"/>
      <c r="B4130" s="103"/>
      <c r="C4130" s="98" t="s">
        <v>1282</v>
      </c>
      <c r="D4130" s="98" t="s">
        <v>1283</v>
      </c>
      <c r="E4130" s="98" t="s">
        <v>5102</v>
      </c>
      <c r="F4130" s="98" t="s">
        <v>1280</v>
      </c>
      <c r="G4130" s="98" t="s">
        <v>1301</v>
      </c>
      <c r="H4130" s="98" t="s">
        <v>99</v>
      </c>
      <c r="I4130" s="98" t="s">
        <v>1384</v>
      </c>
      <c r="J4130" s="101" t="s">
        <v>5102</v>
      </c>
    </row>
    <row r="4131" ht="27.75" spans="1:10">
      <c r="A4131" s="98" t="s">
        <v>5103</v>
      </c>
      <c r="B4131" s="103"/>
      <c r="C4131" s="102"/>
      <c r="D4131" s="102"/>
      <c r="E4131" s="102"/>
      <c r="F4131" s="102"/>
      <c r="G4131" s="102"/>
      <c r="H4131" s="102"/>
      <c r="I4131" s="102"/>
      <c r="J4131" s="103"/>
    </row>
    <row r="4132" ht="82.5" spans="1:10">
      <c r="A4132" s="98" t="s">
        <v>5018</v>
      </c>
      <c r="B4132" s="101" t="s">
        <v>5019</v>
      </c>
      <c r="C4132" s="102"/>
      <c r="D4132" s="102"/>
      <c r="E4132" s="102"/>
      <c r="F4132" s="102"/>
      <c r="G4132" s="102"/>
      <c r="H4132" s="102"/>
      <c r="I4132" s="102"/>
      <c r="J4132" s="103"/>
    </row>
    <row r="4133" ht="14.25" spans="1:10">
      <c r="A4133" s="102"/>
      <c r="B4133" s="103"/>
      <c r="C4133" s="98" t="s">
        <v>1256</v>
      </c>
      <c r="D4133" s="98" t="s">
        <v>1257</v>
      </c>
      <c r="E4133" s="98" t="s">
        <v>5002</v>
      </c>
      <c r="F4133" s="98" t="s">
        <v>1259</v>
      </c>
      <c r="G4133" s="98" t="s">
        <v>1301</v>
      </c>
      <c r="H4133" s="98" t="s">
        <v>99</v>
      </c>
      <c r="I4133" s="98" t="s">
        <v>1261</v>
      </c>
      <c r="J4133" s="101" t="s">
        <v>5002</v>
      </c>
    </row>
    <row r="4134" ht="14.25" spans="1:10">
      <c r="A4134" s="102"/>
      <c r="B4134" s="103"/>
      <c r="C4134" s="98" t="s">
        <v>1256</v>
      </c>
      <c r="D4134" s="98" t="s">
        <v>1268</v>
      </c>
      <c r="E4134" s="98" t="s">
        <v>5020</v>
      </c>
      <c r="F4134" s="98" t="s">
        <v>1280</v>
      </c>
      <c r="G4134" s="98" t="s">
        <v>1301</v>
      </c>
      <c r="H4134" s="98" t="s">
        <v>99</v>
      </c>
      <c r="I4134" s="98" t="s">
        <v>1261</v>
      </c>
      <c r="J4134" s="101" t="s">
        <v>5020</v>
      </c>
    </row>
    <row r="4135" ht="27.75" spans="1:10">
      <c r="A4135" s="102"/>
      <c r="B4135" s="103"/>
      <c r="C4135" s="98" t="s">
        <v>1256</v>
      </c>
      <c r="D4135" s="98" t="s">
        <v>1377</v>
      </c>
      <c r="E4135" s="98" t="s">
        <v>5004</v>
      </c>
      <c r="F4135" s="98" t="s">
        <v>1270</v>
      </c>
      <c r="G4135" s="98" t="s">
        <v>5104</v>
      </c>
      <c r="H4135" s="98" t="s">
        <v>99</v>
      </c>
      <c r="I4135" s="98" t="s">
        <v>1261</v>
      </c>
      <c r="J4135" s="101" t="s">
        <v>5004</v>
      </c>
    </row>
    <row r="4136" ht="14.25" spans="1:10">
      <c r="A4136" s="102"/>
      <c r="B4136" s="103"/>
      <c r="C4136" s="98" t="s">
        <v>1277</v>
      </c>
      <c r="D4136" s="98" t="s">
        <v>1313</v>
      </c>
      <c r="E4136" s="98" t="s">
        <v>5006</v>
      </c>
      <c r="F4136" s="98" t="s">
        <v>1280</v>
      </c>
      <c r="G4136" s="98" t="s">
        <v>5105</v>
      </c>
      <c r="H4136" s="98" t="s">
        <v>99</v>
      </c>
      <c r="I4136" s="98" t="s">
        <v>1261</v>
      </c>
      <c r="J4136" s="101" t="s">
        <v>5006</v>
      </c>
    </row>
    <row r="4137" ht="14.25" spans="1:10">
      <c r="A4137" s="102"/>
      <c r="B4137" s="103"/>
      <c r="C4137" s="98" t="s">
        <v>1277</v>
      </c>
      <c r="D4137" s="98" t="s">
        <v>1278</v>
      </c>
      <c r="E4137" s="98" t="s">
        <v>5022</v>
      </c>
      <c r="F4137" s="98" t="s">
        <v>1259</v>
      </c>
      <c r="G4137" s="98" t="s">
        <v>1301</v>
      </c>
      <c r="H4137" s="98" t="s">
        <v>99</v>
      </c>
      <c r="I4137" s="98" t="s">
        <v>1261</v>
      </c>
      <c r="J4137" s="101" t="s">
        <v>5023</v>
      </c>
    </row>
    <row r="4138" ht="14.25" spans="1:10">
      <c r="A4138" s="102"/>
      <c r="B4138" s="103"/>
      <c r="C4138" s="98" t="s">
        <v>1277</v>
      </c>
      <c r="D4138" s="98" t="s">
        <v>1422</v>
      </c>
      <c r="E4138" s="98" t="s">
        <v>5024</v>
      </c>
      <c r="F4138" s="98" t="s">
        <v>1259</v>
      </c>
      <c r="G4138" s="98" t="s">
        <v>5106</v>
      </c>
      <c r="H4138" s="98" t="s">
        <v>99</v>
      </c>
      <c r="I4138" s="98" t="s">
        <v>1261</v>
      </c>
      <c r="J4138" s="101" t="s">
        <v>5024</v>
      </c>
    </row>
    <row r="4139" ht="27" spans="1:10">
      <c r="A4139" s="102"/>
      <c r="B4139" s="103"/>
      <c r="C4139" s="98" t="s">
        <v>1282</v>
      </c>
      <c r="D4139" s="98" t="s">
        <v>1283</v>
      </c>
      <c r="E4139" s="98" t="s">
        <v>5107</v>
      </c>
      <c r="F4139" s="98" t="s">
        <v>1280</v>
      </c>
      <c r="G4139" s="98" t="s">
        <v>1301</v>
      </c>
      <c r="H4139" s="98" t="s">
        <v>99</v>
      </c>
      <c r="I4139" s="98" t="s">
        <v>1261</v>
      </c>
      <c r="J4139" s="101" t="s">
        <v>1383</v>
      </c>
    </row>
    <row r="4140" ht="27.75" spans="1:10">
      <c r="A4140" s="98" t="s">
        <v>5108</v>
      </c>
      <c r="B4140" s="103"/>
      <c r="C4140" s="102"/>
      <c r="D4140" s="102"/>
      <c r="E4140" s="102"/>
      <c r="F4140" s="102"/>
      <c r="G4140" s="102"/>
      <c r="H4140" s="102"/>
      <c r="I4140" s="102"/>
      <c r="J4140" s="103"/>
    </row>
    <row r="4141" ht="40.5" spans="1:10">
      <c r="A4141" s="98" t="s">
        <v>5032</v>
      </c>
      <c r="B4141" s="101" t="s">
        <v>5109</v>
      </c>
      <c r="C4141" s="102"/>
      <c r="D4141" s="102"/>
      <c r="E4141" s="102"/>
      <c r="F4141" s="102"/>
      <c r="G4141" s="102"/>
      <c r="H4141" s="102"/>
      <c r="I4141" s="102"/>
      <c r="J4141" s="103"/>
    </row>
    <row r="4142" ht="27" spans="1:10">
      <c r="A4142" s="102"/>
      <c r="B4142" s="103"/>
      <c r="C4142" s="98" t="s">
        <v>1256</v>
      </c>
      <c r="D4142" s="98" t="s">
        <v>1257</v>
      </c>
      <c r="E4142" s="98" t="s">
        <v>5110</v>
      </c>
      <c r="F4142" s="98" t="s">
        <v>1280</v>
      </c>
      <c r="G4142" s="98" t="s">
        <v>5111</v>
      </c>
      <c r="H4142" s="98" t="s">
        <v>99</v>
      </c>
      <c r="I4142" s="98" t="s">
        <v>1261</v>
      </c>
      <c r="J4142" s="101" t="s">
        <v>5035</v>
      </c>
    </row>
    <row r="4143" ht="14.25" spans="1:10">
      <c r="A4143" s="102"/>
      <c r="B4143" s="103"/>
      <c r="C4143" s="98" t="s">
        <v>1256</v>
      </c>
      <c r="D4143" s="98" t="s">
        <v>1377</v>
      </c>
      <c r="E4143" s="98" t="s">
        <v>2620</v>
      </c>
      <c r="F4143" s="98" t="s">
        <v>1259</v>
      </c>
      <c r="G4143" s="98" t="s">
        <v>1407</v>
      </c>
      <c r="H4143" s="98" t="s">
        <v>99</v>
      </c>
      <c r="I4143" s="98" t="s">
        <v>1261</v>
      </c>
      <c r="J4143" s="101" t="s">
        <v>5112</v>
      </c>
    </row>
    <row r="4144" ht="28.5" spans="1:10">
      <c r="A4144" s="102"/>
      <c r="B4144" s="103"/>
      <c r="C4144" s="98" t="s">
        <v>1277</v>
      </c>
      <c r="D4144" s="98" t="s">
        <v>1278</v>
      </c>
      <c r="E4144" s="98" t="s">
        <v>2027</v>
      </c>
      <c r="F4144" s="98" t="s">
        <v>1259</v>
      </c>
      <c r="G4144" s="98" t="s">
        <v>1407</v>
      </c>
      <c r="H4144" s="98" t="s">
        <v>99</v>
      </c>
      <c r="I4144" s="98" t="s">
        <v>1261</v>
      </c>
      <c r="J4144" s="101" t="s">
        <v>3547</v>
      </c>
    </row>
    <row r="4145" ht="14.25" spans="1:10">
      <c r="A4145" s="102"/>
      <c r="B4145" s="103"/>
      <c r="C4145" s="98" t="s">
        <v>1277</v>
      </c>
      <c r="D4145" s="98" t="s">
        <v>1278</v>
      </c>
      <c r="E4145" s="98" t="s">
        <v>5036</v>
      </c>
      <c r="F4145" s="98" t="s">
        <v>1280</v>
      </c>
      <c r="G4145" s="98" t="s">
        <v>1301</v>
      </c>
      <c r="H4145" s="98" t="s">
        <v>99</v>
      </c>
      <c r="I4145" s="98" t="s">
        <v>1261</v>
      </c>
      <c r="J4145" s="101" t="s">
        <v>5037</v>
      </c>
    </row>
    <row r="4146" ht="27" spans="1:10">
      <c r="A4146" s="102"/>
      <c r="B4146" s="103"/>
      <c r="C4146" s="98" t="s">
        <v>1282</v>
      </c>
      <c r="D4146" s="98" t="s">
        <v>1283</v>
      </c>
      <c r="E4146" s="98" t="s">
        <v>1317</v>
      </c>
      <c r="F4146" s="98" t="s">
        <v>1259</v>
      </c>
      <c r="G4146" s="98" t="s">
        <v>1407</v>
      </c>
      <c r="H4146" s="98" t="s">
        <v>99</v>
      </c>
      <c r="I4146" s="98" t="s">
        <v>1261</v>
      </c>
      <c r="J4146" s="101" t="s">
        <v>1319</v>
      </c>
    </row>
    <row r="4147" ht="42" spans="1:10">
      <c r="A4147" s="98" t="s">
        <v>5113</v>
      </c>
      <c r="B4147" s="101" t="s">
        <v>5114</v>
      </c>
      <c r="C4147" s="102"/>
      <c r="D4147" s="102"/>
      <c r="E4147" s="102"/>
      <c r="F4147" s="102"/>
      <c r="G4147" s="102"/>
      <c r="H4147" s="102"/>
      <c r="I4147" s="102"/>
      <c r="J4147" s="103"/>
    </row>
    <row r="4148" ht="27.75" spans="1:10">
      <c r="A4148" s="102"/>
      <c r="B4148" s="103"/>
      <c r="C4148" s="98" t="s">
        <v>1256</v>
      </c>
      <c r="D4148" s="98" t="s">
        <v>1257</v>
      </c>
      <c r="E4148" s="98" t="s">
        <v>5115</v>
      </c>
      <c r="F4148" s="98" t="s">
        <v>1259</v>
      </c>
      <c r="G4148" s="98" t="s">
        <v>2350</v>
      </c>
      <c r="H4148" s="98" t="s">
        <v>99</v>
      </c>
      <c r="I4148" s="98" t="s">
        <v>1261</v>
      </c>
      <c r="J4148" s="101" t="s">
        <v>5116</v>
      </c>
    </row>
    <row r="4149" ht="27.75" spans="1:10">
      <c r="A4149" s="102"/>
      <c r="B4149" s="103"/>
      <c r="C4149" s="98" t="s">
        <v>1256</v>
      </c>
      <c r="D4149" s="98" t="s">
        <v>1377</v>
      </c>
      <c r="E4149" s="98" t="s">
        <v>5004</v>
      </c>
      <c r="F4149" s="98" t="s">
        <v>1270</v>
      </c>
      <c r="G4149" s="98" t="s">
        <v>5005</v>
      </c>
      <c r="H4149" s="98" t="s">
        <v>99</v>
      </c>
      <c r="I4149" s="98" t="s">
        <v>1261</v>
      </c>
      <c r="J4149" s="101" t="s">
        <v>5004</v>
      </c>
    </row>
    <row r="4150" ht="14.25" spans="1:10">
      <c r="A4150" s="102"/>
      <c r="B4150" s="103"/>
      <c r="C4150" s="98" t="s">
        <v>1277</v>
      </c>
      <c r="D4150" s="98" t="s">
        <v>1313</v>
      </c>
      <c r="E4150" s="98" t="s">
        <v>5006</v>
      </c>
      <c r="F4150" s="98" t="s">
        <v>1280</v>
      </c>
      <c r="G4150" s="98" t="s">
        <v>5117</v>
      </c>
      <c r="H4150" s="98" t="s">
        <v>99</v>
      </c>
      <c r="I4150" s="98" t="s">
        <v>1261</v>
      </c>
      <c r="J4150" s="101" t="s">
        <v>5006</v>
      </c>
    </row>
    <row r="4151" ht="27" spans="1:10">
      <c r="A4151" s="102"/>
      <c r="B4151" s="103"/>
      <c r="C4151" s="98" t="s">
        <v>1277</v>
      </c>
      <c r="D4151" s="98" t="s">
        <v>1278</v>
      </c>
      <c r="E4151" s="98" t="s">
        <v>5118</v>
      </c>
      <c r="F4151" s="98" t="s">
        <v>1280</v>
      </c>
      <c r="G4151" s="98" t="s">
        <v>1301</v>
      </c>
      <c r="H4151" s="98" t="s">
        <v>99</v>
      </c>
      <c r="I4151" s="98" t="s">
        <v>1384</v>
      </c>
      <c r="J4151" s="101" t="s">
        <v>5118</v>
      </c>
    </row>
    <row r="4152" ht="27" spans="1:10">
      <c r="A4152" s="102"/>
      <c r="B4152" s="103"/>
      <c r="C4152" s="98" t="s">
        <v>1282</v>
      </c>
      <c r="D4152" s="98" t="s">
        <v>1283</v>
      </c>
      <c r="E4152" s="98" t="s">
        <v>5119</v>
      </c>
      <c r="F4152" s="98" t="s">
        <v>1280</v>
      </c>
      <c r="G4152" s="98" t="s">
        <v>1301</v>
      </c>
      <c r="H4152" s="98" t="s">
        <v>99</v>
      </c>
      <c r="I4152" s="98" t="s">
        <v>1384</v>
      </c>
      <c r="J4152" s="101" t="s">
        <v>5119</v>
      </c>
    </row>
    <row r="4153" ht="14.25" spans="1:10">
      <c r="A4153" s="98" t="s">
        <v>5120</v>
      </c>
      <c r="B4153" s="103"/>
      <c r="C4153" s="102"/>
      <c r="D4153" s="102"/>
      <c r="E4153" s="102"/>
      <c r="F4153" s="102"/>
      <c r="G4153" s="102"/>
      <c r="H4153" s="102"/>
      <c r="I4153" s="102"/>
      <c r="J4153" s="103"/>
    </row>
    <row r="4154" ht="14.25" spans="1:10">
      <c r="A4154" s="98" t="s">
        <v>5121</v>
      </c>
      <c r="B4154" s="103"/>
      <c r="C4154" s="102"/>
      <c r="D4154" s="102"/>
      <c r="E4154" s="102"/>
      <c r="F4154" s="102"/>
      <c r="G4154" s="102"/>
      <c r="H4154" s="102"/>
      <c r="I4154" s="102"/>
      <c r="J4154" s="103"/>
    </row>
    <row r="4155" ht="151.5" spans="1:10">
      <c r="A4155" s="98" t="s">
        <v>4976</v>
      </c>
      <c r="B4155" s="101" t="s">
        <v>5122</v>
      </c>
      <c r="C4155" s="102"/>
      <c r="D4155" s="102"/>
      <c r="E4155" s="102"/>
      <c r="F4155" s="102"/>
      <c r="G4155" s="102"/>
      <c r="H4155" s="102"/>
      <c r="I4155" s="102"/>
      <c r="J4155" s="103"/>
    </row>
    <row r="4156" ht="14.25" spans="1:10">
      <c r="A4156" s="102"/>
      <c r="B4156" s="103"/>
      <c r="C4156" s="98" t="s">
        <v>1256</v>
      </c>
      <c r="D4156" s="98" t="s">
        <v>1257</v>
      </c>
      <c r="E4156" s="98" t="s">
        <v>3696</v>
      </c>
      <c r="F4156" s="98" t="s">
        <v>1259</v>
      </c>
      <c r="G4156" s="98" t="s">
        <v>5123</v>
      </c>
      <c r="H4156" s="98" t="s">
        <v>1782</v>
      </c>
      <c r="I4156" s="98" t="s">
        <v>1261</v>
      </c>
      <c r="J4156" s="101" t="s">
        <v>3947</v>
      </c>
    </row>
    <row r="4157" ht="27" spans="1:10">
      <c r="A4157" s="102"/>
      <c r="B4157" s="103"/>
      <c r="C4157" s="98" t="s">
        <v>1256</v>
      </c>
      <c r="D4157" s="98" t="s">
        <v>1291</v>
      </c>
      <c r="E4157" s="98" t="s">
        <v>3705</v>
      </c>
      <c r="F4157" s="98" t="s">
        <v>1270</v>
      </c>
      <c r="G4157" s="98" t="s">
        <v>2263</v>
      </c>
      <c r="H4157" s="98" t="s">
        <v>1949</v>
      </c>
      <c r="I4157" s="98" t="s">
        <v>1261</v>
      </c>
      <c r="J4157" s="101" t="s">
        <v>3953</v>
      </c>
    </row>
    <row r="4158" ht="14.25" spans="1:10">
      <c r="A4158" s="102"/>
      <c r="B4158" s="103"/>
      <c r="C4158" s="98" t="s">
        <v>1256</v>
      </c>
      <c r="D4158" s="98" t="s">
        <v>1291</v>
      </c>
      <c r="E4158" s="98" t="s">
        <v>3695</v>
      </c>
      <c r="F4158" s="98" t="s">
        <v>1259</v>
      </c>
      <c r="G4158" s="98" t="s">
        <v>1768</v>
      </c>
      <c r="H4158" s="98" t="s">
        <v>99</v>
      </c>
      <c r="I4158" s="98" t="s">
        <v>1261</v>
      </c>
      <c r="J4158" s="101" t="s">
        <v>3983</v>
      </c>
    </row>
    <row r="4159" ht="27" spans="1:10">
      <c r="A4159" s="102"/>
      <c r="B4159" s="103"/>
      <c r="C4159" s="98" t="s">
        <v>1277</v>
      </c>
      <c r="D4159" s="98" t="s">
        <v>1278</v>
      </c>
      <c r="E4159" s="98" t="s">
        <v>4985</v>
      </c>
      <c r="F4159" s="98" t="s">
        <v>1259</v>
      </c>
      <c r="G4159" s="98" t="s">
        <v>1301</v>
      </c>
      <c r="H4159" s="98" t="s">
        <v>99</v>
      </c>
      <c r="I4159" s="98" t="s">
        <v>1261</v>
      </c>
      <c r="J4159" s="101" t="s">
        <v>3953</v>
      </c>
    </row>
    <row r="4160" ht="28.5" spans="1:10">
      <c r="A4160" s="102"/>
      <c r="B4160" s="103"/>
      <c r="C4160" s="98" t="s">
        <v>1277</v>
      </c>
      <c r="D4160" s="98" t="s">
        <v>1278</v>
      </c>
      <c r="E4160" s="98" t="s">
        <v>4986</v>
      </c>
      <c r="F4160" s="98" t="s">
        <v>1259</v>
      </c>
      <c r="G4160" s="98" t="s">
        <v>1285</v>
      </c>
      <c r="H4160" s="98" t="s">
        <v>99</v>
      </c>
      <c r="I4160" s="98" t="s">
        <v>1261</v>
      </c>
      <c r="J4160" s="101" t="s">
        <v>4987</v>
      </c>
    </row>
    <row r="4161" ht="28.5" spans="1:10">
      <c r="A4161" s="102"/>
      <c r="B4161" s="103"/>
      <c r="C4161" s="98" t="s">
        <v>1282</v>
      </c>
      <c r="D4161" s="98" t="s">
        <v>1283</v>
      </c>
      <c r="E4161" s="98" t="s">
        <v>3710</v>
      </c>
      <c r="F4161" s="98" t="s">
        <v>1259</v>
      </c>
      <c r="G4161" s="98" t="s">
        <v>1285</v>
      </c>
      <c r="H4161" s="98" t="s">
        <v>1294</v>
      </c>
      <c r="I4161" s="98" t="s">
        <v>1261</v>
      </c>
      <c r="J4161" s="101" t="s">
        <v>3711</v>
      </c>
    </row>
    <row r="4162" ht="27.75" spans="1:10">
      <c r="A4162" s="98" t="s">
        <v>5124</v>
      </c>
      <c r="B4162" s="103"/>
      <c r="C4162" s="102"/>
      <c r="D4162" s="102"/>
      <c r="E4162" s="102"/>
      <c r="F4162" s="102"/>
      <c r="G4162" s="102"/>
      <c r="H4162" s="102"/>
      <c r="I4162" s="102"/>
      <c r="J4162" s="103"/>
    </row>
    <row r="4163" ht="42.75" spans="1:10">
      <c r="A4163" s="98" t="s">
        <v>4525</v>
      </c>
      <c r="B4163" s="101" t="s">
        <v>5125</v>
      </c>
      <c r="C4163" s="102"/>
      <c r="D4163" s="102"/>
      <c r="E4163" s="102"/>
      <c r="F4163" s="102"/>
      <c r="G4163" s="102"/>
      <c r="H4163" s="102"/>
      <c r="I4163" s="102"/>
      <c r="J4163" s="103"/>
    </row>
    <row r="4164" ht="14.25" spans="1:10">
      <c r="A4164" s="102"/>
      <c r="B4164" s="103"/>
      <c r="C4164" s="98" t="s">
        <v>1256</v>
      </c>
      <c r="D4164" s="98" t="s">
        <v>1257</v>
      </c>
      <c r="E4164" s="98" t="s">
        <v>3944</v>
      </c>
      <c r="F4164" s="98" t="s">
        <v>1259</v>
      </c>
      <c r="G4164" s="98" t="s">
        <v>1850</v>
      </c>
      <c r="H4164" s="98" t="s">
        <v>99</v>
      </c>
      <c r="I4164" s="98" t="s">
        <v>1261</v>
      </c>
      <c r="J4164" s="101" t="s">
        <v>5126</v>
      </c>
    </row>
    <row r="4165" ht="14.25" spans="1:10">
      <c r="A4165" s="102"/>
      <c r="B4165" s="103"/>
      <c r="C4165" s="98" t="s">
        <v>1256</v>
      </c>
      <c r="D4165" s="98" t="s">
        <v>1257</v>
      </c>
      <c r="E4165" s="98" t="s">
        <v>3981</v>
      </c>
      <c r="F4165" s="98" t="s">
        <v>1259</v>
      </c>
      <c r="G4165" s="98" t="s">
        <v>1260</v>
      </c>
      <c r="H4165" s="98" t="s">
        <v>99</v>
      </c>
      <c r="I4165" s="98" t="s">
        <v>1261</v>
      </c>
      <c r="J4165" s="101" t="s">
        <v>5127</v>
      </c>
    </row>
    <row r="4166" ht="14.25" spans="1:10">
      <c r="A4166" s="102"/>
      <c r="B4166" s="103"/>
      <c r="C4166" s="98" t="s">
        <v>1256</v>
      </c>
      <c r="D4166" s="98" t="s">
        <v>1257</v>
      </c>
      <c r="E4166" s="98" t="s">
        <v>3984</v>
      </c>
      <c r="F4166" s="98" t="s">
        <v>1259</v>
      </c>
      <c r="G4166" s="98" t="s">
        <v>1850</v>
      </c>
      <c r="H4166" s="98" t="s">
        <v>99</v>
      </c>
      <c r="I4166" s="98" t="s">
        <v>1261</v>
      </c>
      <c r="J4166" s="101" t="s">
        <v>5128</v>
      </c>
    </row>
    <row r="4167" ht="14.25" spans="1:10">
      <c r="A4167" s="102"/>
      <c r="B4167" s="103"/>
      <c r="C4167" s="98" t="s">
        <v>1256</v>
      </c>
      <c r="D4167" s="98" t="s">
        <v>1268</v>
      </c>
      <c r="E4167" s="98" t="s">
        <v>3948</v>
      </c>
      <c r="F4167" s="98" t="s">
        <v>1280</v>
      </c>
      <c r="G4167" s="98" t="s">
        <v>1471</v>
      </c>
      <c r="H4167" s="98" t="s">
        <v>99</v>
      </c>
      <c r="I4167" s="98" t="s">
        <v>1261</v>
      </c>
      <c r="J4167" s="101" t="s">
        <v>5129</v>
      </c>
    </row>
    <row r="4168" ht="27.75" spans="1:10">
      <c r="A4168" s="102"/>
      <c r="B4168" s="103"/>
      <c r="C4168" s="98" t="s">
        <v>1256</v>
      </c>
      <c r="D4168" s="98" t="s">
        <v>1291</v>
      </c>
      <c r="E4168" s="98" t="s">
        <v>3954</v>
      </c>
      <c r="F4168" s="98" t="s">
        <v>1270</v>
      </c>
      <c r="G4168" s="98" t="s">
        <v>1301</v>
      </c>
      <c r="H4168" s="98" t="s">
        <v>99</v>
      </c>
      <c r="I4168" s="98" t="s">
        <v>1261</v>
      </c>
      <c r="J4168" s="101" t="s">
        <v>5130</v>
      </c>
    </row>
    <row r="4169" ht="27" spans="1:10">
      <c r="A4169" s="102"/>
      <c r="B4169" s="103"/>
      <c r="C4169" s="98" t="s">
        <v>1277</v>
      </c>
      <c r="D4169" s="98" t="s">
        <v>1313</v>
      </c>
      <c r="E4169" s="98" t="s">
        <v>3957</v>
      </c>
      <c r="F4169" s="98" t="s">
        <v>1259</v>
      </c>
      <c r="G4169" s="98" t="s">
        <v>1414</v>
      </c>
      <c r="H4169" s="98" t="s">
        <v>99</v>
      </c>
      <c r="I4169" s="98" t="s">
        <v>1261</v>
      </c>
      <c r="J4169" s="101" t="s">
        <v>5131</v>
      </c>
    </row>
    <row r="4170" ht="27" spans="1:10">
      <c r="A4170" s="102"/>
      <c r="B4170" s="103"/>
      <c r="C4170" s="98" t="s">
        <v>1282</v>
      </c>
      <c r="D4170" s="98" t="s">
        <v>1283</v>
      </c>
      <c r="E4170" s="98" t="s">
        <v>3959</v>
      </c>
      <c r="F4170" s="98" t="s">
        <v>1259</v>
      </c>
      <c r="G4170" s="98" t="s">
        <v>1301</v>
      </c>
      <c r="H4170" s="98" t="s">
        <v>99</v>
      </c>
      <c r="I4170" s="98" t="s">
        <v>1261</v>
      </c>
      <c r="J4170" s="101" t="s">
        <v>5132</v>
      </c>
    </row>
    <row r="4171" ht="27.75" spans="1:10">
      <c r="A4171" s="98" t="s">
        <v>5133</v>
      </c>
      <c r="B4171" s="103"/>
      <c r="C4171" s="102"/>
      <c r="D4171" s="102"/>
      <c r="E4171" s="102"/>
      <c r="F4171" s="102"/>
      <c r="G4171" s="102"/>
      <c r="H4171" s="102"/>
      <c r="I4171" s="102"/>
      <c r="J4171" s="103"/>
    </row>
    <row r="4172" ht="81" spans="1:10">
      <c r="A4172" s="98" t="s">
        <v>4594</v>
      </c>
      <c r="B4172" s="101" t="s">
        <v>5134</v>
      </c>
      <c r="C4172" s="102"/>
      <c r="D4172" s="102"/>
      <c r="E4172" s="102"/>
      <c r="F4172" s="102"/>
      <c r="G4172" s="102"/>
      <c r="H4172" s="102"/>
      <c r="I4172" s="102"/>
      <c r="J4172" s="103"/>
    </row>
    <row r="4173" ht="14.25" spans="1:10">
      <c r="A4173" s="102"/>
      <c r="B4173" s="103"/>
      <c r="C4173" s="98" t="s">
        <v>1256</v>
      </c>
      <c r="D4173" s="98" t="s">
        <v>1257</v>
      </c>
      <c r="E4173" s="98" t="s">
        <v>5135</v>
      </c>
      <c r="F4173" s="98" t="s">
        <v>1280</v>
      </c>
      <c r="G4173" s="98" t="s">
        <v>5136</v>
      </c>
      <c r="H4173" s="98" t="s">
        <v>99</v>
      </c>
      <c r="I4173" s="98" t="s">
        <v>1261</v>
      </c>
      <c r="J4173" s="101" t="s">
        <v>5137</v>
      </c>
    </row>
    <row r="4174" ht="28.5" spans="1:10">
      <c r="A4174" s="102"/>
      <c r="B4174" s="103"/>
      <c r="C4174" s="98" t="s">
        <v>1256</v>
      </c>
      <c r="D4174" s="98" t="s">
        <v>1377</v>
      </c>
      <c r="E4174" s="98" t="s">
        <v>5138</v>
      </c>
      <c r="F4174" s="98" t="s">
        <v>1417</v>
      </c>
      <c r="G4174" s="98" t="s">
        <v>5139</v>
      </c>
      <c r="H4174" s="98" t="s">
        <v>99</v>
      </c>
      <c r="I4174" s="98" t="s">
        <v>1261</v>
      </c>
      <c r="J4174" s="101" t="s">
        <v>5140</v>
      </c>
    </row>
    <row r="4175" ht="14.25" spans="1:10">
      <c r="A4175" s="102"/>
      <c r="B4175" s="103"/>
      <c r="C4175" s="98" t="s">
        <v>1277</v>
      </c>
      <c r="D4175" s="98" t="s">
        <v>1313</v>
      </c>
      <c r="E4175" s="98" t="s">
        <v>5141</v>
      </c>
      <c r="F4175" s="98" t="s">
        <v>1280</v>
      </c>
      <c r="G4175" s="98" t="s">
        <v>5142</v>
      </c>
      <c r="H4175" s="98" t="s">
        <v>99</v>
      </c>
      <c r="I4175" s="98" t="s">
        <v>1261</v>
      </c>
      <c r="J4175" s="101" t="s">
        <v>5143</v>
      </c>
    </row>
    <row r="4176" ht="27" spans="1:10">
      <c r="A4176" s="102"/>
      <c r="B4176" s="103"/>
      <c r="C4176" s="98" t="s">
        <v>1282</v>
      </c>
      <c r="D4176" s="98" t="s">
        <v>1283</v>
      </c>
      <c r="E4176" s="98" t="s">
        <v>3959</v>
      </c>
      <c r="F4176" s="98" t="s">
        <v>1259</v>
      </c>
      <c r="G4176" s="98" t="s">
        <v>1332</v>
      </c>
      <c r="H4176" s="98" t="s">
        <v>99</v>
      </c>
      <c r="I4176" s="98" t="s">
        <v>1261</v>
      </c>
      <c r="J4176" s="101" t="s">
        <v>5144</v>
      </c>
    </row>
    <row r="4177" ht="14.25" spans="1:10">
      <c r="A4177" s="98" t="s">
        <v>5145</v>
      </c>
      <c r="B4177" s="103"/>
      <c r="C4177" s="102"/>
      <c r="D4177" s="102"/>
      <c r="E4177" s="102"/>
      <c r="F4177" s="102"/>
      <c r="G4177" s="102"/>
      <c r="H4177" s="102"/>
      <c r="I4177" s="102"/>
      <c r="J4177" s="103"/>
    </row>
    <row r="4178" ht="14.25" spans="1:10">
      <c r="A4178" s="98" t="s">
        <v>5146</v>
      </c>
      <c r="B4178" s="103"/>
      <c r="C4178" s="102"/>
      <c r="D4178" s="102"/>
      <c r="E4178" s="102"/>
      <c r="F4178" s="102"/>
      <c r="G4178" s="102"/>
      <c r="H4178" s="102"/>
      <c r="I4178" s="102"/>
      <c r="J4178" s="103"/>
    </row>
    <row r="4179" ht="27" spans="1:10">
      <c r="A4179" s="98" t="s">
        <v>4525</v>
      </c>
      <c r="B4179" s="101" t="s">
        <v>5147</v>
      </c>
      <c r="C4179" s="102"/>
      <c r="D4179" s="102"/>
      <c r="E4179" s="102"/>
      <c r="F4179" s="102"/>
      <c r="G4179" s="102"/>
      <c r="H4179" s="102"/>
      <c r="I4179" s="102"/>
      <c r="J4179" s="103"/>
    </row>
    <row r="4180" ht="27" spans="1:10">
      <c r="A4180" s="102"/>
      <c r="B4180" s="103"/>
      <c r="C4180" s="98" t="s">
        <v>1256</v>
      </c>
      <c r="D4180" s="98" t="s">
        <v>1257</v>
      </c>
      <c r="E4180" s="98" t="s">
        <v>5148</v>
      </c>
      <c r="F4180" s="98" t="s">
        <v>1280</v>
      </c>
      <c r="G4180" s="98" t="s">
        <v>5149</v>
      </c>
      <c r="H4180" s="98" t="s">
        <v>99</v>
      </c>
      <c r="I4180" s="98" t="s">
        <v>1261</v>
      </c>
      <c r="J4180" s="101" t="s">
        <v>5148</v>
      </c>
    </row>
    <row r="4181" ht="40.5" spans="1:10">
      <c r="A4181" s="102"/>
      <c r="B4181" s="103"/>
      <c r="C4181" s="98" t="s">
        <v>1277</v>
      </c>
      <c r="D4181" s="98" t="s">
        <v>1278</v>
      </c>
      <c r="E4181" s="98" t="s">
        <v>5150</v>
      </c>
      <c r="F4181" s="98" t="s">
        <v>1280</v>
      </c>
      <c r="G4181" s="98" t="s">
        <v>5150</v>
      </c>
      <c r="H4181" s="98" t="s">
        <v>99</v>
      </c>
      <c r="I4181" s="98" t="s">
        <v>1384</v>
      </c>
      <c r="J4181" s="101" t="s">
        <v>5150</v>
      </c>
    </row>
    <row r="4182" ht="27" spans="1:10">
      <c r="A4182" s="102"/>
      <c r="B4182" s="103"/>
      <c r="C4182" s="98" t="s">
        <v>1277</v>
      </c>
      <c r="D4182" s="98" t="s">
        <v>1299</v>
      </c>
      <c r="E4182" s="98" t="s">
        <v>5151</v>
      </c>
      <c r="F4182" s="98" t="s">
        <v>1280</v>
      </c>
      <c r="G4182" s="98" t="s">
        <v>5151</v>
      </c>
      <c r="H4182" s="98" t="s">
        <v>99</v>
      </c>
      <c r="I4182" s="98" t="s">
        <v>1384</v>
      </c>
      <c r="J4182" s="101" t="s">
        <v>5151</v>
      </c>
    </row>
    <row r="4183" ht="27" spans="1:10">
      <c r="A4183" s="102"/>
      <c r="B4183" s="103"/>
      <c r="C4183" s="98" t="s">
        <v>1282</v>
      </c>
      <c r="D4183" s="98" t="s">
        <v>1283</v>
      </c>
      <c r="E4183" s="98" t="s">
        <v>1383</v>
      </c>
      <c r="F4183" s="98" t="s">
        <v>1259</v>
      </c>
      <c r="G4183" s="98" t="s">
        <v>1573</v>
      </c>
      <c r="H4183" s="98" t="s">
        <v>99</v>
      </c>
      <c r="I4183" s="98" t="s">
        <v>1261</v>
      </c>
      <c r="J4183" s="101" t="s">
        <v>1383</v>
      </c>
    </row>
    <row r="4184" ht="28.5" spans="1:10">
      <c r="A4184" s="98" t="s">
        <v>4594</v>
      </c>
      <c r="B4184" s="101" t="s">
        <v>5152</v>
      </c>
      <c r="C4184" s="102"/>
      <c r="D4184" s="102"/>
      <c r="E4184" s="102"/>
      <c r="F4184" s="102"/>
      <c r="G4184" s="102"/>
      <c r="H4184" s="102"/>
      <c r="I4184" s="102"/>
      <c r="J4184" s="103"/>
    </row>
    <row r="4185" ht="27" spans="1:10">
      <c r="A4185" s="102"/>
      <c r="B4185" s="103"/>
      <c r="C4185" s="98" t="s">
        <v>1256</v>
      </c>
      <c r="D4185" s="98" t="s">
        <v>1257</v>
      </c>
      <c r="E4185" s="98" t="s">
        <v>5153</v>
      </c>
      <c r="F4185" s="98" t="s">
        <v>1280</v>
      </c>
      <c r="G4185" s="98" t="s">
        <v>4998</v>
      </c>
      <c r="H4185" s="98" t="s">
        <v>99</v>
      </c>
      <c r="I4185" s="98" t="s">
        <v>1261</v>
      </c>
      <c r="J4185" s="101" t="s">
        <v>5153</v>
      </c>
    </row>
    <row r="4186" ht="27.75" spans="1:10">
      <c r="A4186" s="102"/>
      <c r="B4186" s="103"/>
      <c r="C4186" s="98" t="s">
        <v>1256</v>
      </c>
      <c r="D4186" s="98" t="s">
        <v>1257</v>
      </c>
      <c r="E4186" s="98" t="s">
        <v>5154</v>
      </c>
      <c r="F4186" s="98" t="s">
        <v>1280</v>
      </c>
      <c r="G4186" s="98" t="s">
        <v>4727</v>
      </c>
      <c r="H4186" s="98" t="s">
        <v>99</v>
      </c>
      <c r="I4186" s="98" t="s">
        <v>1261</v>
      </c>
      <c r="J4186" s="101" t="s">
        <v>5154</v>
      </c>
    </row>
    <row r="4187" ht="40.5" spans="1:10">
      <c r="A4187" s="102"/>
      <c r="B4187" s="103"/>
      <c r="C4187" s="98" t="s">
        <v>1277</v>
      </c>
      <c r="D4187" s="98" t="s">
        <v>1278</v>
      </c>
      <c r="E4187" s="98" t="s">
        <v>5150</v>
      </c>
      <c r="F4187" s="98" t="s">
        <v>1280</v>
      </c>
      <c r="G4187" s="98" t="s">
        <v>5150</v>
      </c>
      <c r="H4187" s="98" t="s">
        <v>99</v>
      </c>
      <c r="I4187" s="98" t="s">
        <v>1384</v>
      </c>
      <c r="J4187" s="101" t="s">
        <v>5150</v>
      </c>
    </row>
    <row r="4188" ht="27" spans="1:10">
      <c r="A4188" s="102"/>
      <c r="B4188" s="103"/>
      <c r="C4188" s="98" t="s">
        <v>1277</v>
      </c>
      <c r="D4188" s="98" t="s">
        <v>1299</v>
      </c>
      <c r="E4188" s="98" t="s">
        <v>5151</v>
      </c>
      <c r="F4188" s="98" t="s">
        <v>1280</v>
      </c>
      <c r="G4188" s="98" t="s">
        <v>5151</v>
      </c>
      <c r="H4188" s="98" t="s">
        <v>99</v>
      </c>
      <c r="I4188" s="98" t="s">
        <v>1384</v>
      </c>
      <c r="J4188" s="101" t="s">
        <v>5151</v>
      </c>
    </row>
    <row r="4189" ht="27" spans="1:10">
      <c r="A4189" s="102"/>
      <c r="B4189" s="103"/>
      <c r="C4189" s="98" t="s">
        <v>1282</v>
      </c>
      <c r="D4189" s="98" t="s">
        <v>1283</v>
      </c>
      <c r="E4189" s="98" t="s">
        <v>1383</v>
      </c>
      <c r="F4189" s="98" t="s">
        <v>1259</v>
      </c>
      <c r="G4189" s="98" t="s">
        <v>1446</v>
      </c>
      <c r="H4189" s="98" t="s">
        <v>99</v>
      </c>
      <c r="I4189" s="98" t="s">
        <v>1261</v>
      </c>
      <c r="J4189" s="101" t="s">
        <v>1383</v>
      </c>
    </row>
    <row r="4190" ht="14.25" spans="1:10">
      <c r="A4190" s="98" t="s">
        <v>5155</v>
      </c>
      <c r="B4190" s="103"/>
      <c r="C4190" s="102"/>
      <c r="D4190" s="102"/>
      <c r="E4190" s="102"/>
      <c r="F4190" s="102"/>
      <c r="G4190" s="102"/>
      <c r="H4190" s="102"/>
      <c r="I4190" s="102"/>
      <c r="J4190" s="103"/>
    </row>
    <row r="4191" ht="14.25" spans="1:10">
      <c r="A4191" s="98" t="s">
        <v>5156</v>
      </c>
      <c r="B4191" s="103"/>
      <c r="C4191" s="102"/>
      <c r="D4191" s="102"/>
      <c r="E4191" s="102"/>
      <c r="F4191" s="102"/>
      <c r="G4191" s="102"/>
      <c r="H4191" s="102"/>
      <c r="I4191" s="102"/>
      <c r="J4191" s="103"/>
    </row>
    <row r="4192" ht="124.5" spans="1:10">
      <c r="A4192" s="98" t="s">
        <v>4976</v>
      </c>
      <c r="B4192" s="101" t="s">
        <v>5157</v>
      </c>
      <c r="C4192" s="102"/>
      <c r="D4192" s="102"/>
      <c r="E4192" s="102"/>
      <c r="F4192" s="102"/>
      <c r="G4192" s="102"/>
      <c r="H4192" s="102"/>
      <c r="I4192" s="102"/>
      <c r="J4192" s="103"/>
    </row>
    <row r="4193" ht="14.25" spans="1:10">
      <c r="A4193" s="102"/>
      <c r="B4193" s="103"/>
      <c r="C4193" s="98" t="s">
        <v>1256</v>
      </c>
      <c r="D4193" s="98" t="s">
        <v>1257</v>
      </c>
      <c r="E4193" s="98" t="s">
        <v>3696</v>
      </c>
      <c r="F4193" s="98" t="s">
        <v>1259</v>
      </c>
      <c r="G4193" s="98" t="s">
        <v>1301</v>
      </c>
      <c r="H4193" s="98" t="s">
        <v>1782</v>
      </c>
      <c r="I4193" s="98" t="s">
        <v>1261</v>
      </c>
      <c r="J4193" s="101" t="s">
        <v>3947</v>
      </c>
    </row>
    <row r="4194" ht="27" spans="1:10">
      <c r="A4194" s="102"/>
      <c r="B4194" s="103"/>
      <c r="C4194" s="98" t="s">
        <v>1256</v>
      </c>
      <c r="D4194" s="98" t="s">
        <v>1291</v>
      </c>
      <c r="E4194" s="98" t="s">
        <v>3705</v>
      </c>
      <c r="F4194" s="98" t="s">
        <v>1270</v>
      </c>
      <c r="G4194" s="98" t="s">
        <v>2263</v>
      </c>
      <c r="H4194" s="98" t="s">
        <v>1949</v>
      </c>
      <c r="I4194" s="98" t="s">
        <v>1261</v>
      </c>
      <c r="J4194" s="101" t="s">
        <v>3953</v>
      </c>
    </row>
    <row r="4195" ht="14.25" spans="1:10">
      <c r="A4195" s="102"/>
      <c r="B4195" s="103"/>
      <c r="C4195" s="98" t="s">
        <v>1256</v>
      </c>
      <c r="D4195" s="98" t="s">
        <v>1291</v>
      </c>
      <c r="E4195" s="98" t="s">
        <v>3695</v>
      </c>
      <c r="F4195" s="98" t="s">
        <v>1259</v>
      </c>
      <c r="G4195" s="98" t="s">
        <v>1274</v>
      </c>
      <c r="H4195" s="98" t="s">
        <v>99</v>
      </c>
      <c r="I4195" s="98" t="s">
        <v>1261</v>
      </c>
      <c r="J4195" s="101" t="s">
        <v>3983</v>
      </c>
    </row>
    <row r="4196" ht="27" spans="1:10">
      <c r="A4196" s="102"/>
      <c r="B4196" s="103"/>
      <c r="C4196" s="98" t="s">
        <v>1277</v>
      </c>
      <c r="D4196" s="98" t="s">
        <v>1278</v>
      </c>
      <c r="E4196" s="98" t="s">
        <v>4985</v>
      </c>
      <c r="F4196" s="98" t="s">
        <v>1259</v>
      </c>
      <c r="G4196" s="98" t="s">
        <v>1301</v>
      </c>
      <c r="H4196" s="98" t="s">
        <v>99</v>
      </c>
      <c r="I4196" s="98" t="s">
        <v>1261</v>
      </c>
      <c r="J4196" s="101" t="s">
        <v>3953</v>
      </c>
    </row>
    <row r="4197" ht="28.5" spans="1:10">
      <c r="A4197" s="102"/>
      <c r="B4197" s="103"/>
      <c r="C4197" s="98" t="s">
        <v>1277</v>
      </c>
      <c r="D4197" s="98" t="s">
        <v>1278</v>
      </c>
      <c r="E4197" s="98" t="s">
        <v>4986</v>
      </c>
      <c r="F4197" s="98" t="s">
        <v>1259</v>
      </c>
      <c r="G4197" s="98" t="s">
        <v>1285</v>
      </c>
      <c r="H4197" s="98" t="s">
        <v>99</v>
      </c>
      <c r="I4197" s="98" t="s">
        <v>1261</v>
      </c>
      <c r="J4197" s="101" t="s">
        <v>4987</v>
      </c>
    </row>
    <row r="4198" ht="28.5" spans="1:10">
      <c r="A4198" s="102"/>
      <c r="B4198" s="103"/>
      <c r="C4198" s="98" t="s">
        <v>1282</v>
      </c>
      <c r="D4198" s="98" t="s">
        <v>1283</v>
      </c>
      <c r="E4198" s="98" t="s">
        <v>3710</v>
      </c>
      <c r="F4198" s="98" t="s">
        <v>1259</v>
      </c>
      <c r="G4198" s="98" t="s">
        <v>1285</v>
      </c>
      <c r="H4198" s="98" t="s">
        <v>1294</v>
      </c>
      <c r="I4198" s="98" t="s">
        <v>1261</v>
      </c>
      <c r="J4198" s="101" t="s">
        <v>3711</v>
      </c>
    </row>
    <row r="4199" ht="213.75" spans="1:10">
      <c r="A4199" s="98" t="s">
        <v>4967</v>
      </c>
      <c r="B4199" s="101" t="s">
        <v>5158</v>
      </c>
      <c r="C4199" s="102"/>
      <c r="D4199" s="102"/>
      <c r="E4199" s="102"/>
      <c r="F4199" s="102"/>
      <c r="G4199" s="102"/>
      <c r="H4199" s="102"/>
      <c r="I4199" s="102"/>
      <c r="J4199" s="103"/>
    </row>
    <row r="4200" ht="27" spans="1:10">
      <c r="A4200" s="102"/>
      <c r="B4200" s="103"/>
      <c r="C4200" s="98" t="s">
        <v>1256</v>
      </c>
      <c r="D4200" s="98" t="s">
        <v>1257</v>
      </c>
      <c r="E4200" s="98" t="s">
        <v>4969</v>
      </c>
      <c r="F4200" s="98" t="s">
        <v>1259</v>
      </c>
      <c r="G4200" s="98" t="s">
        <v>5159</v>
      </c>
      <c r="H4200" s="98" t="s">
        <v>99</v>
      </c>
      <c r="I4200" s="98" t="s">
        <v>1261</v>
      </c>
      <c r="J4200" s="101" t="s">
        <v>5160</v>
      </c>
    </row>
    <row r="4201" ht="27" spans="1:10">
      <c r="A4201" s="102"/>
      <c r="B4201" s="103"/>
      <c r="C4201" s="98" t="s">
        <v>1256</v>
      </c>
      <c r="D4201" s="98" t="s">
        <v>1257</v>
      </c>
      <c r="E4201" s="98" t="s">
        <v>5161</v>
      </c>
      <c r="F4201" s="98" t="s">
        <v>1259</v>
      </c>
      <c r="G4201" s="98" t="s">
        <v>2000</v>
      </c>
      <c r="H4201" s="98" t="s">
        <v>99</v>
      </c>
      <c r="I4201" s="98" t="s">
        <v>1261</v>
      </c>
      <c r="J4201" s="101" t="s">
        <v>5162</v>
      </c>
    </row>
    <row r="4202" ht="27" spans="1:10">
      <c r="A4202" s="102"/>
      <c r="B4202" s="103"/>
      <c r="C4202" s="98" t="s">
        <v>1256</v>
      </c>
      <c r="D4202" s="98" t="s">
        <v>1257</v>
      </c>
      <c r="E4202" s="98" t="s">
        <v>3540</v>
      </c>
      <c r="F4202" s="98" t="s">
        <v>1259</v>
      </c>
      <c r="G4202" s="98" t="s">
        <v>1274</v>
      </c>
      <c r="H4202" s="98" t="s">
        <v>99</v>
      </c>
      <c r="I4202" s="98" t="s">
        <v>1261</v>
      </c>
      <c r="J4202" s="101" t="s">
        <v>3609</v>
      </c>
    </row>
    <row r="4203" ht="28.5" spans="1:10">
      <c r="A4203" s="102"/>
      <c r="B4203" s="103"/>
      <c r="C4203" s="98" t="s">
        <v>1256</v>
      </c>
      <c r="D4203" s="98" t="s">
        <v>1377</v>
      </c>
      <c r="E4203" s="98" t="s">
        <v>1922</v>
      </c>
      <c r="F4203" s="98" t="s">
        <v>1280</v>
      </c>
      <c r="G4203" s="98" t="s">
        <v>1301</v>
      </c>
      <c r="H4203" s="98" t="s">
        <v>99</v>
      </c>
      <c r="I4203" s="98" t="s">
        <v>1261</v>
      </c>
      <c r="J4203" s="101" t="s">
        <v>3542</v>
      </c>
    </row>
    <row r="4204" ht="28.5" spans="1:10">
      <c r="A4204" s="102"/>
      <c r="B4204" s="103"/>
      <c r="C4204" s="98" t="s">
        <v>1256</v>
      </c>
      <c r="D4204" s="98" t="s">
        <v>1377</v>
      </c>
      <c r="E4204" s="98" t="s">
        <v>3543</v>
      </c>
      <c r="F4204" s="98" t="s">
        <v>1280</v>
      </c>
      <c r="G4204" s="98" t="s">
        <v>1301</v>
      </c>
      <c r="H4204" s="98" t="s">
        <v>99</v>
      </c>
      <c r="I4204" s="98" t="s">
        <v>1261</v>
      </c>
      <c r="J4204" s="101" t="s">
        <v>3544</v>
      </c>
    </row>
    <row r="4205" ht="42" spans="1:10">
      <c r="A4205" s="102"/>
      <c r="B4205" s="103"/>
      <c r="C4205" s="98" t="s">
        <v>1256</v>
      </c>
      <c r="D4205" s="98" t="s">
        <v>1377</v>
      </c>
      <c r="E4205" s="98" t="s">
        <v>3646</v>
      </c>
      <c r="F4205" s="98" t="s">
        <v>1280</v>
      </c>
      <c r="G4205" s="98" t="s">
        <v>1301</v>
      </c>
      <c r="H4205" s="98" t="s">
        <v>99</v>
      </c>
      <c r="I4205" s="98" t="s">
        <v>1261</v>
      </c>
      <c r="J4205" s="101" t="s">
        <v>4974</v>
      </c>
    </row>
    <row r="4206" ht="28.5" spans="1:10">
      <c r="A4206" s="102"/>
      <c r="B4206" s="103"/>
      <c r="C4206" s="98" t="s">
        <v>1277</v>
      </c>
      <c r="D4206" s="98" t="s">
        <v>1278</v>
      </c>
      <c r="E4206" s="98" t="s">
        <v>2027</v>
      </c>
      <c r="F4206" s="98" t="s">
        <v>1259</v>
      </c>
      <c r="G4206" s="98" t="s">
        <v>1285</v>
      </c>
      <c r="H4206" s="98" t="s">
        <v>99</v>
      </c>
      <c r="I4206" s="98" t="s">
        <v>1261</v>
      </c>
      <c r="J4206" s="101" t="s">
        <v>3547</v>
      </c>
    </row>
    <row r="4207" ht="27" spans="1:10">
      <c r="A4207" s="102"/>
      <c r="B4207" s="103"/>
      <c r="C4207" s="98" t="s">
        <v>1282</v>
      </c>
      <c r="D4207" s="98" t="s">
        <v>1283</v>
      </c>
      <c r="E4207" s="98" t="s">
        <v>5160</v>
      </c>
      <c r="F4207" s="98" t="s">
        <v>1259</v>
      </c>
      <c r="G4207" s="98" t="s">
        <v>1318</v>
      </c>
      <c r="H4207" s="98" t="s">
        <v>99</v>
      </c>
      <c r="I4207" s="98" t="s">
        <v>1261</v>
      </c>
      <c r="J4207" s="101" t="s">
        <v>5163</v>
      </c>
    </row>
    <row r="4208" ht="54.75" spans="1:10">
      <c r="A4208" s="98" t="s">
        <v>5164</v>
      </c>
      <c r="B4208" s="101" t="s">
        <v>5165</v>
      </c>
      <c r="C4208" s="102"/>
      <c r="D4208" s="102"/>
      <c r="E4208" s="102"/>
      <c r="F4208" s="102"/>
      <c r="G4208" s="102"/>
      <c r="H4208" s="102"/>
      <c r="I4208" s="102"/>
      <c r="J4208" s="103"/>
    </row>
    <row r="4209" ht="27.75" spans="1:10">
      <c r="A4209" s="102"/>
      <c r="B4209" s="103"/>
      <c r="C4209" s="98" t="s">
        <v>1256</v>
      </c>
      <c r="D4209" s="98" t="s">
        <v>1257</v>
      </c>
      <c r="E4209" s="98" t="s">
        <v>5166</v>
      </c>
      <c r="F4209" s="98" t="s">
        <v>1280</v>
      </c>
      <c r="G4209" s="98" t="s">
        <v>1301</v>
      </c>
      <c r="H4209" s="98" t="s">
        <v>99</v>
      </c>
      <c r="I4209" s="98" t="s">
        <v>1261</v>
      </c>
      <c r="J4209" s="101" t="s">
        <v>5167</v>
      </c>
    </row>
    <row r="4210" ht="27" spans="1:10">
      <c r="A4210" s="102"/>
      <c r="B4210" s="103"/>
      <c r="C4210" s="98" t="s">
        <v>1256</v>
      </c>
      <c r="D4210" s="98" t="s">
        <v>1257</v>
      </c>
      <c r="E4210" s="98" t="s">
        <v>4969</v>
      </c>
      <c r="F4210" s="98" t="s">
        <v>1259</v>
      </c>
      <c r="G4210" s="98" t="s">
        <v>5168</v>
      </c>
      <c r="H4210" s="98" t="s">
        <v>99</v>
      </c>
      <c r="I4210" s="98" t="s">
        <v>1261</v>
      </c>
      <c r="J4210" s="101" t="s">
        <v>5169</v>
      </c>
    </row>
    <row r="4211" ht="28.5" spans="1:10">
      <c r="A4211" s="102"/>
      <c r="B4211" s="103"/>
      <c r="C4211" s="98" t="s">
        <v>1256</v>
      </c>
      <c r="D4211" s="98" t="s">
        <v>1268</v>
      </c>
      <c r="E4211" s="98" t="s">
        <v>1922</v>
      </c>
      <c r="F4211" s="98" t="s">
        <v>1280</v>
      </c>
      <c r="G4211" s="98" t="s">
        <v>1301</v>
      </c>
      <c r="H4211" s="98" t="s">
        <v>99</v>
      </c>
      <c r="I4211" s="98" t="s">
        <v>1261</v>
      </c>
      <c r="J4211" s="101" t="s">
        <v>3542</v>
      </c>
    </row>
    <row r="4212" ht="28.5" spans="1:10">
      <c r="A4212" s="102"/>
      <c r="B4212" s="103"/>
      <c r="C4212" s="98" t="s">
        <v>1256</v>
      </c>
      <c r="D4212" s="98" t="s">
        <v>1268</v>
      </c>
      <c r="E4212" s="98" t="s">
        <v>3543</v>
      </c>
      <c r="F4212" s="98" t="s">
        <v>1280</v>
      </c>
      <c r="G4212" s="98" t="s">
        <v>1301</v>
      </c>
      <c r="H4212" s="98" t="s">
        <v>99</v>
      </c>
      <c r="I4212" s="98" t="s">
        <v>1261</v>
      </c>
      <c r="J4212" s="101" t="s">
        <v>5170</v>
      </c>
    </row>
    <row r="4213" ht="42" spans="1:10">
      <c r="A4213" s="102"/>
      <c r="B4213" s="103"/>
      <c r="C4213" s="98" t="s">
        <v>1256</v>
      </c>
      <c r="D4213" s="98" t="s">
        <v>1268</v>
      </c>
      <c r="E4213" s="98" t="s">
        <v>3646</v>
      </c>
      <c r="F4213" s="98" t="s">
        <v>1280</v>
      </c>
      <c r="G4213" s="98" t="s">
        <v>1301</v>
      </c>
      <c r="H4213" s="98" t="s">
        <v>99</v>
      </c>
      <c r="I4213" s="98" t="s">
        <v>1261</v>
      </c>
      <c r="J4213" s="101" t="s">
        <v>3647</v>
      </c>
    </row>
    <row r="4214" ht="28.5" spans="1:10">
      <c r="A4214" s="102"/>
      <c r="B4214" s="103"/>
      <c r="C4214" s="98" t="s">
        <v>1256</v>
      </c>
      <c r="D4214" s="98" t="s">
        <v>1377</v>
      </c>
      <c r="E4214" s="98" t="s">
        <v>2620</v>
      </c>
      <c r="F4214" s="98" t="s">
        <v>1280</v>
      </c>
      <c r="G4214" s="98" t="s">
        <v>1301</v>
      </c>
      <c r="H4214" s="98" t="s">
        <v>99</v>
      </c>
      <c r="I4214" s="98" t="s">
        <v>1261</v>
      </c>
      <c r="J4214" s="101" t="s">
        <v>2621</v>
      </c>
    </row>
    <row r="4215" ht="28.5" spans="1:10">
      <c r="A4215" s="102"/>
      <c r="B4215" s="103"/>
      <c r="C4215" s="98" t="s">
        <v>1277</v>
      </c>
      <c r="D4215" s="98" t="s">
        <v>1299</v>
      </c>
      <c r="E4215" s="98" t="s">
        <v>5171</v>
      </c>
      <c r="F4215" s="98" t="s">
        <v>1259</v>
      </c>
      <c r="G4215" s="98" t="s">
        <v>1407</v>
      </c>
      <c r="H4215" s="98" t="s">
        <v>99</v>
      </c>
      <c r="I4215" s="98" t="s">
        <v>1261</v>
      </c>
      <c r="J4215" s="101" t="s">
        <v>3547</v>
      </c>
    </row>
    <row r="4216" ht="27" spans="1:10">
      <c r="A4216" s="102"/>
      <c r="B4216" s="103"/>
      <c r="C4216" s="98" t="s">
        <v>1282</v>
      </c>
      <c r="D4216" s="98" t="s">
        <v>1283</v>
      </c>
      <c r="E4216" s="98" t="s">
        <v>1317</v>
      </c>
      <c r="F4216" s="98" t="s">
        <v>1259</v>
      </c>
      <c r="G4216" s="98" t="s">
        <v>1332</v>
      </c>
      <c r="H4216" s="98" t="s">
        <v>99</v>
      </c>
      <c r="I4216" s="98" t="s">
        <v>1261</v>
      </c>
      <c r="J4216" s="101" t="s">
        <v>1319</v>
      </c>
    </row>
    <row r="4217" ht="27.75" spans="1:10">
      <c r="A4217" s="98" t="s">
        <v>5172</v>
      </c>
      <c r="B4217" s="103"/>
      <c r="C4217" s="102"/>
      <c r="D4217" s="102"/>
      <c r="E4217" s="102"/>
      <c r="F4217" s="102"/>
      <c r="G4217" s="102"/>
      <c r="H4217" s="102"/>
      <c r="I4217" s="102"/>
      <c r="J4217" s="103"/>
    </row>
    <row r="4218" ht="14.25" spans="1:10">
      <c r="A4218" s="98" t="s">
        <v>4525</v>
      </c>
      <c r="B4218" s="101" t="s">
        <v>5173</v>
      </c>
      <c r="C4218" s="102"/>
      <c r="D4218" s="102"/>
      <c r="E4218" s="102"/>
      <c r="F4218" s="102"/>
      <c r="G4218" s="102"/>
      <c r="H4218" s="102"/>
      <c r="I4218" s="102"/>
      <c r="J4218" s="103"/>
    </row>
    <row r="4219" ht="27" spans="1:10">
      <c r="A4219" s="102"/>
      <c r="B4219" s="103"/>
      <c r="C4219" s="98" t="s">
        <v>1256</v>
      </c>
      <c r="D4219" s="98" t="s">
        <v>1257</v>
      </c>
      <c r="E4219" s="98" t="s">
        <v>5174</v>
      </c>
      <c r="F4219" s="98" t="s">
        <v>1259</v>
      </c>
      <c r="G4219" s="98" t="s">
        <v>1553</v>
      </c>
      <c r="H4219" s="98" t="s">
        <v>99</v>
      </c>
      <c r="I4219" s="98" t="s">
        <v>1261</v>
      </c>
      <c r="J4219" s="101" t="s">
        <v>5175</v>
      </c>
    </row>
    <row r="4220" ht="14.25" spans="1:10">
      <c r="A4220" s="102"/>
      <c r="B4220" s="103"/>
      <c r="C4220" s="98" t="s">
        <v>1256</v>
      </c>
      <c r="D4220" s="98" t="s">
        <v>1257</v>
      </c>
      <c r="E4220" s="98" t="s">
        <v>5002</v>
      </c>
      <c r="F4220" s="98" t="s">
        <v>1259</v>
      </c>
      <c r="G4220" s="98" t="s">
        <v>1301</v>
      </c>
      <c r="H4220" s="98" t="s">
        <v>99</v>
      </c>
      <c r="I4220" s="98" t="s">
        <v>1261</v>
      </c>
      <c r="J4220" s="101" t="s">
        <v>5002</v>
      </c>
    </row>
    <row r="4221" ht="14.25" spans="1:10">
      <c r="A4221" s="102"/>
      <c r="B4221" s="103"/>
      <c r="C4221" s="98" t="s">
        <v>1256</v>
      </c>
      <c r="D4221" s="98" t="s">
        <v>1257</v>
      </c>
      <c r="E4221" s="98" t="s">
        <v>5176</v>
      </c>
      <c r="F4221" s="98" t="s">
        <v>1280</v>
      </c>
      <c r="G4221" s="98" t="s">
        <v>5059</v>
      </c>
      <c r="H4221" s="98" t="s">
        <v>99</v>
      </c>
      <c r="I4221" s="98" t="s">
        <v>1261</v>
      </c>
      <c r="J4221" s="101" t="s">
        <v>5176</v>
      </c>
    </row>
    <row r="4222" ht="67.5" spans="1:10">
      <c r="A4222" s="102"/>
      <c r="B4222" s="103"/>
      <c r="C4222" s="98" t="s">
        <v>1277</v>
      </c>
      <c r="D4222" s="98" t="s">
        <v>1278</v>
      </c>
      <c r="E4222" s="98" t="s">
        <v>5177</v>
      </c>
      <c r="F4222" s="98" t="s">
        <v>1280</v>
      </c>
      <c r="G4222" s="98" t="s">
        <v>1471</v>
      </c>
      <c r="H4222" s="98" t="s">
        <v>99</v>
      </c>
      <c r="I4222" s="98" t="s">
        <v>1384</v>
      </c>
      <c r="J4222" s="101" t="s">
        <v>5178</v>
      </c>
    </row>
    <row r="4223" ht="27" spans="1:10">
      <c r="A4223" s="102"/>
      <c r="B4223" s="103"/>
      <c r="C4223" s="98" t="s">
        <v>1282</v>
      </c>
      <c r="D4223" s="98" t="s">
        <v>1283</v>
      </c>
      <c r="E4223" s="98" t="s">
        <v>1317</v>
      </c>
      <c r="F4223" s="98" t="s">
        <v>1259</v>
      </c>
      <c r="G4223" s="98" t="s">
        <v>1318</v>
      </c>
      <c r="H4223" s="98" t="s">
        <v>99</v>
      </c>
      <c r="I4223" s="98" t="s">
        <v>1261</v>
      </c>
      <c r="J4223" s="101" t="s">
        <v>1317</v>
      </c>
    </row>
    <row r="4224" ht="27.75" spans="1:10">
      <c r="A4224" s="98" t="s">
        <v>5179</v>
      </c>
      <c r="B4224" s="103"/>
      <c r="C4224" s="102"/>
      <c r="D4224" s="102"/>
      <c r="E4224" s="102"/>
      <c r="F4224" s="102"/>
      <c r="G4224" s="102"/>
      <c r="H4224" s="102"/>
      <c r="I4224" s="102"/>
      <c r="J4224" s="103"/>
    </row>
    <row r="4225" ht="27.75" spans="1:10">
      <c r="A4225" s="98" t="s">
        <v>4594</v>
      </c>
      <c r="B4225" s="101" t="s">
        <v>5180</v>
      </c>
      <c r="C4225" s="102"/>
      <c r="D4225" s="102"/>
      <c r="E4225" s="102"/>
      <c r="F4225" s="102"/>
      <c r="G4225" s="102"/>
      <c r="H4225" s="102"/>
      <c r="I4225" s="102"/>
      <c r="J4225" s="103"/>
    </row>
    <row r="4226" ht="40.5" spans="1:10">
      <c r="A4226" s="102"/>
      <c r="B4226" s="103"/>
      <c r="C4226" s="98" t="s">
        <v>1256</v>
      </c>
      <c r="D4226" s="98" t="s">
        <v>1257</v>
      </c>
      <c r="E4226" s="98" t="s">
        <v>5181</v>
      </c>
      <c r="F4226" s="98" t="s">
        <v>1259</v>
      </c>
      <c r="G4226" s="98" t="s">
        <v>1553</v>
      </c>
      <c r="H4226" s="98" t="s">
        <v>99</v>
      </c>
      <c r="I4226" s="98" t="s">
        <v>1261</v>
      </c>
      <c r="J4226" s="101" t="s">
        <v>5182</v>
      </c>
    </row>
    <row r="4227" ht="14.25" spans="1:10">
      <c r="A4227" s="102"/>
      <c r="B4227" s="103"/>
      <c r="C4227" s="98" t="s">
        <v>1256</v>
      </c>
      <c r="D4227" s="98" t="s">
        <v>1257</v>
      </c>
      <c r="E4227" s="98" t="s">
        <v>5002</v>
      </c>
      <c r="F4227" s="98" t="s">
        <v>1259</v>
      </c>
      <c r="G4227" s="98" t="s">
        <v>1301</v>
      </c>
      <c r="H4227" s="98" t="s">
        <v>99</v>
      </c>
      <c r="I4227" s="98" t="s">
        <v>1261</v>
      </c>
      <c r="J4227" s="101" t="s">
        <v>5002</v>
      </c>
    </row>
    <row r="4228" ht="67.5" spans="1:10">
      <c r="A4228" s="102"/>
      <c r="B4228" s="103"/>
      <c r="C4228" s="98" t="s">
        <v>1277</v>
      </c>
      <c r="D4228" s="98" t="s">
        <v>1278</v>
      </c>
      <c r="E4228" s="98" t="s">
        <v>5183</v>
      </c>
      <c r="F4228" s="98" t="s">
        <v>1280</v>
      </c>
      <c r="G4228" s="98" t="s">
        <v>1471</v>
      </c>
      <c r="H4228" s="98" t="s">
        <v>99</v>
      </c>
      <c r="I4228" s="98" t="s">
        <v>1384</v>
      </c>
      <c r="J4228" s="101" t="s">
        <v>5184</v>
      </c>
    </row>
    <row r="4229" ht="27" spans="1:10">
      <c r="A4229" s="102"/>
      <c r="B4229" s="103"/>
      <c r="C4229" s="98" t="s">
        <v>1282</v>
      </c>
      <c r="D4229" s="98" t="s">
        <v>1283</v>
      </c>
      <c r="E4229" s="98" t="s">
        <v>1317</v>
      </c>
      <c r="F4229" s="98" t="s">
        <v>1259</v>
      </c>
      <c r="G4229" s="98" t="s">
        <v>1318</v>
      </c>
      <c r="H4229" s="98" t="s">
        <v>99</v>
      </c>
      <c r="I4229" s="98" t="s">
        <v>1261</v>
      </c>
      <c r="J4229" s="101" t="s">
        <v>1317</v>
      </c>
    </row>
    <row r="4230" ht="27.75" spans="1:10">
      <c r="A4230" s="98" t="s">
        <v>5185</v>
      </c>
      <c r="B4230" s="103"/>
      <c r="C4230" s="102"/>
      <c r="D4230" s="102"/>
      <c r="E4230" s="102"/>
      <c r="F4230" s="102"/>
      <c r="G4230" s="102"/>
      <c r="H4230" s="102"/>
      <c r="I4230" s="102"/>
      <c r="J4230" s="103"/>
    </row>
    <row r="4231" ht="123" spans="1:10">
      <c r="A4231" s="98" t="s">
        <v>5078</v>
      </c>
      <c r="B4231" s="101" t="s">
        <v>5186</v>
      </c>
      <c r="C4231" s="102"/>
      <c r="D4231" s="102"/>
      <c r="E4231" s="102"/>
      <c r="F4231" s="102"/>
      <c r="G4231" s="102"/>
      <c r="H4231" s="102"/>
      <c r="I4231" s="102"/>
      <c r="J4231" s="103"/>
    </row>
    <row r="4232" ht="14.25" spans="1:10">
      <c r="A4232" s="102"/>
      <c r="B4232" s="103"/>
      <c r="C4232" s="98" t="s">
        <v>1256</v>
      </c>
      <c r="D4232" s="98" t="s">
        <v>1257</v>
      </c>
      <c r="E4232" s="98" t="s">
        <v>3695</v>
      </c>
      <c r="F4232" s="98" t="s">
        <v>1259</v>
      </c>
      <c r="G4232" s="98" t="s">
        <v>1274</v>
      </c>
      <c r="H4232" s="98" t="s">
        <v>1776</v>
      </c>
      <c r="I4232" s="98" t="s">
        <v>1261</v>
      </c>
      <c r="J4232" s="101" t="s">
        <v>3983</v>
      </c>
    </row>
    <row r="4233" ht="14.25" spans="1:10">
      <c r="A4233" s="102"/>
      <c r="B4233" s="103"/>
      <c r="C4233" s="98" t="s">
        <v>1256</v>
      </c>
      <c r="D4233" s="98" t="s">
        <v>1257</v>
      </c>
      <c r="E4233" s="98" t="s">
        <v>3696</v>
      </c>
      <c r="F4233" s="98" t="s">
        <v>1259</v>
      </c>
      <c r="G4233" s="98" t="s">
        <v>2714</v>
      </c>
      <c r="H4233" s="98" t="s">
        <v>1782</v>
      </c>
      <c r="I4233" s="98" t="s">
        <v>1261</v>
      </c>
      <c r="J4233" s="101" t="s">
        <v>3947</v>
      </c>
    </row>
    <row r="4234" ht="28.5" spans="1:10">
      <c r="A4234" s="102"/>
      <c r="B4234" s="103"/>
      <c r="C4234" s="98" t="s">
        <v>1256</v>
      </c>
      <c r="D4234" s="98" t="s">
        <v>1268</v>
      </c>
      <c r="E4234" s="98" t="s">
        <v>3701</v>
      </c>
      <c r="F4234" s="98" t="s">
        <v>1259</v>
      </c>
      <c r="G4234" s="98" t="s">
        <v>1301</v>
      </c>
      <c r="H4234" s="98" t="s">
        <v>1294</v>
      </c>
      <c r="I4234" s="98" t="s">
        <v>1261</v>
      </c>
      <c r="J4234" s="101" t="s">
        <v>3702</v>
      </c>
    </row>
    <row r="4235" ht="28.5" spans="1:10">
      <c r="A4235" s="102"/>
      <c r="B4235" s="103"/>
      <c r="C4235" s="98" t="s">
        <v>1256</v>
      </c>
      <c r="D4235" s="98" t="s">
        <v>1268</v>
      </c>
      <c r="E4235" s="98" t="s">
        <v>3703</v>
      </c>
      <c r="F4235" s="98" t="s">
        <v>1259</v>
      </c>
      <c r="G4235" s="98" t="s">
        <v>1301</v>
      </c>
      <c r="H4235" s="98" t="s">
        <v>1294</v>
      </c>
      <c r="I4235" s="98" t="s">
        <v>1261</v>
      </c>
      <c r="J4235" s="101" t="s">
        <v>3704</v>
      </c>
    </row>
    <row r="4236" ht="27" spans="1:10">
      <c r="A4236" s="102"/>
      <c r="B4236" s="103"/>
      <c r="C4236" s="98" t="s">
        <v>1256</v>
      </c>
      <c r="D4236" s="98" t="s">
        <v>1291</v>
      </c>
      <c r="E4236" s="98" t="s">
        <v>3705</v>
      </c>
      <c r="F4236" s="98" t="s">
        <v>1270</v>
      </c>
      <c r="G4236" s="98" t="s">
        <v>3898</v>
      </c>
      <c r="H4236" s="98" t="s">
        <v>1949</v>
      </c>
      <c r="I4236" s="98" t="s">
        <v>1261</v>
      </c>
      <c r="J4236" s="101" t="s">
        <v>3953</v>
      </c>
    </row>
    <row r="4237" ht="27" spans="1:10">
      <c r="A4237" s="102"/>
      <c r="B4237" s="103"/>
      <c r="C4237" s="98" t="s">
        <v>1277</v>
      </c>
      <c r="D4237" s="98" t="s">
        <v>1299</v>
      </c>
      <c r="E4237" s="98" t="s">
        <v>5080</v>
      </c>
      <c r="F4237" s="98" t="s">
        <v>1259</v>
      </c>
      <c r="G4237" s="98" t="s">
        <v>1285</v>
      </c>
      <c r="H4237" s="98" t="s">
        <v>99</v>
      </c>
      <c r="I4237" s="98" t="s">
        <v>1261</v>
      </c>
      <c r="J4237" s="101" t="s">
        <v>5080</v>
      </c>
    </row>
    <row r="4238" ht="28.5" spans="1:10">
      <c r="A4238" s="102"/>
      <c r="B4238" s="103"/>
      <c r="C4238" s="98" t="s">
        <v>1282</v>
      </c>
      <c r="D4238" s="98" t="s">
        <v>1283</v>
      </c>
      <c r="E4238" s="98" t="s">
        <v>3710</v>
      </c>
      <c r="F4238" s="98" t="s">
        <v>1259</v>
      </c>
      <c r="G4238" s="98" t="s">
        <v>1301</v>
      </c>
      <c r="H4238" s="98" t="s">
        <v>1294</v>
      </c>
      <c r="I4238" s="98" t="s">
        <v>1261</v>
      </c>
      <c r="J4238" s="101" t="s">
        <v>3711</v>
      </c>
    </row>
    <row r="4239" ht="96" spans="1:10">
      <c r="A4239" s="98" t="s">
        <v>5032</v>
      </c>
      <c r="B4239" s="101" t="s">
        <v>5187</v>
      </c>
      <c r="C4239" s="102"/>
      <c r="D4239" s="102"/>
      <c r="E4239" s="102"/>
      <c r="F4239" s="102"/>
      <c r="G4239" s="102"/>
      <c r="H4239" s="102"/>
      <c r="I4239" s="102"/>
      <c r="J4239" s="103"/>
    </row>
    <row r="4240" ht="28.5" spans="1:10">
      <c r="A4240" s="102"/>
      <c r="B4240" s="103"/>
      <c r="C4240" s="98" t="s">
        <v>1256</v>
      </c>
      <c r="D4240" s="98" t="s">
        <v>1377</v>
      </c>
      <c r="E4240" s="98" t="s">
        <v>2620</v>
      </c>
      <c r="F4240" s="98" t="s">
        <v>1259</v>
      </c>
      <c r="G4240" s="98" t="s">
        <v>1407</v>
      </c>
      <c r="H4240" s="98" t="s">
        <v>1294</v>
      </c>
      <c r="I4240" s="98" t="s">
        <v>1261</v>
      </c>
      <c r="J4240" s="101" t="s">
        <v>2621</v>
      </c>
    </row>
    <row r="4241" ht="28.5" spans="1:10">
      <c r="A4241" s="102"/>
      <c r="B4241" s="103"/>
      <c r="C4241" s="98" t="s">
        <v>1277</v>
      </c>
      <c r="D4241" s="98" t="s">
        <v>1278</v>
      </c>
      <c r="E4241" s="98" t="s">
        <v>2027</v>
      </c>
      <c r="F4241" s="98" t="s">
        <v>1259</v>
      </c>
      <c r="G4241" s="98" t="s">
        <v>1407</v>
      </c>
      <c r="H4241" s="98" t="s">
        <v>1294</v>
      </c>
      <c r="I4241" s="98" t="s">
        <v>1261</v>
      </c>
      <c r="J4241" s="101" t="s">
        <v>3547</v>
      </c>
    </row>
    <row r="4242" ht="14.25" spans="1:10">
      <c r="A4242" s="102"/>
      <c r="B4242" s="103"/>
      <c r="C4242" s="98" t="s">
        <v>1277</v>
      </c>
      <c r="D4242" s="98" t="s">
        <v>1278</v>
      </c>
      <c r="E4242" s="98" t="s">
        <v>5036</v>
      </c>
      <c r="F4242" s="98" t="s">
        <v>1280</v>
      </c>
      <c r="G4242" s="98" t="s">
        <v>1301</v>
      </c>
      <c r="H4242" s="98" t="s">
        <v>99</v>
      </c>
      <c r="I4242" s="98" t="s">
        <v>1261</v>
      </c>
      <c r="J4242" s="101" t="s">
        <v>5037</v>
      </c>
    </row>
    <row r="4243" ht="27" spans="1:10">
      <c r="A4243" s="102"/>
      <c r="B4243" s="103"/>
      <c r="C4243" s="98" t="s">
        <v>1282</v>
      </c>
      <c r="D4243" s="98" t="s">
        <v>1283</v>
      </c>
      <c r="E4243" s="98" t="s">
        <v>1317</v>
      </c>
      <c r="F4243" s="98" t="s">
        <v>1259</v>
      </c>
      <c r="G4243" s="98" t="s">
        <v>1407</v>
      </c>
      <c r="H4243" s="98" t="s">
        <v>1294</v>
      </c>
      <c r="I4243" s="98" t="s">
        <v>1261</v>
      </c>
      <c r="J4243" s="101" t="s">
        <v>1319</v>
      </c>
    </row>
    <row r="4244" ht="14.25" spans="1:10">
      <c r="A4244" s="98" t="s">
        <v>5188</v>
      </c>
      <c r="B4244" s="103"/>
      <c r="C4244" s="102"/>
      <c r="D4244" s="102"/>
      <c r="E4244" s="102"/>
      <c r="F4244" s="102"/>
      <c r="G4244" s="102"/>
      <c r="H4244" s="102"/>
      <c r="I4244" s="102"/>
      <c r="J4244" s="103"/>
    </row>
    <row r="4245" ht="14.25" spans="1:10">
      <c r="A4245" s="98" t="s">
        <v>5189</v>
      </c>
      <c r="B4245" s="103"/>
      <c r="C4245" s="102"/>
      <c r="D4245" s="102"/>
      <c r="E4245" s="102"/>
      <c r="F4245" s="102"/>
      <c r="G4245" s="102"/>
      <c r="H4245" s="102"/>
      <c r="I4245" s="102"/>
      <c r="J4245" s="103"/>
    </row>
    <row r="4246" ht="123.75" spans="1:10">
      <c r="A4246" s="98" t="s">
        <v>4976</v>
      </c>
      <c r="B4246" s="101" t="s">
        <v>5190</v>
      </c>
      <c r="C4246" s="102"/>
      <c r="D4246" s="102"/>
      <c r="E4246" s="102"/>
      <c r="F4246" s="102"/>
      <c r="G4246" s="102"/>
      <c r="H4246" s="102"/>
      <c r="I4246" s="102"/>
      <c r="J4246" s="103"/>
    </row>
    <row r="4247" ht="14.25" spans="1:10">
      <c r="A4247" s="102"/>
      <c r="B4247" s="103"/>
      <c r="C4247" s="98" t="s">
        <v>1256</v>
      </c>
      <c r="D4247" s="98" t="s">
        <v>1257</v>
      </c>
      <c r="E4247" s="98" t="s">
        <v>3695</v>
      </c>
      <c r="F4247" s="98" t="s">
        <v>1259</v>
      </c>
      <c r="G4247" s="98" t="s">
        <v>1768</v>
      </c>
      <c r="H4247" s="98" t="s">
        <v>1776</v>
      </c>
      <c r="I4247" s="98" t="s">
        <v>1261</v>
      </c>
      <c r="J4247" s="101" t="s">
        <v>3983</v>
      </c>
    </row>
    <row r="4248" ht="14.25" spans="1:10">
      <c r="A4248" s="102"/>
      <c r="B4248" s="103"/>
      <c r="C4248" s="98" t="s">
        <v>1256</v>
      </c>
      <c r="D4248" s="98" t="s">
        <v>1257</v>
      </c>
      <c r="E4248" s="98" t="s">
        <v>3696</v>
      </c>
      <c r="F4248" s="98" t="s">
        <v>1259</v>
      </c>
      <c r="G4248" s="98" t="s">
        <v>2263</v>
      </c>
      <c r="H4248" s="98" t="s">
        <v>1782</v>
      </c>
      <c r="I4248" s="98" t="s">
        <v>1261</v>
      </c>
      <c r="J4248" s="101" t="s">
        <v>3947</v>
      </c>
    </row>
    <row r="4249" ht="28.5" spans="1:10">
      <c r="A4249" s="102"/>
      <c r="B4249" s="103"/>
      <c r="C4249" s="98" t="s">
        <v>1256</v>
      </c>
      <c r="D4249" s="98" t="s">
        <v>1268</v>
      </c>
      <c r="E4249" s="98" t="s">
        <v>3699</v>
      </c>
      <c r="F4249" s="98" t="s">
        <v>1259</v>
      </c>
      <c r="G4249" s="98" t="s">
        <v>1332</v>
      </c>
      <c r="H4249" s="98" t="s">
        <v>1294</v>
      </c>
      <c r="I4249" s="98" t="s">
        <v>1261</v>
      </c>
      <c r="J4249" s="101" t="s">
        <v>3700</v>
      </c>
    </row>
    <row r="4250" ht="28.5" spans="1:10">
      <c r="A4250" s="102"/>
      <c r="B4250" s="103"/>
      <c r="C4250" s="98" t="s">
        <v>1256</v>
      </c>
      <c r="D4250" s="98" t="s">
        <v>1268</v>
      </c>
      <c r="E4250" s="98" t="s">
        <v>3701</v>
      </c>
      <c r="F4250" s="98" t="s">
        <v>1259</v>
      </c>
      <c r="G4250" s="98" t="s">
        <v>1301</v>
      </c>
      <c r="H4250" s="98" t="s">
        <v>1294</v>
      </c>
      <c r="I4250" s="98" t="s">
        <v>1261</v>
      </c>
      <c r="J4250" s="101" t="s">
        <v>3702</v>
      </c>
    </row>
    <row r="4251" ht="28.5" spans="1:10">
      <c r="A4251" s="102"/>
      <c r="B4251" s="103"/>
      <c r="C4251" s="98" t="s">
        <v>1256</v>
      </c>
      <c r="D4251" s="98" t="s">
        <v>1268</v>
      </c>
      <c r="E4251" s="98" t="s">
        <v>3703</v>
      </c>
      <c r="F4251" s="98" t="s">
        <v>1259</v>
      </c>
      <c r="G4251" s="98" t="s">
        <v>1301</v>
      </c>
      <c r="H4251" s="98" t="s">
        <v>1294</v>
      </c>
      <c r="I4251" s="98" t="s">
        <v>1261</v>
      </c>
      <c r="J4251" s="101" t="s">
        <v>3704</v>
      </c>
    </row>
    <row r="4252" ht="14.25" spans="1:10">
      <c r="A4252" s="102"/>
      <c r="B4252" s="103"/>
      <c r="C4252" s="98" t="s">
        <v>1256</v>
      </c>
      <c r="D4252" s="98" t="s">
        <v>1291</v>
      </c>
      <c r="E4252" s="98" t="s">
        <v>5191</v>
      </c>
      <c r="F4252" s="98" t="s">
        <v>1270</v>
      </c>
      <c r="G4252" s="98" t="s">
        <v>5192</v>
      </c>
      <c r="H4252" s="98" t="s">
        <v>1949</v>
      </c>
      <c r="I4252" s="98" t="s">
        <v>1261</v>
      </c>
      <c r="J4252" s="101" t="s">
        <v>5193</v>
      </c>
    </row>
    <row r="4253" ht="14.25" spans="1:10">
      <c r="A4253" s="102"/>
      <c r="B4253" s="103"/>
      <c r="C4253" s="98" t="s">
        <v>1277</v>
      </c>
      <c r="D4253" s="98" t="s">
        <v>1278</v>
      </c>
      <c r="E4253" s="98" t="s">
        <v>4985</v>
      </c>
      <c r="F4253" s="98" t="s">
        <v>1259</v>
      </c>
      <c r="G4253" s="98" t="s">
        <v>1301</v>
      </c>
      <c r="H4253" s="98" t="s">
        <v>99</v>
      </c>
      <c r="I4253" s="98" t="s">
        <v>1261</v>
      </c>
      <c r="J4253" s="101" t="s">
        <v>5194</v>
      </c>
    </row>
    <row r="4254" ht="27" spans="1:10">
      <c r="A4254" s="102"/>
      <c r="B4254" s="103"/>
      <c r="C4254" s="98" t="s">
        <v>1277</v>
      </c>
      <c r="D4254" s="98" t="s">
        <v>1299</v>
      </c>
      <c r="E4254" s="98" t="s">
        <v>4986</v>
      </c>
      <c r="F4254" s="98" t="s">
        <v>1259</v>
      </c>
      <c r="G4254" s="98" t="s">
        <v>1285</v>
      </c>
      <c r="H4254" s="98" t="s">
        <v>99</v>
      </c>
      <c r="I4254" s="98" t="s">
        <v>1261</v>
      </c>
      <c r="J4254" s="101" t="s">
        <v>5195</v>
      </c>
    </row>
    <row r="4255" ht="28.5" spans="1:10">
      <c r="A4255" s="102"/>
      <c r="B4255" s="103"/>
      <c r="C4255" s="98" t="s">
        <v>1282</v>
      </c>
      <c r="D4255" s="98" t="s">
        <v>1283</v>
      </c>
      <c r="E4255" s="98" t="s">
        <v>3710</v>
      </c>
      <c r="F4255" s="98" t="s">
        <v>1259</v>
      </c>
      <c r="G4255" s="98" t="s">
        <v>1285</v>
      </c>
      <c r="H4255" s="98" t="s">
        <v>1294</v>
      </c>
      <c r="I4255" s="98" t="s">
        <v>1261</v>
      </c>
      <c r="J4255" s="101" t="s">
        <v>3711</v>
      </c>
    </row>
    <row r="4256" ht="240.75" spans="1:10">
      <c r="A4256" s="98" t="s">
        <v>4967</v>
      </c>
      <c r="B4256" s="101" t="s">
        <v>5196</v>
      </c>
      <c r="C4256" s="102"/>
      <c r="D4256" s="102"/>
      <c r="E4256" s="102"/>
      <c r="F4256" s="102"/>
      <c r="G4256" s="102"/>
      <c r="H4256" s="102"/>
      <c r="I4256" s="102"/>
      <c r="J4256" s="103"/>
    </row>
    <row r="4257" ht="14.25" spans="1:10">
      <c r="A4257" s="102"/>
      <c r="B4257" s="103"/>
      <c r="C4257" s="98" t="s">
        <v>1256</v>
      </c>
      <c r="D4257" s="98" t="s">
        <v>1257</v>
      </c>
      <c r="E4257" s="98" t="s">
        <v>1920</v>
      </c>
      <c r="F4257" s="98" t="s">
        <v>1259</v>
      </c>
      <c r="G4257" s="98" t="s">
        <v>5197</v>
      </c>
      <c r="H4257" s="98" t="s">
        <v>1311</v>
      </c>
      <c r="I4257" s="98" t="s">
        <v>1261</v>
      </c>
      <c r="J4257" s="101" t="s">
        <v>2619</v>
      </c>
    </row>
    <row r="4258" ht="27" spans="1:10">
      <c r="A4258" s="102"/>
      <c r="B4258" s="103"/>
      <c r="C4258" s="98" t="s">
        <v>1256</v>
      </c>
      <c r="D4258" s="98" t="s">
        <v>1257</v>
      </c>
      <c r="E4258" s="98" t="s">
        <v>3540</v>
      </c>
      <c r="F4258" s="98" t="s">
        <v>1259</v>
      </c>
      <c r="G4258" s="98" t="s">
        <v>1274</v>
      </c>
      <c r="H4258" s="98" t="s">
        <v>1776</v>
      </c>
      <c r="I4258" s="98" t="s">
        <v>1261</v>
      </c>
      <c r="J4258" s="101" t="s">
        <v>3609</v>
      </c>
    </row>
    <row r="4259" ht="14.25" spans="1:10">
      <c r="A4259" s="102"/>
      <c r="B4259" s="103"/>
      <c r="C4259" s="98" t="s">
        <v>1256</v>
      </c>
      <c r="D4259" s="98" t="s">
        <v>1257</v>
      </c>
      <c r="E4259" s="98" t="s">
        <v>5162</v>
      </c>
      <c r="F4259" s="98" t="s">
        <v>1259</v>
      </c>
      <c r="G4259" s="98" t="s">
        <v>1343</v>
      </c>
      <c r="H4259" s="98" t="s">
        <v>99</v>
      </c>
      <c r="I4259" s="98" t="s">
        <v>1261</v>
      </c>
      <c r="J4259" s="101" t="s">
        <v>5198</v>
      </c>
    </row>
    <row r="4260" ht="28.5" spans="1:10">
      <c r="A4260" s="102"/>
      <c r="B4260" s="103"/>
      <c r="C4260" s="98" t="s">
        <v>1256</v>
      </c>
      <c r="D4260" s="98" t="s">
        <v>1268</v>
      </c>
      <c r="E4260" s="98" t="s">
        <v>1922</v>
      </c>
      <c r="F4260" s="98" t="s">
        <v>1280</v>
      </c>
      <c r="G4260" s="98" t="s">
        <v>1301</v>
      </c>
      <c r="H4260" s="98" t="s">
        <v>1294</v>
      </c>
      <c r="I4260" s="98" t="s">
        <v>1261</v>
      </c>
      <c r="J4260" s="101" t="s">
        <v>3542</v>
      </c>
    </row>
    <row r="4261" ht="28.5" spans="1:10">
      <c r="A4261" s="102"/>
      <c r="B4261" s="103"/>
      <c r="C4261" s="98" t="s">
        <v>1256</v>
      </c>
      <c r="D4261" s="98" t="s">
        <v>1268</v>
      </c>
      <c r="E4261" s="98" t="s">
        <v>3543</v>
      </c>
      <c r="F4261" s="98" t="s">
        <v>1280</v>
      </c>
      <c r="G4261" s="98" t="s">
        <v>1301</v>
      </c>
      <c r="H4261" s="98" t="s">
        <v>1294</v>
      </c>
      <c r="I4261" s="98" t="s">
        <v>1261</v>
      </c>
      <c r="J4261" s="101" t="s">
        <v>3544</v>
      </c>
    </row>
    <row r="4262" ht="42" spans="1:10">
      <c r="A4262" s="102"/>
      <c r="B4262" s="103"/>
      <c r="C4262" s="98" t="s">
        <v>1256</v>
      </c>
      <c r="D4262" s="98" t="s">
        <v>1268</v>
      </c>
      <c r="E4262" s="98" t="s">
        <v>3646</v>
      </c>
      <c r="F4262" s="98" t="s">
        <v>1280</v>
      </c>
      <c r="G4262" s="98" t="s">
        <v>1301</v>
      </c>
      <c r="H4262" s="98" t="s">
        <v>1294</v>
      </c>
      <c r="I4262" s="98" t="s">
        <v>1261</v>
      </c>
      <c r="J4262" s="101" t="s">
        <v>3647</v>
      </c>
    </row>
    <row r="4263" ht="28.5" spans="1:10">
      <c r="A4263" s="102"/>
      <c r="B4263" s="103"/>
      <c r="C4263" s="98" t="s">
        <v>1256</v>
      </c>
      <c r="D4263" s="98" t="s">
        <v>1377</v>
      </c>
      <c r="E4263" s="98" t="s">
        <v>2620</v>
      </c>
      <c r="F4263" s="98" t="s">
        <v>1280</v>
      </c>
      <c r="G4263" s="98" t="s">
        <v>1301</v>
      </c>
      <c r="H4263" s="98" t="s">
        <v>1294</v>
      </c>
      <c r="I4263" s="98" t="s">
        <v>1261</v>
      </c>
      <c r="J4263" s="101" t="s">
        <v>2621</v>
      </c>
    </row>
    <row r="4264" ht="28.5" spans="1:10">
      <c r="A4264" s="102"/>
      <c r="B4264" s="103"/>
      <c r="C4264" s="98" t="s">
        <v>1277</v>
      </c>
      <c r="D4264" s="98" t="s">
        <v>1278</v>
      </c>
      <c r="E4264" s="98" t="s">
        <v>2027</v>
      </c>
      <c r="F4264" s="98" t="s">
        <v>1259</v>
      </c>
      <c r="G4264" s="98" t="s">
        <v>1285</v>
      </c>
      <c r="H4264" s="98" t="s">
        <v>1294</v>
      </c>
      <c r="I4264" s="98" t="s">
        <v>1261</v>
      </c>
      <c r="J4264" s="101" t="s">
        <v>3547</v>
      </c>
    </row>
    <row r="4265" ht="27" spans="1:10">
      <c r="A4265" s="102"/>
      <c r="B4265" s="103"/>
      <c r="C4265" s="98" t="s">
        <v>1282</v>
      </c>
      <c r="D4265" s="98" t="s">
        <v>1283</v>
      </c>
      <c r="E4265" s="98" t="s">
        <v>1317</v>
      </c>
      <c r="F4265" s="98" t="s">
        <v>1259</v>
      </c>
      <c r="G4265" s="98" t="s">
        <v>1318</v>
      </c>
      <c r="H4265" s="98" t="s">
        <v>1294</v>
      </c>
      <c r="I4265" s="98" t="s">
        <v>1261</v>
      </c>
      <c r="J4265" s="101" t="s">
        <v>1319</v>
      </c>
    </row>
    <row r="4266" ht="27.75" spans="1:10">
      <c r="A4266" s="98" t="s">
        <v>5199</v>
      </c>
      <c r="B4266" s="103"/>
      <c r="C4266" s="102"/>
      <c r="D4266" s="102"/>
      <c r="E4266" s="102"/>
      <c r="F4266" s="102"/>
      <c r="G4266" s="102"/>
      <c r="H4266" s="102"/>
      <c r="I4266" s="102"/>
      <c r="J4266" s="103"/>
    </row>
    <row r="4267" ht="40.5" spans="1:10">
      <c r="A4267" s="98" t="s">
        <v>4525</v>
      </c>
      <c r="B4267" s="101" t="s">
        <v>5200</v>
      </c>
      <c r="C4267" s="102"/>
      <c r="D4267" s="102"/>
      <c r="E4267" s="102"/>
      <c r="F4267" s="102"/>
      <c r="G4267" s="102"/>
      <c r="H4267" s="102"/>
      <c r="I4267" s="102"/>
      <c r="J4267" s="103"/>
    </row>
    <row r="4268" ht="14.25" spans="1:10">
      <c r="A4268" s="102"/>
      <c r="B4268" s="103"/>
      <c r="C4268" s="98" t="s">
        <v>1256</v>
      </c>
      <c r="D4268" s="98" t="s">
        <v>1257</v>
      </c>
      <c r="E4268" s="98" t="s">
        <v>5090</v>
      </c>
      <c r="F4268" s="98" t="s">
        <v>1280</v>
      </c>
      <c r="G4268" s="98" t="s">
        <v>5091</v>
      </c>
      <c r="H4268" s="98" t="s">
        <v>99</v>
      </c>
      <c r="I4268" s="98" t="s">
        <v>1261</v>
      </c>
      <c r="J4268" s="101" t="s">
        <v>5201</v>
      </c>
    </row>
    <row r="4269" ht="27.75" spans="1:10">
      <c r="A4269" s="102"/>
      <c r="B4269" s="103"/>
      <c r="C4269" s="98" t="s">
        <v>1256</v>
      </c>
      <c r="D4269" s="98" t="s">
        <v>1377</v>
      </c>
      <c r="E4269" s="98" t="s">
        <v>5138</v>
      </c>
      <c r="F4269" s="98" t="s">
        <v>1417</v>
      </c>
      <c r="G4269" s="98" t="s">
        <v>5202</v>
      </c>
      <c r="H4269" s="98" t="s">
        <v>99</v>
      </c>
      <c r="I4269" s="98" t="s">
        <v>1261</v>
      </c>
      <c r="J4269" s="101" t="s">
        <v>5140</v>
      </c>
    </row>
    <row r="4270" ht="40.5" spans="1:10">
      <c r="A4270" s="102"/>
      <c r="B4270" s="103"/>
      <c r="C4270" s="98" t="s">
        <v>1256</v>
      </c>
      <c r="D4270" s="98" t="s">
        <v>1377</v>
      </c>
      <c r="E4270" s="98" t="s">
        <v>5203</v>
      </c>
      <c r="F4270" s="98" t="s">
        <v>1280</v>
      </c>
      <c r="G4270" s="98" t="s">
        <v>5204</v>
      </c>
      <c r="H4270" s="98" t="s">
        <v>99</v>
      </c>
      <c r="I4270" s="98" t="s">
        <v>1384</v>
      </c>
      <c r="J4270" s="101" t="s">
        <v>5205</v>
      </c>
    </row>
    <row r="4271" ht="81" spans="1:10">
      <c r="A4271" s="102"/>
      <c r="B4271" s="103"/>
      <c r="C4271" s="98" t="s">
        <v>1256</v>
      </c>
      <c r="D4271" s="98" t="s">
        <v>1377</v>
      </c>
      <c r="E4271" s="98" t="s">
        <v>5206</v>
      </c>
      <c r="F4271" s="98" t="s">
        <v>1280</v>
      </c>
      <c r="G4271" s="98" t="s">
        <v>5207</v>
      </c>
      <c r="H4271" s="98" t="s">
        <v>99</v>
      </c>
      <c r="I4271" s="98" t="s">
        <v>1384</v>
      </c>
      <c r="J4271" s="101" t="s">
        <v>5208</v>
      </c>
    </row>
    <row r="4272" ht="14.25" spans="1:10">
      <c r="A4272" s="102"/>
      <c r="B4272" s="103"/>
      <c r="C4272" s="98" t="s">
        <v>1277</v>
      </c>
      <c r="D4272" s="98" t="s">
        <v>1313</v>
      </c>
      <c r="E4272" s="98" t="s">
        <v>5209</v>
      </c>
      <c r="F4272" s="98" t="s">
        <v>1280</v>
      </c>
      <c r="G4272" s="98" t="s">
        <v>5092</v>
      </c>
      <c r="H4272" s="98" t="s">
        <v>99</v>
      </c>
      <c r="I4272" s="98" t="s">
        <v>1261</v>
      </c>
      <c r="J4272" s="101" t="s">
        <v>5210</v>
      </c>
    </row>
    <row r="4273" ht="108" spans="1:10">
      <c r="A4273" s="102"/>
      <c r="B4273" s="103"/>
      <c r="C4273" s="98" t="s">
        <v>1277</v>
      </c>
      <c r="D4273" s="98" t="s">
        <v>1278</v>
      </c>
      <c r="E4273" s="98" t="s">
        <v>5211</v>
      </c>
      <c r="F4273" s="98" t="s">
        <v>1280</v>
      </c>
      <c r="G4273" s="98" t="s">
        <v>5212</v>
      </c>
      <c r="H4273" s="98" t="s">
        <v>99</v>
      </c>
      <c r="I4273" s="98" t="s">
        <v>1384</v>
      </c>
      <c r="J4273" s="101" t="s">
        <v>5211</v>
      </c>
    </row>
    <row r="4274" ht="27" spans="1:10">
      <c r="A4274" s="102"/>
      <c r="B4274" s="103"/>
      <c r="C4274" s="98" t="s">
        <v>1282</v>
      </c>
      <c r="D4274" s="98" t="s">
        <v>1283</v>
      </c>
      <c r="E4274" s="98" t="s">
        <v>5213</v>
      </c>
      <c r="F4274" s="98" t="s">
        <v>1259</v>
      </c>
      <c r="G4274" s="98" t="s">
        <v>1332</v>
      </c>
      <c r="H4274" s="98" t="s">
        <v>99</v>
      </c>
      <c r="I4274" s="98" t="s">
        <v>1261</v>
      </c>
      <c r="J4274" s="101" t="s">
        <v>5214</v>
      </c>
    </row>
    <row r="4275" ht="27.75" spans="1:10">
      <c r="A4275" s="98" t="s">
        <v>5215</v>
      </c>
      <c r="B4275" s="103"/>
      <c r="C4275" s="102"/>
      <c r="D4275" s="102"/>
      <c r="E4275" s="102"/>
      <c r="F4275" s="102"/>
      <c r="G4275" s="102"/>
      <c r="H4275" s="102"/>
      <c r="I4275" s="102"/>
      <c r="J4275" s="103"/>
    </row>
    <row r="4276" ht="81" spans="1:10">
      <c r="A4276" s="98" t="s">
        <v>4594</v>
      </c>
      <c r="B4276" s="101" t="s">
        <v>5134</v>
      </c>
      <c r="C4276" s="102"/>
      <c r="D4276" s="102"/>
      <c r="E4276" s="102"/>
      <c r="F4276" s="102"/>
      <c r="G4276" s="102"/>
      <c r="H4276" s="102"/>
      <c r="I4276" s="102"/>
      <c r="J4276" s="103"/>
    </row>
    <row r="4277" ht="14.25" spans="1:10">
      <c r="A4277" s="102"/>
      <c r="B4277" s="103"/>
      <c r="C4277" s="98" t="s">
        <v>1256</v>
      </c>
      <c r="D4277" s="98" t="s">
        <v>1257</v>
      </c>
      <c r="E4277" s="98" t="s">
        <v>5216</v>
      </c>
      <c r="F4277" s="98" t="s">
        <v>1280</v>
      </c>
      <c r="G4277" s="98" t="s">
        <v>2441</v>
      </c>
      <c r="H4277" s="98" t="s">
        <v>99</v>
      </c>
      <c r="I4277" s="98" t="s">
        <v>1261</v>
      </c>
      <c r="J4277" s="101" t="s">
        <v>5217</v>
      </c>
    </row>
    <row r="4278" ht="14.25" spans="1:10">
      <c r="A4278" s="102"/>
      <c r="B4278" s="103"/>
      <c r="C4278" s="98" t="s">
        <v>1256</v>
      </c>
      <c r="D4278" s="98" t="s">
        <v>1257</v>
      </c>
      <c r="E4278" s="98" t="s">
        <v>5002</v>
      </c>
      <c r="F4278" s="98" t="s">
        <v>1280</v>
      </c>
      <c r="G4278" s="98" t="s">
        <v>1301</v>
      </c>
      <c r="H4278" s="98" t="s">
        <v>99</v>
      </c>
      <c r="I4278" s="98" t="s">
        <v>1261</v>
      </c>
      <c r="J4278" s="101" t="s">
        <v>5218</v>
      </c>
    </row>
    <row r="4279" ht="27.75" spans="1:10">
      <c r="A4279" s="102"/>
      <c r="B4279" s="103"/>
      <c r="C4279" s="98" t="s">
        <v>1256</v>
      </c>
      <c r="D4279" s="98" t="s">
        <v>1377</v>
      </c>
      <c r="E4279" s="98" t="s">
        <v>5138</v>
      </c>
      <c r="F4279" s="98" t="s">
        <v>1417</v>
      </c>
      <c r="G4279" s="98" t="s">
        <v>5202</v>
      </c>
      <c r="H4279" s="98" t="s">
        <v>99</v>
      </c>
      <c r="I4279" s="98" t="s">
        <v>1261</v>
      </c>
      <c r="J4279" s="101" t="s">
        <v>5140</v>
      </c>
    </row>
    <row r="4280" ht="14.25" spans="1:10">
      <c r="A4280" s="102"/>
      <c r="B4280" s="103"/>
      <c r="C4280" s="98" t="s">
        <v>1277</v>
      </c>
      <c r="D4280" s="98" t="s">
        <v>1313</v>
      </c>
      <c r="E4280" s="98" t="s">
        <v>5141</v>
      </c>
      <c r="F4280" s="98" t="s">
        <v>1280</v>
      </c>
      <c r="G4280" s="98" t="s">
        <v>5219</v>
      </c>
      <c r="H4280" s="98" t="s">
        <v>99</v>
      </c>
      <c r="I4280" s="98" t="s">
        <v>1261</v>
      </c>
      <c r="J4280" s="101" t="s">
        <v>5220</v>
      </c>
    </row>
    <row r="4281" ht="14.25" spans="1:10">
      <c r="A4281" s="102"/>
      <c r="B4281" s="103"/>
      <c r="C4281" s="98" t="s">
        <v>1277</v>
      </c>
      <c r="D4281" s="98" t="s">
        <v>1278</v>
      </c>
      <c r="E4281" s="98" t="s">
        <v>5015</v>
      </c>
      <c r="F4281" s="98" t="s">
        <v>1280</v>
      </c>
      <c r="G4281" s="98" t="s">
        <v>1301</v>
      </c>
      <c r="H4281" s="98" t="s">
        <v>99</v>
      </c>
      <c r="I4281" s="98" t="s">
        <v>1261</v>
      </c>
      <c r="J4281" s="101" t="s">
        <v>5221</v>
      </c>
    </row>
    <row r="4282" ht="27" spans="1:10">
      <c r="A4282" s="102"/>
      <c r="B4282" s="103"/>
      <c r="C4282" s="98" t="s">
        <v>1282</v>
      </c>
      <c r="D4282" s="98" t="s">
        <v>1283</v>
      </c>
      <c r="E4282" s="98" t="s">
        <v>5016</v>
      </c>
      <c r="F4282" s="98" t="s">
        <v>1259</v>
      </c>
      <c r="G4282" s="98" t="s">
        <v>1332</v>
      </c>
      <c r="H4282" s="98" t="s">
        <v>99</v>
      </c>
      <c r="I4282" s="98" t="s">
        <v>1261</v>
      </c>
      <c r="J4282" s="101" t="s">
        <v>5222</v>
      </c>
    </row>
    <row r="4283" ht="14.25" spans="1:10">
      <c r="A4283" s="98" t="s">
        <v>5223</v>
      </c>
      <c r="B4283" s="103"/>
      <c r="C4283" s="102"/>
      <c r="D4283" s="102"/>
      <c r="E4283" s="102"/>
      <c r="F4283" s="102"/>
      <c r="G4283" s="102"/>
      <c r="H4283" s="102"/>
      <c r="I4283" s="102"/>
      <c r="J4283" s="103"/>
    </row>
    <row r="4284" ht="14.25" spans="1:10">
      <c r="A4284" s="98" t="s">
        <v>5224</v>
      </c>
      <c r="B4284" s="103"/>
      <c r="C4284" s="102"/>
      <c r="D4284" s="102"/>
      <c r="E4284" s="102"/>
      <c r="F4284" s="102"/>
      <c r="G4284" s="102"/>
      <c r="H4284" s="102"/>
      <c r="I4284" s="102"/>
      <c r="J4284" s="103"/>
    </row>
    <row r="4285" ht="123.75" spans="1:10">
      <c r="A4285" s="98" t="s">
        <v>4976</v>
      </c>
      <c r="B4285" s="101" t="s">
        <v>5225</v>
      </c>
      <c r="C4285" s="102"/>
      <c r="D4285" s="102"/>
      <c r="E4285" s="102"/>
      <c r="F4285" s="102"/>
      <c r="G4285" s="102"/>
      <c r="H4285" s="102"/>
      <c r="I4285" s="102"/>
      <c r="J4285" s="103"/>
    </row>
    <row r="4286" ht="14.25" spans="1:10">
      <c r="A4286" s="102"/>
      <c r="B4286" s="103"/>
      <c r="C4286" s="98" t="s">
        <v>1256</v>
      </c>
      <c r="D4286" s="98" t="s">
        <v>1257</v>
      </c>
      <c r="E4286" s="98" t="s">
        <v>3696</v>
      </c>
      <c r="F4286" s="98" t="s">
        <v>1259</v>
      </c>
      <c r="G4286" s="98" t="s">
        <v>2043</v>
      </c>
      <c r="H4286" s="98" t="s">
        <v>1782</v>
      </c>
      <c r="I4286" s="98" t="s">
        <v>1261</v>
      </c>
      <c r="J4286" s="101" t="s">
        <v>3947</v>
      </c>
    </row>
    <row r="4287" ht="27" spans="1:10">
      <c r="A4287" s="102"/>
      <c r="B4287" s="103"/>
      <c r="C4287" s="98" t="s">
        <v>1256</v>
      </c>
      <c r="D4287" s="98" t="s">
        <v>1291</v>
      </c>
      <c r="E4287" s="98" t="s">
        <v>3705</v>
      </c>
      <c r="F4287" s="98" t="s">
        <v>1270</v>
      </c>
      <c r="G4287" s="98" t="s">
        <v>2263</v>
      </c>
      <c r="H4287" s="98" t="s">
        <v>1949</v>
      </c>
      <c r="I4287" s="98" t="s">
        <v>1261</v>
      </c>
      <c r="J4287" s="101" t="s">
        <v>3953</v>
      </c>
    </row>
    <row r="4288" ht="14.25" spans="1:10">
      <c r="A4288" s="102"/>
      <c r="B4288" s="103"/>
      <c r="C4288" s="98" t="s">
        <v>1256</v>
      </c>
      <c r="D4288" s="98" t="s">
        <v>1291</v>
      </c>
      <c r="E4288" s="98" t="s">
        <v>3695</v>
      </c>
      <c r="F4288" s="98" t="s">
        <v>1259</v>
      </c>
      <c r="G4288" s="98" t="s">
        <v>1274</v>
      </c>
      <c r="H4288" s="98" t="s">
        <v>99</v>
      </c>
      <c r="I4288" s="98" t="s">
        <v>1261</v>
      </c>
      <c r="J4288" s="101" t="s">
        <v>3983</v>
      </c>
    </row>
    <row r="4289" ht="27" spans="1:10">
      <c r="A4289" s="102"/>
      <c r="B4289" s="103"/>
      <c r="C4289" s="98" t="s">
        <v>1277</v>
      </c>
      <c r="D4289" s="98" t="s">
        <v>1278</v>
      </c>
      <c r="E4289" s="98" t="s">
        <v>4985</v>
      </c>
      <c r="F4289" s="98" t="s">
        <v>1259</v>
      </c>
      <c r="G4289" s="98" t="s">
        <v>1301</v>
      </c>
      <c r="H4289" s="98" t="s">
        <v>99</v>
      </c>
      <c r="I4289" s="98" t="s">
        <v>1261</v>
      </c>
      <c r="J4289" s="101" t="s">
        <v>3953</v>
      </c>
    </row>
    <row r="4290" ht="28.5" spans="1:10">
      <c r="A4290" s="102"/>
      <c r="B4290" s="103"/>
      <c r="C4290" s="98" t="s">
        <v>1277</v>
      </c>
      <c r="D4290" s="98" t="s">
        <v>1278</v>
      </c>
      <c r="E4290" s="98" t="s">
        <v>4986</v>
      </c>
      <c r="F4290" s="98" t="s">
        <v>1259</v>
      </c>
      <c r="G4290" s="98" t="s">
        <v>1285</v>
      </c>
      <c r="H4290" s="98" t="s">
        <v>99</v>
      </c>
      <c r="I4290" s="98" t="s">
        <v>1261</v>
      </c>
      <c r="J4290" s="101" t="s">
        <v>4987</v>
      </c>
    </row>
    <row r="4291" ht="28.5" spans="1:10">
      <c r="A4291" s="102"/>
      <c r="B4291" s="103"/>
      <c r="C4291" s="98" t="s">
        <v>1282</v>
      </c>
      <c r="D4291" s="98" t="s">
        <v>1283</v>
      </c>
      <c r="E4291" s="98" t="s">
        <v>3710</v>
      </c>
      <c r="F4291" s="98" t="s">
        <v>1259</v>
      </c>
      <c r="G4291" s="98" t="s">
        <v>1285</v>
      </c>
      <c r="H4291" s="98" t="s">
        <v>1294</v>
      </c>
      <c r="I4291" s="98" t="s">
        <v>1261</v>
      </c>
      <c r="J4291" s="101" t="s">
        <v>3711</v>
      </c>
    </row>
    <row r="4292" ht="27" spans="1:10">
      <c r="A4292" s="98" t="s">
        <v>4967</v>
      </c>
      <c r="B4292" s="101" t="s">
        <v>5226</v>
      </c>
      <c r="C4292" s="102"/>
      <c r="D4292" s="102"/>
      <c r="E4292" s="102"/>
      <c r="F4292" s="102"/>
      <c r="G4292" s="102"/>
      <c r="H4292" s="102"/>
      <c r="I4292" s="102"/>
      <c r="J4292" s="103"/>
    </row>
    <row r="4293" ht="27" spans="1:10">
      <c r="A4293" s="102"/>
      <c r="B4293" s="103"/>
      <c r="C4293" s="98" t="s">
        <v>1256</v>
      </c>
      <c r="D4293" s="98" t="s">
        <v>1257</v>
      </c>
      <c r="E4293" s="98" t="s">
        <v>4969</v>
      </c>
      <c r="F4293" s="98" t="s">
        <v>1259</v>
      </c>
      <c r="G4293" s="98" t="s">
        <v>5227</v>
      </c>
      <c r="H4293" s="98" t="s">
        <v>99</v>
      </c>
      <c r="I4293" s="98" t="s">
        <v>1261</v>
      </c>
      <c r="J4293" s="101" t="s">
        <v>4971</v>
      </c>
    </row>
    <row r="4294" ht="27" spans="1:10">
      <c r="A4294" s="102"/>
      <c r="B4294" s="103"/>
      <c r="C4294" s="98" t="s">
        <v>1256</v>
      </c>
      <c r="D4294" s="98" t="s">
        <v>1257</v>
      </c>
      <c r="E4294" s="98" t="s">
        <v>4972</v>
      </c>
      <c r="F4294" s="98" t="s">
        <v>1259</v>
      </c>
      <c r="G4294" s="98" t="s">
        <v>1353</v>
      </c>
      <c r="H4294" s="98" t="s">
        <v>99</v>
      </c>
      <c r="I4294" s="98" t="s">
        <v>1261</v>
      </c>
      <c r="J4294" s="101" t="s">
        <v>4973</v>
      </c>
    </row>
    <row r="4295" ht="27" spans="1:10">
      <c r="A4295" s="102"/>
      <c r="B4295" s="103"/>
      <c r="C4295" s="98" t="s">
        <v>1256</v>
      </c>
      <c r="D4295" s="98" t="s">
        <v>1257</v>
      </c>
      <c r="E4295" s="98" t="s">
        <v>3540</v>
      </c>
      <c r="F4295" s="98" t="s">
        <v>1259</v>
      </c>
      <c r="G4295" s="98" t="s">
        <v>1274</v>
      </c>
      <c r="H4295" s="98" t="s">
        <v>99</v>
      </c>
      <c r="I4295" s="98" t="s">
        <v>1261</v>
      </c>
      <c r="J4295" s="101" t="s">
        <v>3609</v>
      </c>
    </row>
    <row r="4296" ht="28.5" spans="1:10">
      <c r="A4296" s="102"/>
      <c r="B4296" s="103"/>
      <c r="C4296" s="98" t="s">
        <v>1256</v>
      </c>
      <c r="D4296" s="98" t="s">
        <v>1377</v>
      </c>
      <c r="E4296" s="98" t="s">
        <v>1922</v>
      </c>
      <c r="F4296" s="98" t="s">
        <v>1280</v>
      </c>
      <c r="G4296" s="98" t="s">
        <v>1301</v>
      </c>
      <c r="H4296" s="98" t="s">
        <v>99</v>
      </c>
      <c r="I4296" s="98" t="s">
        <v>1261</v>
      </c>
      <c r="J4296" s="101" t="s">
        <v>3542</v>
      </c>
    </row>
    <row r="4297" ht="28.5" spans="1:10">
      <c r="A4297" s="102"/>
      <c r="B4297" s="103"/>
      <c r="C4297" s="98" t="s">
        <v>1256</v>
      </c>
      <c r="D4297" s="98" t="s">
        <v>1377</v>
      </c>
      <c r="E4297" s="98" t="s">
        <v>3543</v>
      </c>
      <c r="F4297" s="98" t="s">
        <v>1280</v>
      </c>
      <c r="G4297" s="98" t="s">
        <v>1301</v>
      </c>
      <c r="H4297" s="98" t="s">
        <v>99</v>
      </c>
      <c r="I4297" s="98" t="s">
        <v>1261</v>
      </c>
      <c r="J4297" s="101" t="s">
        <v>3544</v>
      </c>
    </row>
    <row r="4298" ht="42" spans="1:10">
      <c r="A4298" s="102"/>
      <c r="B4298" s="103"/>
      <c r="C4298" s="98" t="s">
        <v>1256</v>
      </c>
      <c r="D4298" s="98" t="s">
        <v>1377</v>
      </c>
      <c r="E4298" s="98" t="s">
        <v>3646</v>
      </c>
      <c r="F4298" s="98" t="s">
        <v>1280</v>
      </c>
      <c r="G4298" s="98" t="s">
        <v>1301</v>
      </c>
      <c r="H4298" s="98" t="s">
        <v>99</v>
      </c>
      <c r="I4298" s="98" t="s">
        <v>1261</v>
      </c>
      <c r="J4298" s="101" t="s">
        <v>4974</v>
      </c>
    </row>
    <row r="4299" ht="28.5" spans="1:10">
      <c r="A4299" s="102"/>
      <c r="B4299" s="103"/>
      <c r="C4299" s="98" t="s">
        <v>1277</v>
      </c>
      <c r="D4299" s="98" t="s">
        <v>1278</v>
      </c>
      <c r="E4299" s="98" t="s">
        <v>2027</v>
      </c>
      <c r="F4299" s="98" t="s">
        <v>1259</v>
      </c>
      <c r="G4299" s="98" t="s">
        <v>1285</v>
      </c>
      <c r="H4299" s="98" t="s">
        <v>99</v>
      </c>
      <c r="I4299" s="98" t="s">
        <v>1261</v>
      </c>
      <c r="J4299" s="101" t="s">
        <v>3547</v>
      </c>
    </row>
    <row r="4300" ht="27" spans="1:10">
      <c r="A4300" s="102"/>
      <c r="B4300" s="103"/>
      <c r="C4300" s="98" t="s">
        <v>1282</v>
      </c>
      <c r="D4300" s="98" t="s">
        <v>1283</v>
      </c>
      <c r="E4300" s="98" t="s">
        <v>4971</v>
      </c>
      <c r="F4300" s="98" t="s">
        <v>1259</v>
      </c>
      <c r="G4300" s="98" t="s">
        <v>1318</v>
      </c>
      <c r="H4300" s="98" t="s">
        <v>99</v>
      </c>
      <c r="I4300" s="98" t="s">
        <v>1261</v>
      </c>
      <c r="J4300" s="101" t="s">
        <v>4975</v>
      </c>
    </row>
    <row r="4301" ht="27.75" spans="1:10">
      <c r="A4301" s="98" t="s">
        <v>5228</v>
      </c>
      <c r="B4301" s="103"/>
      <c r="C4301" s="102"/>
      <c r="D4301" s="102"/>
      <c r="E4301" s="102"/>
      <c r="F4301" s="102"/>
      <c r="G4301" s="102"/>
      <c r="H4301" s="102"/>
      <c r="I4301" s="102"/>
      <c r="J4301" s="103"/>
    </row>
    <row r="4302" ht="54" spans="1:10">
      <c r="A4302" s="98" t="s">
        <v>4525</v>
      </c>
      <c r="B4302" s="101" t="s">
        <v>5229</v>
      </c>
      <c r="C4302" s="102"/>
      <c r="D4302" s="102"/>
      <c r="E4302" s="102"/>
      <c r="F4302" s="102"/>
      <c r="G4302" s="102"/>
      <c r="H4302" s="102"/>
      <c r="I4302" s="102"/>
      <c r="J4302" s="103"/>
    </row>
    <row r="4303" ht="14.25" spans="1:10">
      <c r="A4303" s="102"/>
      <c r="B4303" s="103"/>
      <c r="C4303" s="98" t="s">
        <v>1256</v>
      </c>
      <c r="D4303" s="98" t="s">
        <v>1257</v>
      </c>
      <c r="E4303" s="98" t="s">
        <v>5230</v>
      </c>
      <c r="F4303" s="98" t="s">
        <v>1280</v>
      </c>
      <c r="G4303" s="98" t="s">
        <v>5059</v>
      </c>
      <c r="H4303" s="98" t="s">
        <v>99</v>
      </c>
      <c r="I4303" s="98" t="s">
        <v>1261</v>
      </c>
      <c r="J4303" s="101" t="s">
        <v>5231</v>
      </c>
    </row>
    <row r="4304" ht="27" spans="1:10">
      <c r="A4304" s="102"/>
      <c r="B4304" s="103"/>
      <c r="C4304" s="98" t="s">
        <v>1277</v>
      </c>
      <c r="D4304" s="98" t="s">
        <v>1278</v>
      </c>
      <c r="E4304" s="98" t="s">
        <v>5232</v>
      </c>
      <c r="F4304" s="98" t="s">
        <v>1280</v>
      </c>
      <c r="G4304" s="98" t="s">
        <v>1301</v>
      </c>
      <c r="H4304" s="98" t="s">
        <v>99</v>
      </c>
      <c r="I4304" s="98" t="s">
        <v>1384</v>
      </c>
      <c r="J4304" s="101" t="s">
        <v>5233</v>
      </c>
    </row>
    <row r="4305" ht="27" spans="1:10">
      <c r="A4305" s="102"/>
      <c r="B4305" s="103"/>
      <c r="C4305" s="98" t="s">
        <v>1282</v>
      </c>
      <c r="D4305" s="98" t="s">
        <v>1283</v>
      </c>
      <c r="E4305" s="98" t="s">
        <v>5234</v>
      </c>
      <c r="F4305" s="98" t="s">
        <v>1280</v>
      </c>
      <c r="G4305" s="98" t="s">
        <v>1301</v>
      </c>
      <c r="H4305" s="98" t="s">
        <v>99</v>
      </c>
      <c r="I4305" s="98" t="s">
        <v>1384</v>
      </c>
      <c r="J4305" s="101" t="s">
        <v>5235</v>
      </c>
    </row>
    <row r="4306" ht="27.75" spans="1:10">
      <c r="A4306" s="98" t="s">
        <v>5236</v>
      </c>
      <c r="B4306" s="103"/>
      <c r="C4306" s="102"/>
      <c r="D4306" s="102"/>
      <c r="E4306" s="102"/>
      <c r="F4306" s="102"/>
      <c r="G4306" s="102"/>
      <c r="H4306" s="102"/>
      <c r="I4306" s="102"/>
      <c r="J4306" s="103"/>
    </row>
    <row r="4307" ht="27" spans="1:10">
      <c r="A4307" s="98" t="s">
        <v>4594</v>
      </c>
      <c r="B4307" s="101" t="s">
        <v>5237</v>
      </c>
      <c r="C4307" s="102"/>
      <c r="D4307" s="102"/>
      <c r="E4307" s="102"/>
      <c r="F4307" s="102"/>
      <c r="G4307" s="102"/>
      <c r="H4307" s="102"/>
      <c r="I4307" s="102"/>
      <c r="J4307" s="103"/>
    </row>
    <row r="4308" ht="27" spans="1:10">
      <c r="A4308" s="102"/>
      <c r="B4308" s="103"/>
      <c r="C4308" s="98" t="s">
        <v>1256</v>
      </c>
      <c r="D4308" s="98" t="s">
        <v>1257</v>
      </c>
      <c r="E4308" s="98" t="s">
        <v>5238</v>
      </c>
      <c r="F4308" s="98" t="s">
        <v>1280</v>
      </c>
      <c r="G4308" s="98" t="s">
        <v>2287</v>
      </c>
      <c r="H4308" s="98" t="s">
        <v>99</v>
      </c>
      <c r="I4308" s="98" t="s">
        <v>1261</v>
      </c>
      <c r="J4308" s="101" t="s">
        <v>5237</v>
      </c>
    </row>
    <row r="4309" ht="27" spans="1:10">
      <c r="A4309" s="102"/>
      <c r="B4309" s="103"/>
      <c r="C4309" s="98" t="s">
        <v>1277</v>
      </c>
      <c r="D4309" s="98" t="s">
        <v>1278</v>
      </c>
      <c r="E4309" s="98" t="s">
        <v>5239</v>
      </c>
      <c r="F4309" s="98" t="s">
        <v>1280</v>
      </c>
      <c r="G4309" s="98" t="s">
        <v>1301</v>
      </c>
      <c r="H4309" s="98" t="s">
        <v>99</v>
      </c>
      <c r="I4309" s="98" t="s">
        <v>1384</v>
      </c>
      <c r="J4309" s="101" t="s">
        <v>5237</v>
      </c>
    </row>
    <row r="4310" ht="27" spans="1:10">
      <c r="A4310" s="102"/>
      <c r="B4310" s="103"/>
      <c r="C4310" s="98" t="s">
        <v>1282</v>
      </c>
      <c r="D4310" s="98" t="s">
        <v>1283</v>
      </c>
      <c r="E4310" s="98" t="s">
        <v>5107</v>
      </c>
      <c r="F4310" s="98" t="s">
        <v>1280</v>
      </c>
      <c r="G4310" s="98" t="s">
        <v>1301</v>
      </c>
      <c r="H4310" s="98" t="s">
        <v>99</v>
      </c>
      <c r="I4310" s="98" t="s">
        <v>1384</v>
      </c>
      <c r="J4310" s="101" t="s">
        <v>5237</v>
      </c>
    </row>
    <row r="4311" ht="27.75" spans="1:10">
      <c r="A4311" s="98" t="s">
        <v>5240</v>
      </c>
      <c r="B4311" s="103"/>
      <c r="C4311" s="102"/>
      <c r="D4311" s="102"/>
      <c r="E4311" s="102"/>
      <c r="F4311" s="102"/>
      <c r="G4311" s="102"/>
      <c r="H4311" s="102"/>
      <c r="I4311" s="102"/>
      <c r="J4311" s="103"/>
    </row>
    <row r="4312" ht="27" spans="1:10">
      <c r="A4312" s="98" t="s">
        <v>5018</v>
      </c>
      <c r="B4312" s="101" t="s">
        <v>5241</v>
      </c>
      <c r="C4312" s="102"/>
      <c r="D4312" s="102"/>
      <c r="E4312" s="102"/>
      <c r="F4312" s="102"/>
      <c r="G4312" s="102"/>
      <c r="H4312" s="102"/>
      <c r="I4312" s="102"/>
      <c r="J4312" s="103"/>
    </row>
    <row r="4313" ht="40.5" spans="1:10">
      <c r="A4313" s="102"/>
      <c r="B4313" s="103"/>
      <c r="C4313" s="98" t="s">
        <v>1256</v>
      </c>
      <c r="D4313" s="98" t="s">
        <v>1268</v>
      </c>
      <c r="E4313" s="98" t="s">
        <v>5242</v>
      </c>
      <c r="F4313" s="98" t="s">
        <v>1280</v>
      </c>
      <c r="G4313" s="98" t="s">
        <v>1301</v>
      </c>
      <c r="H4313" s="98" t="s">
        <v>99</v>
      </c>
      <c r="I4313" s="98" t="s">
        <v>1384</v>
      </c>
      <c r="J4313" s="101" t="s">
        <v>5241</v>
      </c>
    </row>
    <row r="4314" ht="27" spans="1:10">
      <c r="A4314" s="102"/>
      <c r="B4314" s="103"/>
      <c r="C4314" s="98" t="s">
        <v>1277</v>
      </c>
      <c r="D4314" s="98" t="s">
        <v>1422</v>
      </c>
      <c r="E4314" s="98" t="s">
        <v>5243</v>
      </c>
      <c r="F4314" s="98" t="s">
        <v>1280</v>
      </c>
      <c r="G4314" s="98" t="s">
        <v>1301</v>
      </c>
      <c r="H4314" s="98" t="s">
        <v>99</v>
      </c>
      <c r="I4314" s="98" t="s">
        <v>1384</v>
      </c>
      <c r="J4314" s="101" t="s">
        <v>5241</v>
      </c>
    </row>
    <row r="4315" ht="27" spans="1:10">
      <c r="A4315" s="102"/>
      <c r="B4315" s="103"/>
      <c r="C4315" s="98" t="s">
        <v>1282</v>
      </c>
      <c r="D4315" s="98" t="s">
        <v>1283</v>
      </c>
      <c r="E4315" s="98" t="s">
        <v>5244</v>
      </c>
      <c r="F4315" s="98" t="s">
        <v>1280</v>
      </c>
      <c r="G4315" s="98" t="s">
        <v>1301</v>
      </c>
      <c r="H4315" s="98" t="s">
        <v>99</v>
      </c>
      <c r="I4315" s="98" t="s">
        <v>1384</v>
      </c>
      <c r="J4315" s="101" t="s">
        <v>5241</v>
      </c>
    </row>
    <row r="4316" ht="27.75" spans="1:10">
      <c r="A4316" s="98" t="s">
        <v>5245</v>
      </c>
      <c r="B4316" s="103"/>
      <c r="C4316" s="102"/>
      <c r="D4316" s="102"/>
      <c r="E4316" s="102"/>
      <c r="F4316" s="102"/>
      <c r="G4316" s="102"/>
      <c r="H4316" s="102"/>
      <c r="I4316" s="102"/>
      <c r="J4316" s="103"/>
    </row>
    <row r="4317" ht="27" spans="1:10">
      <c r="A4317" s="98" t="s">
        <v>5032</v>
      </c>
      <c r="B4317" s="101" t="s">
        <v>5246</v>
      </c>
      <c r="C4317" s="102"/>
      <c r="D4317" s="102"/>
      <c r="E4317" s="102"/>
      <c r="F4317" s="102"/>
      <c r="G4317" s="102"/>
      <c r="H4317" s="102"/>
      <c r="I4317" s="102"/>
      <c r="J4317" s="103"/>
    </row>
    <row r="4318" ht="27" spans="1:10">
      <c r="A4318" s="102"/>
      <c r="B4318" s="103"/>
      <c r="C4318" s="98" t="s">
        <v>1256</v>
      </c>
      <c r="D4318" s="98" t="s">
        <v>1268</v>
      </c>
      <c r="E4318" s="98" t="s">
        <v>5247</v>
      </c>
      <c r="F4318" s="98" t="s">
        <v>1280</v>
      </c>
      <c r="G4318" s="98" t="s">
        <v>1301</v>
      </c>
      <c r="H4318" s="98" t="s">
        <v>99</v>
      </c>
      <c r="I4318" s="98" t="s">
        <v>1384</v>
      </c>
      <c r="J4318" s="101" t="s">
        <v>5246</v>
      </c>
    </row>
    <row r="4319" ht="40.5" spans="1:10">
      <c r="A4319" s="102"/>
      <c r="B4319" s="103"/>
      <c r="C4319" s="98" t="s">
        <v>1277</v>
      </c>
      <c r="D4319" s="98" t="s">
        <v>1278</v>
      </c>
      <c r="E4319" s="98" t="s">
        <v>5248</v>
      </c>
      <c r="F4319" s="98" t="s">
        <v>1280</v>
      </c>
      <c r="G4319" s="98" t="s">
        <v>1301</v>
      </c>
      <c r="H4319" s="98" t="s">
        <v>99</v>
      </c>
      <c r="I4319" s="98" t="s">
        <v>1384</v>
      </c>
      <c r="J4319" s="101" t="s">
        <v>5246</v>
      </c>
    </row>
    <row r="4320" ht="27" spans="1:10">
      <c r="A4320" s="102"/>
      <c r="B4320" s="103"/>
      <c r="C4320" s="98" t="s">
        <v>1282</v>
      </c>
      <c r="D4320" s="98" t="s">
        <v>1283</v>
      </c>
      <c r="E4320" s="98" t="s">
        <v>5249</v>
      </c>
      <c r="F4320" s="98" t="s">
        <v>1280</v>
      </c>
      <c r="G4320" s="98" t="s">
        <v>1301</v>
      </c>
      <c r="H4320" s="98" t="s">
        <v>99</v>
      </c>
      <c r="I4320" s="98" t="s">
        <v>1384</v>
      </c>
      <c r="J4320" s="101" t="s">
        <v>5246</v>
      </c>
    </row>
    <row r="4321" ht="14.25" spans="1:10">
      <c r="A4321" s="98" t="s">
        <v>5250</v>
      </c>
      <c r="B4321" s="103"/>
      <c r="C4321" s="102"/>
      <c r="D4321" s="102"/>
      <c r="E4321" s="102"/>
      <c r="F4321" s="102"/>
      <c r="G4321" s="102"/>
      <c r="H4321" s="102"/>
      <c r="I4321" s="102"/>
      <c r="J4321" s="103"/>
    </row>
    <row r="4322" ht="14.25" spans="1:10">
      <c r="A4322" s="98" t="s">
        <v>5251</v>
      </c>
      <c r="B4322" s="103"/>
      <c r="C4322" s="102"/>
      <c r="D4322" s="102"/>
      <c r="E4322" s="102"/>
      <c r="F4322" s="102"/>
      <c r="G4322" s="102"/>
      <c r="H4322" s="102"/>
      <c r="I4322" s="102"/>
      <c r="J4322" s="103"/>
    </row>
    <row r="4323" ht="127.5" spans="1:10">
      <c r="A4323" s="98" t="s">
        <v>4976</v>
      </c>
      <c r="B4323" s="101" t="s">
        <v>5085</v>
      </c>
      <c r="C4323" s="102"/>
      <c r="D4323" s="102"/>
      <c r="E4323" s="102"/>
      <c r="F4323" s="102"/>
      <c r="G4323" s="102"/>
      <c r="H4323" s="102"/>
      <c r="I4323" s="102"/>
      <c r="J4323" s="103"/>
    </row>
    <row r="4324" ht="14.25" spans="1:10">
      <c r="A4324" s="102"/>
      <c r="B4324" s="103"/>
      <c r="C4324" s="98" t="s">
        <v>1256</v>
      </c>
      <c r="D4324" s="98" t="s">
        <v>1257</v>
      </c>
      <c r="E4324" s="98" t="s">
        <v>3693</v>
      </c>
      <c r="F4324" s="98" t="s">
        <v>1259</v>
      </c>
      <c r="G4324" s="98" t="s">
        <v>1768</v>
      </c>
      <c r="H4324" s="98" t="s">
        <v>1943</v>
      </c>
      <c r="I4324" s="98" t="s">
        <v>1261</v>
      </c>
      <c r="J4324" s="101" t="s">
        <v>4264</v>
      </c>
    </row>
    <row r="4325" ht="14.25" spans="1:10">
      <c r="A4325" s="102"/>
      <c r="B4325" s="103"/>
      <c r="C4325" s="98" t="s">
        <v>1256</v>
      </c>
      <c r="D4325" s="98" t="s">
        <v>1257</v>
      </c>
      <c r="E4325" s="98" t="s">
        <v>3695</v>
      </c>
      <c r="F4325" s="98" t="s">
        <v>1259</v>
      </c>
      <c r="G4325" s="98" t="s">
        <v>1768</v>
      </c>
      <c r="H4325" s="98" t="s">
        <v>1776</v>
      </c>
      <c r="I4325" s="98" t="s">
        <v>1261</v>
      </c>
      <c r="J4325" s="101" t="s">
        <v>3983</v>
      </c>
    </row>
    <row r="4326" ht="14.25" spans="1:10">
      <c r="A4326" s="102"/>
      <c r="B4326" s="103"/>
      <c r="C4326" s="98" t="s">
        <v>1256</v>
      </c>
      <c r="D4326" s="98" t="s">
        <v>1257</v>
      </c>
      <c r="E4326" s="98" t="s">
        <v>3696</v>
      </c>
      <c r="F4326" s="98" t="s">
        <v>1259</v>
      </c>
      <c r="G4326" s="98" t="s">
        <v>5123</v>
      </c>
      <c r="H4326" s="98" t="s">
        <v>1782</v>
      </c>
      <c r="I4326" s="98" t="s">
        <v>1261</v>
      </c>
      <c r="J4326" s="101" t="s">
        <v>3947</v>
      </c>
    </row>
    <row r="4327" ht="28.5" spans="1:10">
      <c r="A4327" s="102"/>
      <c r="B4327" s="103"/>
      <c r="C4327" s="98" t="s">
        <v>1256</v>
      </c>
      <c r="D4327" s="98" t="s">
        <v>1268</v>
      </c>
      <c r="E4327" s="98" t="s">
        <v>3699</v>
      </c>
      <c r="F4327" s="98" t="s">
        <v>1280</v>
      </c>
      <c r="G4327" s="98" t="s">
        <v>1301</v>
      </c>
      <c r="H4327" s="98" t="s">
        <v>1294</v>
      </c>
      <c r="I4327" s="98" t="s">
        <v>1261</v>
      </c>
      <c r="J4327" s="101" t="s">
        <v>3700</v>
      </c>
    </row>
    <row r="4328" ht="28.5" spans="1:10">
      <c r="A4328" s="102"/>
      <c r="B4328" s="103"/>
      <c r="C4328" s="98" t="s">
        <v>1256</v>
      </c>
      <c r="D4328" s="98" t="s">
        <v>1268</v>
      </c>
      <c r="E4328" s="98" t="s">
        <v>3701</v>
      </c>
      <c r="F4328" s="98" t="s">
        <v>1259</v>
      </c>
      <c r="G4328" s="98" t="s">
        <v>1318</v>
      </c>
      <c r="H4328" s="98" t="s">
        <v>1294</v>
      </c>
      <c r="I4328" s="98" t="s">
        <v>1261</v>
      </c>
      <c r="J4328" s="101" t="s">
        <v>3702</v>
      </c>
    </row>
    <row r="4329" ht="28.5" spans="1:10">
      <c r="A4329" s="102"/>
      <c r="B4329" s="103"/>
      <c r="C4329" s="98" t="s">
        <v>1256</v>
      </c>
      <c r="D4329" s="98" t="s">
        <v>1268</v>
      </c>
      <c r="E4329" s="98" t="s">
        <v>3703</v>
      </c>
      <c r="F4329" s="98" t="s">
        <v>1259</v>
      </c>
      <c r="G4329" s="98" t="s">
        <v>1318</v>
      </c>
      <c r="H4329" s="98" t="s">
        <v>1294</v>
      </c>
      <c r="I4329" s="98" t="s">
        <v>1261</v>
      </c>
      <c r="J4329" s="101" t="s">
        <v>3704</v>
      </c>
    </row>
    <row r="4330" ht="27" spans="1:10">
      <c r="A4330" s="102"/>
      <c r="B4330" s="103"/>
      <c r="C4330" s="98" t="s">
        <v>1256</v>
      </c>
      <c r="D4330" s="98" t="s">
        <v>1291</v>
      </c>
      <c r="E4330" s="98" t="s">
        <v>3705</v>
      </c>
      <c r="F4330" s="98" t="s">
        <v>1270</v>
      </c>
      <c r="G4330" s="98" t="s">
        <v>2263</v>
      </c>
      <c r="H4330" s="98" t="s">
        <v>1949</v>
      </c>
      <c r="I4330" s="98" t="s">
        <v>1261</v>
      </c>
      <c r="J4330" s="101" t="s">
        <v>3953</v>
      </c>
    </row>
    <row r="4331" ht="14.25" spans="1:10">
      <c r="A4331" s="102"/>
      <c r="B4331" s="103"/>
      <c r="C4331" s="98" t="s">
        <v>1256</v>
      </c>
      <c r="D4331" s="98" t="s">
        <v>1291</v>
      </c>
      <c r="E4331" s="98" t="s">
        <v>4266</v>
      </c>
      <c r="F4331" s="98" t="s">
        <v>1270</v>
      </c>
      <c r="G4331" s="98" t="s">
        <v>2043</v>
      </c>
      <c r="H4331" s="98" t="s">
        <v>1949</v>
      </c>
      <c r="I4331" s="98" t="s">
        <v>1261</v>
      </c>
      <c r="J4331" s="101" t="s">
        <v>4267</v>
      </c>
    </row>
    <row r="4332" ht="27" spans="1:10">
      <c r="A4332" s="102"/>
      <c r="B4332" s="103"/>
      <c r="C4332" s="98" t="s">
        <v>1277</v>
      </c>
      <c r="D4332" s="98" t="s">
        <v>1299</v>
      </c>
      <c r="E4332" s="98" t="s">
        <v>5087</v>
      </c>
      <c r="F4332" s="98" t="s">
        <v>1259</v>
      </c>
      <c r="G4332" s="98" t="s">
        <v>1285</v>
      </c>
      <c r="H4332" s="98" t="s">
        <v>99</v>
      </c>
      <c r="I4332" s="98" t="s">
        <v>1261</v>
      </c>
      <c r="J4332" s="101" t="s">
        <v>5088</v>
      </c>
    </row>
    <row r="4333" ht="28.5" spans="1:10">
      <c r="A4333" s="102"/>
      <c r="B4333" s="103"/>
      <c r="C4333" s="98" t="s">
        <v>1282</v>
      </c>
      <c r="D4333" s="98" t="s">
        <v>1283</v>
      </c>
      <c r="E4333" s="98" t="s">
        <v>3710</v>
      </c>
      <c r="F4333" s="98" t="s">
        <v>1259</v>
      </c>
      <c r="G4333" s="98" t="s">
        <v>1285</v>
      </c>
      <c r="H4333" s="98" t="s">
        <v>1294</v>
      </c>
      <c r="I4333" s="98" t="s">
        <v>1261</v>
      </c>
      <c r="J4333" s="101" t="s">
        <v>3711</v>
      </c>
    </row>
    <row r="4334" ht="27.75" spans="1:10">
      <c r="A4334" s="98" t="s">
        <v>5252</v>
      </c>
      <c r="B4334" s="103"/>
      <c r="C4334" s="102"/>
      <c r="D4334" s="102"/>
      <c r="E4334" s="102"/>
      <c r="F4334" s="102"/>
      <c r="G4334" s="102"/>
      <c r="H4334" s="102"/>
      <c r="I4334" s="102"/>
      <c r="J4334" s="103"/>
    </row>
    <row r="4335" ht="40.5" spans="1:10">
      <c r="A4335" s="98" t="s">
        <v>4525</v>
      </c>
      <c r="B4335" s="101" t="s">
        <v>5253</v>
      </c>
      <c r="C4335" s="102"/>
      <c r="D4335" s="102"/>
      <c r="E4335" s="102"/>
      <c r="F4335" s="102"/>
      <c r="G4335" s="102"/>
      <c r="H4335" s="102"/>
      <c r="I4335" s="102"/>
      <c r="J4335" s="103"/>
    </row>
    <row r="4336" ht="14.25" spans="1:10">
      <c r="A4336" s="102"/>
      <c r="B4336" s="103"/>
      <c r="C4336" s="98" t="s">
        <v>1256</v>
      </c>
      <c r="D4336" s="98" t="s">
        <v>1257</v>
      </c>
      <c r="E4336" s="98" t="s">
        <v>5090</v>
      </c>
      <c r="F4336" s="98" t="s">
        <v>1280</v>
      </c>
      <c r="G4336" s="98" t="s">
        <v>5059</v>
      </c>
      <c r="H4336" s="98" t="s">
        <v>99</v>
      </c>
      <c r="I4336" s="98" t="s">
        <v>1261</v>
      </c>
      <c r="J4336" s="101" t="s">
        <v>5254</v>
      </c>
    </row>
    <row r="4337" ht="27.75" spans="1:10">
      <c r="A4337" s="102"/>
      <c r="B4337" s="103"/>
      <c r="C4337" s="98" t="s">
        <v>1256</v>
      </c>
      <c r="D4337" s="98" t="s">
        <v>1377</v>
      </c>
      <c r="E4337" s="98" t="s">
        <v>5138</v>
      </c>
      <c r="F4337" s="98" t="s">
        <v>1417</v>
      </c>
      <c r="G4337" s="98" t="s">
        <v>5202</v>
      </c>
      <c r="H4337" s="98" t="s">
        <v>99</v>
      </c>
      <c r="I4337" s="98" t="s">
        <v>1261</v>
      </c>
      <c r="J4337" s="101" t="s">
        <v>5140</v>
      </c>
    </row>
    <row r="4338" ht="40.5" spans="1:10">
      <c r="A4338" s="102"/>
      <c r="B4338" s="103"/>
      <c r="C4338" s="98" t="s">
        <v>1256</v>
      </c>
      <c r="D4338" s="98" t="s">
        <v>1377</v>
      </c>
      <c r="E4338" s="98" t="s">
        <v>5203</v>
      </c>
      <c r="F4338" s="98" t="s">
        <v>1280</v>
      </c>
      <c r="G4338" s="98" t="s">
        <v>5255</v>
      </c>
      <c r="H4338" s="98" t="s">
        <v>99</v>
      </c>
      <c r="I4338" s="98" t="s">
        <v>1384</v>
      </c>
      <c r="J4338" s="101" t="s">
        <v>5205</v>
      </c>
    </row>
    <row r="4339" ht="81" spans="1:10">
      <c r="A4339" s="102"/>
      <c r="B4339" s="103"/>
      <c r="C4339" s="98" t="s">
        <v>1256</v>
      </c>
      <c r="D4339" s="98" t="s">
        <v>1377</v>
      </c>
      <c r="E4339" s="98" t="s">
        <v>5256</v>
      </c>
      <c r="F4339" s="98" t="s">
        <v>1280</v>
      </c>
      <c r="G4339" s="98" t="s">
        <v>5207</v>
      </c>
      <c r="H4339" s="98" t="s">
        <v>99</v>
      </c>
      <c r="I4339" s="98" t="s">
        <v>1384</v>
      </c>
      <c r="J4339" s="101" t="s">
        <v>5208</v>
      </c>
    </row>
    <row r="4340" ht="108" spans="1:10">
      <c r="A4340" s="102"/>
      <c r="B4340" s="103"/>
      <c r="C4340" s="98" t="s">
        <v>1277</v>
      </c>
      <c r="D4340" s="98" t="s">
        <v>1278</v>
      </c>
      <c r="E4340" s="98" t="s">
        <v>5257</v>
      </c>
      <c r="F4340" s="98" t="s">
        <v>1280</v>
      </c>
      <c r="G4340" s="98" t="s">
        <v>5258</v>
      </c>
      <c r="H4340" s="98" t="s">
        <v>99</v>
      </c>
      <c r="I4340" s="98" t="s">
        <v>1384</v>
      </c>
      <c r="J4340" s="101" t="s">
        <v>5259</v>
      </c>
    </row>
    <row r="4341" ht="27" spans="1:10">
      <c r="A4341" s="102"/>
      <c r="B4341" s="103"/>
      <c r="C4341" s="98" t="s">
        <v>1282</v>
      </c>
      <c r="D4341" s="98" t="s">
        <v>1283</v>
      </c>
      <c r="E4341" s="98" t="s">
        <v>5213</v>
      </c>
      <c r="F4341" s="98" t="s">
        <v>1259</v>
      </c>
      <c r="G4341" s="98" t="s">
        <v>1332</v>
      </c>
      <c r="H4341" s="98" t="s">
        <v>99</v>
      </c>
      <c r="I4341" s="98" t="s">
        <v>1261</v>
      </c>
      <c r="J4341" s="101" t="s">
        <v>5260</v>
      </c>
    </row>
    <row r="4342" ht="27.75" spans="1:10">
      <c r="A4342" s="98" t="s">
        <v>5261</v>
      </c>
      <c r="B4342" s="103"/>
      <c r="C4342" s="102"/>
      <c r="D4342" s="102"/>
      <c r="E4342" s="102"/>
      <c r="F4342" s="102"/>
      <c r="G4342" s="102"/>
      <c r="H4342" s="102"/>
      <c r="I4342" s="102"/>
      <c r="J4342" s="103"/>
    </row>
    <row r="4343" ht="27" spans="1:10">
      <c r="A4343" s="98" t="s">
        <v>4594</v>
      </c>
      <c r="B4343" s="101" t="s">
        <v>5262</v>
      </c>
      <c r="C4343" s="102"/>
      <c r="D4343" s="102"/>
      <c r="E4343" s="102"/>
      <c r="F4343" s="102"/>
      <c r="G4343" s="102"/>
      <c r="H4343" s="102"/>
      <c r="I4343" s="102"/>
      <c r="J4343" s="103"/>
    </row>
    <row r="4344" ht="14.25" spans="1:10">
      <c r="A4344" s="102"/>
      <c r="B4344" s="103"/>
      <c r="C4344" s="98" t="s">
        <v>1256</v>
      </c>
      <c r="D4344" s="98" t="s">
        <v>1257</v>
      </c>
      <c r="E4344" s="98" t="s">
        <v>5216</v>
      </c>
      <c r="F4344" s="98" t="s">
        <v>1280</v>
      </c>
      <c r="G4344" s="98" t="s">
        <v>2441</v>
      </c>
      <c r="H4344" s="98" t="s">
        <v>99</v>
      </c>
      <c r="I4344" s="98" t="s">
        <v>1261</v>
      </c>
      <c r="J4344" s="101" t="s">
        <v>5217</v>
      </c>
    </row>
    <row r="4345" ht="94.5" spans="1:10">
      <c r="A4345" s="102"/>
      <c r="B4345" s="103"/>
      <c r="C4345" s="98" t="s">
        <v>1277</v>
      </c>
      <c r="D4345" s="98" t="s">
        <v>1278</v>
      </c>
      <c r="E4345" s="98" t="s">
        <v>5263</v>
      </c>
      <c r="F4345" s="98" t="s">
        <v>1280</v>
      </c>
      <c r="G4345" s="98" t="s">
        <v>5264</v>
      </c>
      <c r="H4345" s="98" t="s">
        <v>99</v>
      </c>
      <c r="I4345" s="98" t="s">
        <v>1384</v>
      </c>
      <c r="J4345" s="101" t="s">
        <v>5265</v>
      </c>
    </row>
    <row r="4346" ht="27" spans="1:10">
      <c r="A4346" s="102"/>
      <c r="B4346" s="103"/>
      <c r="C4346" s="98" t="s">
        <v>1282</v>
      </c>
      <c r="D4346" s="98" t="s">
        <v>1283</v>
      </c>
      <c r="E4346" s="98" t="s">
        <v>5016</v>
      </c>
      <c r="F4346" s="98" t="s">
        <v>1280</v>
      </c>
      <c r="G4346" s="98" t="s">
        <v>1332</v>
      </c>
      <c r="H4346" s="98" t="s">
        <v>99</v>
      </c>
      <c r="I4346" s="98" t="s">
        <v>1261</v>
      </c>
      <c r="J4346" s="101" t="s">
        <v>5266</v>
      </c>
    </row>
    <row r="4347" ht="27.75" spans="1:10">
      <c r="A4347" s="98" t="s">
        <v>5267</v>
      </c>
      <c r="B4347" s="103"/>
      <c r="C4347" s="102"/>
      <c r="D4347" s="102"/>
      <c r="E4347" s="102"/>
      <c r="F4347" s="102"/>
      <c r="G4347" s="102"/>
      <c r="H4347" s="102"/>
      <c r="I4347" s="102"/>
      <c r="J4347" s="103"/>
    </row>
    <row r="4348" ht="96" spans="1:10">
      <c r="A4348" s="98" t="s">
        <v>5032</v>
      </c>
      <c r="B4348" s="101" t="s">
        <v>5268</v>
      </c>
      <c r="C4348" s="102"/>
      <c r="D4348" s="102"/>
      <c r="E4348" s="102"/>
      <c r="F4348" s="102"/>
      <c r="G4348" s="102"/>
      <c r="H4348" s="102"/>
      <c r="I4348" s="102"/>
      <c r="J4348" s="103"/>
    </row>
    <row r="4349" ht="28.5" spans="1:10">
      <c r="A4349" s="102"/>
      <c r="B4349" s="103"/>
      <c r="C4349" s="98" t="s">
        <v>1256</v>
      </c>
      <c r="D4349" s="98" t="s">
        <v>1377</v>
      </c>
      <c r="E4349" s="98" t="s">
        <v>2620</v>
      </c>
      <c r="F4349" s="98" t="s">
        <v>1259</v>
      </c>
      <c r="G4349" s="98" t="s">
        <v>1407</v>
      </c>
      <c r="H4349" s="98" t="s">
        <v>1294</v>
      </c>
      <c r="I4349" s="98" t="s">
        <v>1261</v>
      </c>
      <c r="J4349" s="101" t="s">
        <v>2621</v>
      </c>
    </row>
    <row r="4350" ht="28.5" spans="1:10">
      <c r="A4350" s="102"/>
      <c r="B4350" s="103"/>
      <c r="C4350" s="98" t="s">
        <v>1277</v>
      </c>
      <c r="D4350" s="98" t="s">
        <v>1278</v>
      </c>
      <c r="E4350" s="98" t="s">
        <v>2027</v>
      </c>
      <c r="F4350" s="98" t="s">
        <v>1259</v>
      </c>
      <c r="G4350" s="98" t="s">
        <v>1407</v>
      </c>
      <c r="H4350" s="98" t="s">
        <v>1294</v>
      </c>
      <c r="I4350" s="98" t="s">
        <v>1261</v>
      </c>
      <c r="J4350" s="101" t="s">
        <v>3547</v>
      </c>
    </row>
    <row r="4351" ht="14.25" spans="1:10">
      <c r="A4351" s="102"/>
      <c r="B4351" s="103"/>
      <c r="C4351" s="98" t="s">
        <v>1277</v>
      </c>
      <c r="D4351" s="98" t="s">
        <v>1278</v>
      </c>
      <c r="E4351" s="98" t="s">
        <v>5036</v>
      </c>
      <c r="F4351" s="98" t="s">
        <v>1280</v>
      </c>
      <c r="G4351" s="98" t="s">
        <v>1301</v>
      </c>
      <c r="H4351" s="98" t="s">
        <v>99</v>
      </c>
      <c r="I4351" s="98" t="s">
        <v>1261</v>
      </c>
      <c r="J4351" s="101" t="s">
        <v>5037</v>
      </c>
    </row>
    <row r="4352" ht="27" spans="1:10">
      <c r="A4352" s="102"/>
      <c r="B4352" s="103"/>
      <c r="C4352" s="98" t="s">
        <v>1282</v>
      </c>
      <c r="D4352" s="98" t="s">
        <v>1283</v>
      </c>
      <c r="E4352" s="98" t="s">
        <v>1317</v>
      </c>
      <c r="F4352" s="98" t="s">
        <v>1259</v>
      </c>
      <c r="G4352" s="98" t="s">
        <v>1407</v>
      </c>
      <c r="H4352" s="98" t="s">
        <v>1294</v>
      </c>
      <c r="I4352" s="98" t="s">
        <v>1261</v>
      </c>
      <c r="J4352" s="101" t="s">
        <v>1319</v>
      </c>
    </row>
    <row r="4353" ht="14.25" spans="1:10">
      <c r="A4353" s="98" t="s">
        <v>5269</v>
      </c>
      <c r="B4353" s="103"/>
      <c r="C4353" s="102"/>
      <c r="D4353" s="102"/>
      <c r="E4353" s="102"/>
      <c r="F4353" s="102"/>
      <c r="G4353" s="102"/>
      <c r="H4353" s="102"/>
      <c r="I4353" s="102"/>
      <c r="J4353" s="103"/>
    </row>
    <row r="4354" ht="14.25" spans="1:10">
      <c r="A4354" s="98" t="s">
        <v>5270</v>
      </c>
      <c r="B4354" s="103"/>
      <c r="C4354" s="102"/>
      <c r="D4354" s="102"/>
      <c r="E4354" s="102"/>
      <c r="F4354" s="102"/>
      <c r="G4354" s="102"/>
      <c r="H4354" s="102"/>
      <c r="I4354" s="102"/>
      <c r="J4354" s="103"/>
    </row>
    <row r="4355" ht="27.75" spans="1:10">
      <c r="A4355" s="98" t="s">
        <v>5072</v>
      </c>
      <c r="B4355" s="101" t="s">
        <v>5271</v>
      </c>
      <c r="C4355" s="102"/>
      <c r="D4355" s="102"/>
      <c r="E4355" s="102"/>
      <c r="F4355" s="102"/>
      <c r="G4355" s="102"/>
      <c r="H4355" s="102"/>
      <c r="I4355" s="102"/>
      <c r="J4355" s="103"/>
    </row>
    <row r="4356" ht="14.25" spans="1:10">
      <c r="A4356" s="102"/>
      <c r="B4356" s="103"/>
      <c r="C4356" s="98" t="s">
        <v>1256</v>
      </c>
      <c r="D4356" s="98" t="s">
        <v>1257</v>
      </c>
      <c r="E4356" s="98" t="s">
        <v>1920</v>
      </c>
      <c r="F4356" s="98" t="s">
        <v>1280</v>
      </c>
      <c r="G4356" s="98" t="s">
        <v>1274</v>
      </c>
      <c r="H4356" s="98" t="s">
        <v>1311</v>
      </c>
      <c r="I4356" s="98" t="s">
        <v>1261</v>
      </c>
      <c r="J4356" s="101" t="s">
        <v>2619</v>
      </c>
    </row>
    <row r="4357" ht="28.5" spans="1:10">
      <c r="A4357" s="102"/>
      <c r="B4357" s="103"/>
      <c r="C4357" s="98" t="s">
        <v>1256</v>
      </c>
      <c r="D4357" s="98" t="s">
        <v>1268</v>
      </c>
      <c r="E4357" s="98" t="s">
        <v>1922</v>
      </c>
      <c r="F4357" s="98" t="s">
        <v>1280</v>
      </c>
      <c r="G4357" s="98" t="s">
        <v>1301</v>
      </c>
      <c r="H4357" s="98" t="s">
        <v>1294</v>
      </c>
      <c r="I4357" s="98" t="s">
        <v>1261</v>
      </c>
      <c r="J4357" s="101" t="s">
        <v>3542</v>
      </c>
    </row>
    <row r="4358" ht="28.5" spans="1:10">
      <c r="A4358" s="102"/>
      <c r="B4358" s="103"/>
      <c r="C4358" s="98" t="s">
        <v>1256</v>
      </c>
      <c r="D4358" s="98" t="s">
        <v>1268</v>
      </c>
      <c r="E4358" s="98" t="s">
        <v>3543</v>
      </c>
      <c r="F4358" s="98" t="s">
        <v>1280</v>
      </c>
      <c r="G4358" s="98" t="s">
        <v>1301</v>
      </c>
      <c r="H4358" s="98" t="s">
        <v>1294</v>
      </c>
      <c r="I4358" s="98" t="s">
        <v>1261</v>
      </c>
      <c r="J4358" s="101" t="s">
        <v>3544</v>
      </c>
    </row>
    <row r="4359" ht="28.5" spans="1:10">
      <c r="A4359" s="102"/>
      <c r="B4359" s="103"/>
      <c r="C4359" s="98" t="s">
        <v>1256</v>
      </c>
      <c r="D4359" s="98" t="s">
        <v>1268</v>
      </c>
      <c r="E4359" s="98" t="s">
        <v>3642</v>
      </c>
      <c r="F4359" s="98" t="s">
        <v>1280</v>
      </c>
      <c r="G4359" s="98" t="s">
        <v>1301</v>
      </c>
      <c r="H4359" s="98" t="s">
        <v>1294</v>
      </c>
      <c r="I4359" s="98" t="s">
        <v>1261</v>
      </c>
      <c r="J4359" s="101" t="s">
        <v>3643</v>
      </c>
    </row>
    <row r="4360" ht="28.5" spans="1:10">
      <c r="A4360" s="102"/>
      <c r="B4360" s="103"/>
      <c r="C4360" s="98" t="s">
        <v>1256</v>
      </c>
      <c r="D4360" s="98" t="s">
        <v>1268</v>
      </c>
      <c r="E4360" s="98" t="s">
        <v>3644</v>
      </c>
      <c r="F4360" s="98" t="s">
        <v>1280</v>
      </c>
      <c r="G4360" s="98" t="s">
        <v>1301</v>
      </c>
      <c r="H4360" s="98" t="s">
        <v>1294</v>
      </c>
      <c r="I4360" s="98" t="s">
        <v>1261</v>
      </c>
      <c r="J4360" s="101" t="s">
        <v>3645</v>
      </c>
    </row>
    <row r="4361" ht="42" spans="1:10">
      <c r="A4361" s="102"/>
      <c r="B4361" s="103"/>
      <c r="C4361" s="98" t="s">
        <v>1256</v>
      </c>
      <c r="D4361" s="98" t="s">
        <v>1268</v>
      </c>
      <c r="E4361" s="98" t="s">
        <v>3646</v>
      </c>
      <c r="F4361" s="98" t="s">
        <v>1259</v>
      </c>
      <c r="G4361" s="98" t="s">
        <v>1285</v>
      </c>
      <c r="H4361" s="98" t="s">
        <v>1294</v>
      </c>
      <c r="I4361" s="98" t="s">
        <v>1261</v>
      </c>
      <c r="J4361" s="101" t="s">
        <v>3647</v>
      </c>
    </row>
    <row r="4362" ht="28.5" spans="1:10">
      <c r="A4362" s="102"/>
      <c r="B4362" s="103"/>
      <c r="C4362" s="98" t="s">
        <v>1256</v>
      </c>
      <c r="D4362" s="98" t="s">
        <v>1377</v>
      </c>
      <c r="E4362" s="98" t="s">
        <v>2620</v>
      </c>
      <c r="F4362" s="98" t="s">
        <v>1280</v>
      </c>
      <c r="G4362" s="98" t="s">
        <v>1301</v>
      </c>
      <c r="H4362" s="98" t="s">
        <v>1294</v>
      </c>
      <c r="I4362" s="98" t="s">
        <v>1261</v>
      </c>
      <c r="J4362" s="101" t="s">
        <v>2621</v>
      </c>
    </row>
    <row r="4363" ht="14.25" spans="1:10">
      <c r="A4363" s="102"/>
      <c r="B4363" s="103"/>
      <c r="C4363" s="98" t="s">
        <v>1277</v>
      </c>
      <c r="D4363" s="98" t="s">
        <v>1313</v>
      </c>
      <c r="E4363" s="98" t="s">
        <v>5272</v>
      </c>
      <c r="F4363" s="98" t="s">
        <v>1280</v>
      </c>
      <c r="G4363" s="98" t="s">
        <v>2679</v>
      </c>
      <c r="H4363" s="98" t="s">
        <v>1315</v>
      </c>
      <c r="I4363" s="98" t="s">
        <v>1261</v>
      </c>
      <c r="J4363" s="101" t="s">
        <v>3546</v>
      </c>
    </row>
    <row r="4364" ht="14.25" spans="1:10">
      <c r="A4364" s="102"/>
      <c r="B4364" s="103"/>
      <c r="C4364" s="98" t="s">
        <v>1277</v>
      </c>
      <c r="D4364" s="98" t="s">
        <v>1313</v>
      </c>
      <c r="E4364" s="98" t="s">
        <v>5273</v>
      </c>
      <c r="F4364" s="98" t="s">
        <v>1280</v>
      </c>
      <c r="G4364" s="98" t="s">
        <v>2679</v>
      </c>
      <c r="H4364" s="98" t="s">
        <v>1315</v>
      </c>
      <c r="I4364" s="98" t="s">
        <v>1261</v>
      </c>
      <c r="J4364" s="101" t="s">
        <v>5274</v>
      </c>
    </row>
    <row r="4365" ht="28.5" spans="1:10">
      <c r="A4365" s="102"/>
      <c r="B4365" s="103"/>
      <c r="C4365" s="98" t="s">
        <v>1277</v>
      </c>
      <c r="D4365" s="98" t="s">
        <v>1278</v>
      </c>
      <c r="E4365" s="98" t="s">
        <v>2027</v>
      </c>
      <c r="F4365" s="98" t="s">
        <v>1259</v>
      </c>
      <c r="G4365" s="98" t="s">
        <v>1285</v>
      </c>
      <c r="H4365" s="98" t="s">
        <v>1294</v>
      </c>
      <c r="I4365" s="98" t="s">
        <v>1261</v>
      </c>
      <c r="J4365" s="101" t="s">
        <v>3547</v>
      </c>
    </row>
    <row r="4366" ht="14.25" spans="1:10">
      <c r="A4366" s="102"/>
      <c r="B4366" s="103"/>
      <c r="C4366" s="98" t="s">
        <v>1277</v>
      </c>
      <c r="D4366" s="98" t="s">
        <v>1278</v>
      </c>
      <c r="E4366" s="98" t="s">
        <v>2028</v>
      </c>
      <c r="F4366" s="98" t="s">
        <v>1280</v>
      </c>
      <c r="G4366" s="98" t="s">
        <v>2679</v>
      </c>
      <c r="H4366" s="98" t="s">
        <v>99</v>
      </c>
      <c r="I4366" s="98" t="s">
        <v>1261</v>
      </c>
      <c r="J4366" s="101" t="s">
        <v>2622</v>
      </c>
    </row>
    <row r="4367" ht="27" spans="1:10">
      <c r="A4367" s="102"/>
      <c r="B4367" s="103"/>
      <c r="C4367" s="98" t="s">
        <v>1282</v>
      </c>
      <c r="D4367" s="98" t="s">
        <v>1283</v>
      </c>
      <c r="E4367" s="98" t="s">
        <v>1317</v>
      </c>
      <c r="F4367" s="98" t="s">
        <v>1280</v>
      </c>
      <c r="G4367" s="98" t="s">
        <v>1301</v>
      </c>
      <c r="H4367" s="98" t="s">
        <v>1294</v>
      </c>
      <c r="I4367" s="98" t="s">
        <v>1261</v>
      </c>
      <c r="J4367" s="101" t="s">
        <v>1319</v>
      </c>
    </row>
    <row r="4368" ht="68.25" spans="1:10">
      <c r="A4368" s="98" t="s">
        <v>5275</v>
      </c>
      <c r="B4368" s="101" t="s">
        <v>5276</v>
      </c>
      <c r="C4368" s="102"/>
      <c r="D4368" s="102"/>
      <c r="E4368" s="102"/>
      <c r="F4368" s="102"/>
      <c r="G4368" s="102"/>
      <c r="H4368" s="102"/>
      <c r="I4368" s="102"/>
      <c r="J4368" s="103"/>
    </row>
    <row r="4369" ht="14.25" spans="1:10">
      <c r="A4369" s="102"/>
      <c r="B4369" s="103"/>
      <c r="C4369" s="98" t="s">
        <v>1256</v>
      </c>
      <c r="D4369" s="98" t="s">
        <v>1257</v>
      </c>
      <c r="E4369" s="98" t="s">
        <v>5277</v>
      </c>
      <c r="F4369" s="98" t="s">
        <v>1259</v>
      </c>
      <c r="G4369" s="98" t="s">
        <v>1353</v>
      </c>
      <c r="H4369" s="98" t="s">
        <v>4981</v>
      </c>
      <c r="I4369" s="98" t="s">
        <v>1261</v>
      </c>
      <c r="J4369" s="101" t="s">
        <v>4982</v>
      </c>
    </row>
    <row r="4370" ht="28.5" spans="1:10">
      <c r="A4370" s="102"/>
      <c r="B4370" s="103"/>
      <c r="C4370" s="98" t="s">
        <v>1256</v>
      </c>
      <c r="D4370" s="98" t="s">
        <v>1257</v>
      </c>
      <c r="E4370" s="98" t="s">
        <v>5278</v>
      </c>
      <c r="F4370" s="98" t="s">
        <v>1280</v>
      </c>
      <c r="G4370" s="98" t="s">
        <v>2056</v>
      </c>
      <c r="H4370" s="98" t="s">
        <v>1294</v>
      </c>
      <c r="I4370" s="98" t="s">
        <v>1261</v>
      </c>
      <c r="J4370" s="101" t="s">
        <v>5279</v>
      </c>
    </row>
    <row r="4371" ht="28.5" spans="1:10">
      <c r="A4371" s="102"/>
      <c r="B4371" s="103"/>
      <c r="C4371" s="98" t="s">
        <v>1256</v>
      </c>
      <c r="D4371" s="98" t="s">
        <v>1268</v>
      </c>
      <c r="E4371" s="98" t="s">
        <v>5280</v>
      </c>
      <c r="F4371" s="98" t="s">
        <v>1259</v>
      </c>
      <c r="G4371" s="98" t="s">
        <v>1301</v>
      </c>
      <c r="H4371" s="98" t="s">
        <v>1294</v>
      </c>
      <c r="I4371" s="98" t="s">
        <v>1261</v>
      </c>
      <c r="J4371" s="101" t="s">
        <v>4984</v>
      </c>
    </row>
    <row r="4372" ht="14.25" spans="1:10">
      <c r="A4372" s="102"/>
      <c r="B4372" s="103"/>
      <c r="C4372" s="98" t="s">
        <v>1256</v>
      </c>
      <c r="D4372" s="98" t="s">
        <v>1377</v>
      </c>
      <c r="E4372" s="98" t="s">
        <v>2816</v>
      </c>
      <c r="F4372" s="98" t="s">
        <v>1280</v>
      </c>
      <c r="G4372" s="98" t="s">
        <v>1301</v>
      </c>
      <c r="H4372" s="98" t="s">
        <v>1294</v>
      </c>
      <c r="I4372" s="98" t="s">
        <v>1261</v>
      </c>
      <c r="J4372" s="101" t="s">
        <v>5281</v>
      </c>
    </row>
    <row r="4373" ht="27" spans="1:10">
      <c r="A4373" s="102"/>
      <c r="B4373" s="103"/>
      <c r="C4373" s="98" t="s">
        <v>1277</v>
      </c>
      <c r="D4373" s="98" t="s">
        <v>1313</v>
      </c>
      <c r="E4373" s="98" t="s">
        <v>5282</v>
      </c>
      <c r="F4373" s="98" t="s">
        <v>1280</v>
      </c>
      <c r="G4373" s="98" t="s">
        <v>1353</v>
      </c>
      <c r="H4373" s="98" t="s">
        <v>1594</v>
      </c>
      <c r="I4373" s="98" t="s">
        <v>1261</v>
      </c>
      <c r="J4373" s="101" t="s">
        <v>5283</v>
      </c>
    </row>
    <row r="4374" ht="27" spans="1:10">
      <c r="A4374" s="102"/>
      <c r="B4374" s="103"/>
      <c r="C4374" s="98" t="s">
        <v>1277</v>
      </c>
      <c r="D4374" s="98" t="s">
        <v>1299</v>
      </c>
      <c r="E4374" s="98" t="s">
        <v>5284</v>
      </c>
      <c r="F4374" s="98" t="s">
        <v>1259</v>
      </c>
      <c r="G4374" s="98" t="s">
        <v>1850</v>
      </c>
      <c r="H4374" s="98" t="s">
        <v>1302</v>
      </c>
      <c r="I4374" s="98" t="s">
        <v>1261</v>
      </c>
      <c r="J4374" s="101" t="s">
        <v>5285</v>
      </c>
    </row>
    <row r="4375" ht="27" spans="1:10">
      <c r="A4375" s="102"/>
      <c r="B4375" s="103"/>
      <c r="C4375" s="98" t="s">
        <v>1282</v>
      </c>
      <c r="D4375" s="98" t="s">
        <v>1283</v>
      </c>
      <c r="E4375" s="98" t="s">
        <v>5286</v>
      </c>
      <c r="F4375" s="98" t="s">
        <v>1280</v>
      </c>
      <c r="G4375" s="98" t="s">
        <v>1332</v>
      </c>
      <c r="H4375" s="98" t="s">
        <v>99</v>
      </c>
      <c r="I4375" s="98" t="s">
        <v>1384</v>
      </c>
      <c r="J4375" s="101" t="s">
        <v>5287</v>
      </c>
    </row>
    <row r="4376" ht="27.75" spans="1:10">
      <c r="A4376" s="98" t="s">
        <v>5288</v>
      </c>
      <c r="B4376" s="103"/>
      <c r="C4376" s="102"/>
      <c r="D4376" s="102"/>
      <c r="E4376" s="102"/>
      <c r="F4376" s="102"/>
      <c r="G4376" s="102"/>
      <c r="H4376" s="102"/>
      <c r="I4376" s="102"/>
      <c r="J4376" s="103"/>
    </row>
    <row r="4377" ht="42.75" spans="1:10">
      <c r="A4377" s="98" t="s">
        <v>4525</v>
      </c>
      <c r="B4377" s="101" t="s">
        <v>5289</v>
      </c>
      <c r="C4377" s="102"/>
      <c r="D4377" s="102"/>
      <c r="E4377" s="102"/>
      <c r="F4377" s="102"/>
      <c r="G4377" s="102"/>
      <c r="H4377" s="102"/>
      <c r="I4377" s="102"/>
      <c r="J4377" s="103"/>
    </row>
    <row r="4378" ht="14.25" spans="1:10">
      <c r="A4378" s="102"/>
      <c r="B4378" s="103"/>
      <c r="C4378" s="98" t="s">
        <v>1256</v>
      </c>
      <c r="D4378" s="98" t="s">
        <v>1257</v>
      </c>
      <c r="E4378" s="98" t="s">
        <v>3944</v>
      </c>
      <c r="F4378" s="98" t="s">
        <v>1259</v>
      </c>
      <c r="G4378" s="98" t="s">
        <v>1850</v>
      </c>
      <c r="H4378" s="98" t="s">
        <v>1776</v>
      </c>
      <c r="I4378" s="98" t="s">
        <v>1261</v>
      </c>
      <c r="J4378" s="101" t="s">
        <v>3945</v>
      </c>
    </row>
    <row r="4379" ht="14.25" spans="1:10">
      <c r="A4379" s="102"/>
      <c r="B4379" s="103"/>
      <c r="C4379" s="98" t="s">
        <v>1256</v>
      </c>
      <c r="D4379" s="98" t="s">
        <v>1257</v>
      </c>
      <c r="E4379" s="98" t="s">
        <v>3981</v>
      </c>
      <c r="F4379" s="98" t="s">
        <v>1259</v>
      </c>
      <c r="G4379" s="98" t="s">
        <v>3946</v>
      </c>
      <c r="H4379" s="98" t="s">
        <v>99</v>
      </c>
      <c r="I4379" s="98" t="s">
        <v>1261</v>
      </c>
      <c r="J4379" s="101" t="s">
        <v>3982</v>
      </c>
    </row>
    <row r="4380" ht="14.25" spans="1:10">
      <c r="A4380" s="102"/>
      <c r="B4380" s="103"/>
      <c r="C4380" s="98" t="s">
        <v>1256</v>
      </c>
      <c r="D4380" s="98" t="s">
        <v>1257</v>
      </c>
      <c r="E4380" s="98" t="s">
        <v>3984</v>
      </c>
      <c r="F4380" s="98" t="s">
        <v>1259</v>
      </c>
      <c r="G4380" s="98" t="s">
        <v>1850</v>
      </c>
      <c r="H4380" s="98" t="s">
        <v>99</v>
      </c>
      <c r="I4380" s="98" t="s">
        <v>1261</v>
      </c>
      <c r="J4380" s="101" t="s">
        <v>3985</v>
      </c>
    </row>
    <row r="4381" ht="14.25" spans="1:10">
      <c r="A4381" s="102"/>
      <c r="B4381" s="103"/>
      <c r="C4381" s="98" t="s">
        <v>1256</v>
      </c>
      <c r="D4381" s="98" t="s">
        <v>1268</v>
      </c>
      <c r="E4381" s="98" t="s">
        <v>3948</v>
      </c>
      <c r="F4381" s="98" t="s">
        <v>1280</v>
      </c>
      <c r="G4381" s="98" t="s">
        <v>1471</v>
      </c>
      <c r="H4381" s="98" t="s">
        <v>99</v>
      </c>
      <c r="I4381" s="98" t="s">
        <v>1261</v>
      </c>
      <c r="J4381" s="101" t="s">
        <v>3951</v>
      </c>
    </row>
    <row r="4382" ht="27" spans="1:10">
      <c r="A4382" s="102"/>
      <c r="B4382" s="103"/>
      <c r="C4382" s="98" t="s">
        <v>1256</v>
      </c>
      <c r="D4382" s="98" t="s">
        <v>1291</v>
      </c>
      <c r="E4382" s="98" t="s">
        <v>3954</v>
      </c>
      <c r="F4382" s="98" t="s">
        <v>1270</v>
      </c>
      <c r="G4382" s="98" t="s">
        <v>1301</v>
      </c>
      <c r="H4382" s="98" t="s">
        <v>99</v>
      </c>
      <c r="I4382" s="98" t="s">
        <v>1261</v>
      </c>
      <c r="J4382" s="101" t="s">
        <v>3956</v>
      </c>
    </row>
    <row r="4383" ht="27" spans="1:10">
      <c r="A4383" s="102"/>
      <c r="B4383" s="103"/>
      <c r="C4383" s="98" t="s">
        <v>1277</v>
      </c>
      <c r="D4383" s="98" t="s">
        <v>1313</v>
      </c>
      <c r="E4383" s="98" t="s">
        <v>3957</v>
      </c>
      <c r="F4383" s="98" t="s">
        <v>1259</v>
      </c>
      <c r="G4383" s="98" t="s">
        <v>1414</v>
      </c>
      <c r="H4383" s="98" t="s">
        <v>1294</v>
      </c>
      <c r="I4383" s="98" t="s">
        <v>1261</v>
      </c>
      <c r="J4383" s="101" t="s">
        <v>3958</v>
      </c>
    </row>
    <row r="4384" ht="28.5" spans="1:10">
      <c r="A4384" s="102"/>
      <c r="B4384" s="103"/>
      <c r="C4384" s="98" t="s">
        <v>1282</v>
      </c>
      <c r="D4384" s="98" t="s">
        <v>1283</v>
      </c>
      <c r="E4384" s="98" t="s">
        <v>3959</v>
      </c>
      <c r="F4384" s="98" t="s">
        <v>1259</v>
      </c>
      <c r="G4384" s="98" t="s">
        <v>1301</v>
      </c>
      <c r="H4384" s="98" t="s">
        <v>1294</v>
      </c>
      <c r="I4384" s="98" t="s">
        <v>1261</v>
      </c>
      <c r="J4384" s="101" t="s">
        <v>3960</v>
      </c>
    </row>
    <row r="4385" ht="27.75" spans="1:10">
      <c r="A4385" s="98" t="s">
        <v>5290</v>
      </c>
      <c r="B4385" s="103"/>
      <c r="C4385" s="102"/>
      <c r="D4385" s="102"/>
      <c r="E4385" s="102"/>
      <c r="F4385" s="102"/>
      <c r="G4385" s="102"/>
      <c r="H4385" s="102"/>
      <c r="I4385" s="102"/>
      <c r="J4385" s="103"/>
    </row>
    <row r="4386" ht="81" spans="1:10">
      <c r="A4386" s="98" t="s">
        <v>4594</v>
      </c>
      <c r="B4386" s="101" t="s">
        <v>5134</v>
      </c>
      <c r="C4386" s="102"/>
      <c r="D4386" s="102"/>
      <c r="E4386" s="102"/>
      <c r="F4386" s="102"/>
      <c r="G4386" s="102"/>
      <c r="H4386" s="102"/>
      <c r="I4386" s="102"/>
      <c r="J4386" s="103"/>
    </row>
    <row r="4387" ht="14.25" spans="1:10">
      <c r="A4387" s="102"/>
      <c r="B4387" s="103"/>
      <c r="C4387" s="98" t="s">
        <v>1256</v>
      </c>
      <c r="D4387" s="98" t="s">
        <v>1257</v>
      </c>
      <c r="E4387" s="98" t="s">
        <v>5135</v>
      </c>
      <c r="F4387" s="98" t="s">
        <v>1280</v>
      </c>
      <c r="G4387" s="98" t="s">
        <v>3374</v>
      </c>
      <c r="H4387" s="98" t="s">
        <v>99</v>
      </c>
      <c r="I4387" s="98" t="s">
        <v>1261</v>
      </c>
      <c r="J4387" s="101" t="s">
        <v>5291</v>
      </c>
    </row>
    <row r="4388" ht="27.75" spans="1:10">
      <c r="A4388" s="102"/>
      <c r="B4388" s="103"/>
      <c r="C4388" s="98" t="s">
        <v>1256</v>
      </c>
      <c r="D4388" s="98" t="s">
        <v>1377</v>
      </c>
      <c r="E4388" s="98" t="s">
        <v>5138</v>
      </c>
      <c r="F4388" s="98" t="s">
        <v>1417</v>
      </c>
      <c r="G4388" s="98" t="s">
        <v>5202</v>
      </c>
      <c r="H4388" s="98" t="s">
        <v>99</v>
      </c>
      <c r="I4388" s="98" t="s">
        <v>1261</v>
      </c>
      <c r="J4388" s="101" t="s">
        <v>5140</v>
      </c>
    </row>
    <row r="4389" ht="14.25" spans="1:10">
      <c r="A4389" s="102"/>
      <c r="B4389" s="103"/>
      <c r="C4389" s="98" t="s">
        <v>1277</v>
      </c>
      <c r="D4389" s="98" t="s">
        <v>1313</v>
      </c>
      <c r="E4389" s="98" t="s">
        <v>5141</v>
      </c>
      <c r="F4389" s="98" t="s">
        <v>1280</v>
      </c>
      <c r="G4389" s="98" t="s">
        <v>5292</v>
      </c>
      <c r="H4389" s="98" t="s">
        <v>1294</v>
      </c>
      <c r="I4389" s="98" t="s">
        <v>1261</v>
      </c>
      <c r="J4389" s="101" t="s">
        <v>5293</v>
      </c>
    </row>
    <row r="4390" ht="27" spans="1:10">
      <c r="A4390" s="102"/>
      <c r="B4390" s="103"/>
      <c r="C4390" s="98" t="s">
        <v>1282</v>
      </c>
      <c r="D4390" s="98" t="s">
        <v>1283</v>
      </c>
      <c r="E4390" s="98" t="s">
        <v>3959</v>
      </c>
      <c r="F4390" s="98" t="s">
        <v>1259</v>
      </c>
      <c r="G4390" s="98" t="s">
        <v>1332</v>
      </c>
      <c r="H4390" s="98" t="s">
        <v>1294</v>
      </c>
      <c r="I4390" s="98" t="s">
        <v>1261</v>
      </c>
      <c r="J4390" s="101" t="s">
        <v>5294</v>
      </c>
    </row>
    <row r="4391" ht="27.75" spans="1:10">
      <c r="A4391" s="98" t="s">
        <v>5295</v>
      </c>
      <c r="B4391" s="103"/>
      <c r="C4391" s="102"/>
      <c r="D4391" s="102"/>
      <c r="E4391" s="102"/>
      <c r="F4391" s="102"/>
      <c r="G4391" s="102"/>
      <c r="H4391" s="102"/>
      <c r="I4391" s="102"/>
      <c r="J4391" s="103"/>
    </row>
    <row r="4392" ht="96" spans="1:10">
      <c r="A4392" s="98" t="s">
        <v>5032</v>
      </c>
      <c r="B4392" s="101" t="s">
        <v>5268</v>
      </c>
      <c r="C4392" s="102"/>
      <c r="D4392" s="102"/>
      <c r="E4392" s="102"/>
      <c r="F4392" s="102"/>
      <c r="G4392" s="102"/>
      <c r="H4392" s="102"/>
      <c r="I4392" s="102"/>
      <c r="J4392" s="103"/>
    </row>
    <row r="4393" ht="28.5" spans="1:10">
      <c r="A4393" s="102"/>
      <c r="B4393" s="103"/>
      <c r="C4393" s="98" t="s">
        <v>1256</v>
      </c>
      <c r="D4393" s="98" t="s">
        <v>1377</v>
      </c>
      <c r="E4393" s="98" t="s">
        <v>5296</v>
      </c>
      <c r="F4393" s="98" t="s">
        <v>1280</v>
      </c>
      <c r="G4393" s="98" t="s">
        <v>1285</v>
      </c>
      <c r="H4393" s="98" t="s">
        <v>1294</v>
      </c>
      <c r="I4393" s="98" t="s">
        <v>1261</v>
      </c>
      <c r="J4393" s="101" t="s">
        <v>5297</v>
      </c>
    </row>
    <row r="4394" ht="28.5" spans="1:10">
      <c r="A4394" s="102"/>
      <c r="B4394" s="103"/>
      <c r="C4394" s="98" t="s">
        <v>1277</v>
      </c>
      <c r="D4394" s="98" t="s">
        <v>1278</v>
      </c>
      <c r="E4394" s="98" t="s">
        <v>2027</v>
      </c>
      <c r="F4394" s="98" t="s">
        <v>1259</v>
      </c>
      <c r="G4394" s="98" t="s">
        <v>1285</v>
      </c>
      <c r="H4394" s="98" t="s">
        <v>1294</v>
      </c>
      <c r="I4394" s="98" t="s">
        <v>1261</v>
      </c>
      <c r="J4394" s="101" t="s">
        <v>5298</v>
      </c>
    </row>
    <row r="4395" ht="14.25" spans="1:10">
      <c r="A4395" s="102"/>
      <c r="B4395" s="103"/>
      <c r="C4395" s="98" t="s">
        <v>1277</v>
      </c>
      <c r="D4395" s="98" t="s">
        <v>1278</v>
      </c>
      <c r="E4395" s="98" t="s">
        <v>5036</v>
      </c>
      <c r="F4395" s="98" t="s">
        <v>1280</v>
      </c>
      <c r="G4395" s="98" t="s">
        <v>1301</v>
      </c>
      <c r="H4395" s="98" t="s">
        <v>99</v>
      </c>
      <c r="I4395" s="98" t="s">
        <v>1261</v>
      </c>
      <c r="J4395" s="101" t="s">
        <v>5037</v>
      </c>
    </row>
    <row r="4396" ht="27" spans="1:10">
      <c r="A4396" s="102"/>
      <c r="B4396" s="103"/>
      <c r="C4396" s="98" t="s">
        <v>1282</v>
      </c>
      <c r="D4396" s="98" t="s">
        <v>1283</v>
      </c>
      <c r="E4396" s="98" t="s">
        <v>1317</v>
      </c>
      <c r="F4396" s="98" t="s">
        <v>1259</v>
      </c>
      <c r="G4396" s="98" t="s">
        <v>1407</v>
      </c>
      <c r="H4396" s="98" t="s">
        <v>1294</v>
      </c>
      <c r="I4396" s="98" t="s">
        <v>1261</v>
      </c>
      <c r="J4396" s="101" t="s">
        <v>1319</v>
      </c>
    </row>
    <row r="4397" ht="14.25" spans="1:10">
      <c r="A4397" s="98" t="s">
        <v>5299</v>
      </c>
      <c r="B4397" s="103"/>
      <c r="C4397" s="102"/>
      <c r="D4397" s="102"/>
      <c r="E4397" s="102"/>
      <c r="F4397" s="102"/>
      <c r="G4397" s="102"/>
      <c r="H4397" s="102"/>
      <c r="I4397" s="102"/>
      <c r="J4397" s="103"/>
    </row>
    <row r="4398" ht="14.25" spans="1:10">
      <c r="A4398" s="98" t="s">
        <v>5300</v>
      </c>
      <c r="B4398" s="103"/>
      <c r="C4398" s="102"/>
      <c r="D4398" s="102"/>
      <c r="E4398" s="102"/>
      <c r="F4398" s="102"/>
      <c r="G4398" s="102"/>
      <c r="H4398" s="102"/>
      <c r="I4398" s="102"/>
      <c r="J4398" s="103"/>
    </row>
    <row r="4399" ht="57" spans="1:10">
      <c r="A4399" s="98" t="s">
        <v>4967</v>
      </c>
      <c r="B4399" s="101" t="s">
        <v>5301</v>
      </c>
      <c r="C4399" s="102"/>
      <c r="D4399" s="102"/>
      <c r="E4399" s="102"/>
      <c r="F4399" s="102"/>
      <c r="G4399" s="102"/>
      <c r="H4399" s="102"/>
      <c r="I4399" s="102"/>
      <c r="J4399" s="103"/>
    </row>
    <row r="4400" ht="27" spans="1:10">
      <c r="A4400" s="102"/>
      <c r="B4400" s="103"/>
      <c r="C4400" s="98" t="s">
        <v>1256</v>
      </c>
      <c r="D4400" s="98" t="s">
        <v>1257</v>
      </c>
      <c r="E4400" s="98" t="s">
        <v>4969</v>
      </c>
      <c r="F4400" s="98" t="s">
        <v>1259</v>
      </c>
      <c r="G4400" s="98" t="s">
        <v>5302</v>
      </c>
      <c r="H4400" s="98" t="s">
        <v>99</v>
      </c>
      <c r="I4400" s="98" t="s">
        <v>1261</v>
      </c>
      <c r="J4400" s="101" t="s">
        <v>4971</v>
      </c>
    </row>
    <row r="4401" ht="27" spans="1:10">
      <c r="A4401" s="102"/>
      <c r="B4401" s="103"/>
      <c r="C4401" s="98" t="s">
        <v>1256</v>
      </c>
      <c r="D4401" s="98" t="s">
        <v>1257</v>
      </c>
      <c r="E4401" s="98" t="s">
        <v>4972</v>
      </c>
      <c r="F4401" s="98" t="s">
        <v>1259</v>
      </c>
      <c r="G4401" s="98" t="s">
        <v>1276</v>
      </c>
      <c r="H4401" s="98" t="s">
        <v>99</v>
      </c>
      <c r="I4401" s="98" t="s">
        <v>1261</v>
      </c>
      <c r="J4401" s="101" t="s">
        <v>4973</v>
      </c>
    </row>
    <row r="4402" ht="27" spans="1:10">
      <c r="A4402" s="102"/>
      <c r="B4402" s="103"/>
      <c r="C4402" s="98" t="s">
        <v>1256</v>
      </c>
      <c r="D4402" s="98" t="s">
        <v>1257</v>
      </c>
      <c r="E4402" s="98" t="s">
        <v>3540</v>
      </c>
      <c r="F4402" s="98" t="s">
        <v>1259</v>
      </c>
      <c r="G4402" s="98" t="s">
        <v>1274</v>
      </c>
      <c r="H4402" s="98" t="s">
        <v>99</v>
      </c>
      <c r="I4402" s="98" t="s">
        <v>1261</v>
      </c>
      <c r="J4402" s="101" t="s">
        <v>3609</v>
      </c>
    </row>
    <row r="4403" ht="28.5" spans="1:10">
      <c r="A4403" s="102"/>
      <c r="B4403" s="103"/>
      <c r="C4403" s="98" t="s">
        <v>1256</v>
      </c>
      <c r="D4403" s="98" t="s">
        <v>1377</v>
      </c>
      <c r="E4403" s="98" t="s">
        <v>1922</v>
      </c>
      <c r="F4403" s="98" t="s">
        <v>1280</v>
      </c>
      <c r="G4403" s="98" t="s">
        <v>1301</v>
      </c>
      <c r="H4403" s="98" t="s">
        <v>99</v>
      </c>
      <c r="I4403" s="98" t="s">
        <v>1261</v>
      </c>
      <c r="J4403" s="101" t="s">
        <v>3542</v>
      </c>
    </row>
    <row r="4404" ht="28.5" spans="1:10">
      <c r="A4404" s="102"/>
      <c r="B4404" s="103"/>
      <c r="C4404" s="98" t="s">
        <v>1256</v>
      </c>
      <c r="D4404" s="98" t="s">
        <v>1377</v>
      </c>
      <c r="E4404" s="98" t="s">
        <v>3543</v>
      </c>
      <c r="F4404" s="98" t="s">
        <v>1280</v>
      </c>
      <c r="G4404" s="98" t="s">
        <v>1301</v>
      </c>
      <c r="H4404" s="98" t="s">
        <v>99</v>
      </c>
      <c r="I4404" s="98" t="s">
        <v>1261</v>
      </c>
      <c r="J4404" s="101" t="s">
        <v>3544</v>
      </c>
    </row>
    <row r="4405" ht="42" spans="1:10">
      <c r="A4405" s="102"/>
      <c r="B4405" s="103"/>
      <c r="C4405" s="98" t="s">
        <v>1256</v>
      </c>
      <c r="D4405" s="98" t="s">
        <v>1377</v>
      </c>
      <c r="E4405" s="98" t="s">
        <v>3646</v>
      </c>
      <c r="F4405" s="98" t="s">
        <v>1280</v>
      </c>
      <c r="G4405" s="98" t="s">
        <v>1301</v>
      </c>
      <c r="H4405" s="98" t="s">
        <v>99</v>
      </c>
      <c r="I4405" s="98" t="s">
        <v>1261</v>
      </c>
      <c r="J4405" s="101" t="s">
        <v>4974</v>
      </c>
    </row>
    <row r="4406" ht="28.5" spans="1:10">
      <c r="A4406" s="102"/>
      <c r="B4406" s="103"/>
      <c r="C4406" s="98" t="s">
        <v>1277</v>
      </c>
      <c r="D4406" s="98" t="s">
        <v>1278</v>
      </c>
      <c r="E4406" s="98" t="s">
        <v>2027</v>
      </c>
      <c r="F4406" s="98" t="s">
        <v>1259</v>
      </c>
      <c r="G4406" s="98" t="s">
        <v>1285</v>
      </c>
      <c r="H4406" s="98" t="s">
        <v>99</v>
      </c>
      <c r="I4406" s="98" t="s">
        <v>1261</v>
      </c>
      <c r="J4406" s="101" t="s">
        <v>3547</v>
      </c>
    </row>
    <row r="4407" ht="27" spans="1:10">
      <c r="A4407" s="102"/>
      <c r="B4407" s="103"/>
      <c r="C4407" s="98" t="s">
        <v>1282</v>
      </c>
      <c r="D4407" s="98" t="s">
        <v>1283</v>
      </c>
      <c r="E4407" s="98" t="s">
        <v>4971</v>
      </c>
      <c r="F4407" s="98" t="s">
        <v>1259</v>
      </c>
      <c r="G4407" s="98" t="s">
        <v>1318</v>
      </c>
      <c r="H4407" s="98" t="s">
        <v>99</v>
      </c>
      <c r="I4407" s="98" t="s">
        <v>1261</v>
      </c>
      <c r="J4407" s="101" t="s">
        <v>4975</v>
      </c>
    </row>
    <row r="4408" ht="27.75" spans="1:10">
      <c r="A4408" s="98" t="s">
        <v>5303</v>
      </c>
      <c r="B4408" s="103"/>
      <c r="C4408" s="102"/>
      <c r="D4408" s="102"/>
      <c r="E4408" s="102"/>
      <c r="F4408" s="102"/>
      <c r="G4408" s="102"/>
      <c r="H4408" s="102"/>
      <c r="I4408" s="102"/>
      <c r="J4408" s="103"/>
    </row>
    <row r="4409" ht="42.75" spans="1:10">
      <c r="A4409" s="98" t="s">
        <v>4525</v>
      </c>
      <c r="B4409" s="101" t="s">
        <v>5304</v>
      </c>
      <c r="C4409" s="102"/>
      <c r="D4409" s="102"/>
      <c r="E4409" s="102"/>
      <c r="F4409" s="102"/>
      <c r="G4409" s="102"/>
      <c r="H4409" s="102"/>
      <c r="I4409" s="102"/>
      <c r="J4409" s="103"/>
    </row>
    <row r="4410" ht="14.25" spans="1:10">
      <c r="A4410" s="102"/>
      <c r="B4410" s="103"/>
      <c r="C4410" s="98" t="s">
        <v>1256</v>
      </c>
      <c r="D4410" s="98" t="s">
        <v>1257</v>
      </c>
      <c r="E4410" s="98" t="s">
        <v>3944</v>
      </c>
      <c r="F4410" s="98" t="s">
        <v>1259</v>
      </c>
      <c r="G4410" s="98" t="s">
        <v>1850</v>
      </c>
      <c r="H4410" s="98" t="s">
        <v>1776</v>
      </c>
      <c r="I4410" s="98" t="s">
        <v>1261</v>
      </c>
      <c r="J4410" s="101" t="s">
        <v>3945</v>
      </c>
    </row>
    <row r="4411" ht="14.25" spans="1:10">
      <c r="A4411" s="102"/>
      <c r="B4411" s="103"/>
      <c r="C4411" s="98" t="s">
        <v>1256</v>
      </c>
      <c r="D4411" s="98" t="s">
        <v>1257</v>
      </c>
      <c r="E4411" s="98" t="s">
        <v>3981</v>
      </c>
      <c r="F4411" s="98" t="s">
        <v>1259</v>
      </c>
      <c r="G4411" s="98" t="s">
        <v>3946</v>
      </c>
      <c r="H4411" s="98" t="s">
        <v>1782</v>
      </c>
      <c r="I4411" s="98" t="s">
        <v>1261</v>
      </c>
      <c r="J4411" s="101" t="s">
        <v>3982</v>
      </c>
    </row>
    <row r="4412" ht="14.25" spans="1:10">
      <c r="A4412" s="102"/>
      <c r="B4412" s="103"/>
      <c r="C4412" s="98" t="s">
        <v>1256</v>
      </c>
      <c r="D4412" s="98" t="s">
        <v>1257</v>
      </c>
      <c r="E4412" s="98" t="s">
        <v>3984</v>
      </c>
      <c r="F4412" s="98" t="s">
        <v>1259</v>
      </c>
      <c r="G4412" s="98" t="s">
        <v>1850</v>
      </c>
      <c r="H4412" s="98" t="s">
        <v>1360</v>
      </c>
      <c r="I4412" s="98" t="s">
        <v>1261</v>
      </c>
      <c r="J4412" s="101" t="s">
        <v>3985</v>
      </c>
    </row>
    <row r="4413" ht="14.25" spans="1:10">
      <c r="A4413" s="102"/>
      <c r="B4413" s="103"/>
      <c r="C4413" s="98" t="s">
        <v>1256</v>
      </c>
      <c r="D4413" s="98" t="s">
        <v>1268</v>
      </c>
      <c r="E4413" s="98" t="s">
        <v>3948</v>
      </c>
      <c r="F4413" s="98" t="s">
        <v>1280</v>
      </c>
      <c r="G4413" s="98" t="s">
        <v>1471</v>
      </c>
      <c r="H4413" s="98" t="s">
        <v>3950</v>
      </c>
      <c r="I4413" s="98" t="s">
        <v>1261</v>
      </c>
      <c r="J4413" s="101" t="s">
        <v>3951</v>
      </c>
    </row>
    <row r="4414" ht="27" spans="1:10">
      <c r="A4414" s="102"/>
      <c r="B4414" s="103"/>
      <c r="C4414" s="98" t="s">
        <v>1256</v>
      </c>
      <c r="D4414" s="98" t="s">
        <v>1291</v>
      </c>
      <c r="E4414" s="98" t="s">
        <v>3954</v>
      </c>
      <c r="F4414" s="98" t="s">
        <v>1270</v>
      </c>
      <c r="G4414" s="98" t="s">
        <v>1301</v>
      </c>
      <c r="H4414" s="98" t="s">
        <v>3955</v>
      </c>
      <c r="I4414" s="98" t="s">
        <v>1261</v>
      </c>
      <c r="J4414" s="101" t="s">
        <v>3956</v>
      </c>
    </row>
    <row r="4415" ht="27" spans="1:10">
      <c r="A4415" s="102"/>
      <c r="B4415" s="103"/>
      <c r="C4415" s="98" t="s">
        <v>1277</v>
      </c>
      <c r="D4415" s="98" t="s">
        <v>1313</v>
      </c>
      <c r="E4415" s="98" t="s">
        <v>3957</v>
      </c>
      <c r="F4415" s="98" t="s">
        <v>1259</v>
      </c>
      <c r="G4415" s="98" t="s">
        <v>1414</v>
      </c>
      <c r="H4415" s="98" t="s">
        <v>1294</v>
      </c>
      <c r="I4415" s="98" t="s">
        <v>1261</v>
      </c>
      <c r="J4415" s="101" t="s">
        <v>3958</v>
      </c>
    </row>
    <row r="4416" ht="28.5" spans="1:10">
      <c r="A4416" s="102"/>
      <c r="B4416" s="103"/>
      <c r="C4416" s="98" t="s">
        <v>1282</v>
      </c>
      <c r="D4416" s="98" t="s">
        <v>1283</v>
      </c>
      <c r="E4416" s="98" t="s">
        <v>3959</v>
      </c>
      <c r="F4416" s="98" t="s">
        <v>1259</v>
      </c>
      <c r="G4416" s="98" t="s">
        <v>1301</v>
      </c>
      <c r="H4416" s="98" t="s">
        <v>1294</v>
      </c>
      <c r="I4416" s="98" t="s">
        <v>1261</v>
      </c>
      <c r="J4416" s="101" t="s">
        <v>3960</v>
      </c>
    </row>
    <row r="4417" ht="27.75" spans="1:10">
      <c r="A4417" s="98" t="s">
        <v>5305</v>
      </c>
      <c r="B4417" s="103"/>
      <c r="C4417" s="102"/>
      <c r="D4417" s="102"/>
      <c r="E4417" s="102"/>
      <c r="F4417" s="102"/>
      <c r="G4417" s="102"/>
      <c r="H4417" s="102"/>
      <c r="I4417" s="102"/>
      <c r="J4417" s="103"/>
    </row>
    <row r="4418" ht="28.5" spans="1:10">
      <c r="A4418" s="98" t="s">
        <v>4594</v>
      </c>
      <c r="B4418" s="101" t="s">
        <v>5306</v>
      </c>
      <c r="C4418" s="102"/>
      <c r="D4418" s="102"/>
      <c r="E4418" s="102"/>
      <c r="F4418" s="102"/>
      <c r="G4418" s="102"/>
      <c r="H4418" s="102"/>
      <c r="I4418" s="102"/>
      <c r="J4418" s="103"/>
    </row>
    <row r="4419" ht="14.25" spans="1:10">
      <c r="A4419" s="102"/>
      <c r="B4419" s="103"/>
      <c r="C4419" s="98" t="s">
        <v>1256</v>
      </c>
      <c r="D4419" s="98" t="s">
        <v>1257</v>
      </c>
      <c r="E4419" s="98" t="s">
        <v>3944</v>
      </c>
      <c r="F4419" s="98" t="s">
        <v>1259</v>
      </c>
      <c r="G4419" s="98" t="s">
        <v>1850</v>
      </c>
      <c r="H4419" s="98" t="s">
        <v>1776</v>
      </c>
      <c r="I4419" s="98" t="s">
        <v>1261</v>
      </c>
      <c r="J4419" s="101" t="s">
        <v>3945</v>
      </c>
    </row>
    <row r="4420" ht="14.25" spans="1:10">
      <c r="A4420" s="102"/>
      <c r="B4420" s="103"/>
      <c r="C4420" s="98" t="s">
        <v>1256</v>
      </c>
      <c r="D4420" s="98" t="s">
        <v>1257</v>
      </c>
      <c r="E4420" s="98" t="s">
        <v>3981</v>
      </c>
      <c r="F4420" s="98" t="s">
        <v>1259</v>
      </c>
      <c r="G4420" s="98" t="s">
        <v>5307</v>
      </c>
      <c r="H4420" s="98" t="s">
        <v>1782</v>
      </c>
      <c r="I4420" s="98" t="s">
        <v>1261</v>
      </c>
      <c r="J4420" s="101" t="s">
        <v>3982</v>
      </c>
    </row>
    <row r="4421" ht="14.25" spans="1:10">
      <c r="A4421" s="102"/>
      <c r="B4421" s="103"/>
      <c r="C4421" s="98" t="s">
        <v>1256</v>
      </c>
      <c r="D4421" s="98" t="s">
        <v>1257</v>
      </c>
      <c r="E4421" s="98" t="s">
        <v>3984</v>
      </c>
      <c r="F4421" s="98" t="s">
        <v>1259</v>
      </c>
      <c r="G4421" s="98" t="s">
        <v>1768</v>
      </c>
      <c r="H4421" s="98" t="s">
        <v>1360</v>
      </c>
      <c r="I4421" s="98" t="s">
        <v>1261</v>
      </c>
      <c r="J4421" s="101" t="s">
        <v>3985</v>
      </c>
    </row>
    <row r="4422" ht="14.25" spans="1:10">
      <c r="A4422" s="102"/>
      <c r="B4422" s="103"/>
      <c r="C4422" s="98" t="s">
        <v>1256</v>
      </c>
      <c r="D4422" s="98" t="s">
        <v>1291</v>
      </c>
      <c r="E4422" s="98" t="s">
        <v>3999</v>
      </c>
      <c r="F4422" s="98" t="s">
        <v>1270</v>
      </c>
      <c r="G4422" s="98" t="s">
        <v>1343</v>
      </c>
      <c r="H4422" s="98" t="s">
        <v>1294</v>
      </c>
      <c r="I4422" s="98" t="s">
        <v>1261</v>
      </c>
      <c r="J4422" s="101" t="s">
        <v>4000</v>
      </c>
    </row>
    <row r="4423" ht="27" spans="1:10">
      <c r="A4423" s="102"/>
      <c r="B4423" s="103"/>
      <c r="C4423" s="98" t="s">
        <v>1256</v>
      </c>
      <c r="D4423" s="98" t="s">
        <v>1291</v>
      </c>
      <c r="E4423" s="98" t="s">
        <v>3954</v>
      </c>
      <c r="F4423" s="98" t="s">
        <v>1270</v>
      </c>
      <c r="G4423" s="98" t="s">
        <v>1414</v>
      </c>
      <c r="H4423" s="98" t="s">
        <v>3955</v>
      </c>
      <c r="I4423" s="98" t="s">
        <v>1261</v>
      </c>
      <c r="J4423" s="101" t="s">
        <v>3956</v>
      </c>
    </row>
    <row r="4424" ht="27" spans="1:10">
      <c r="A4424" s="102"/>
      <c r="B4424" s="103"/>
      <c r="C4424" s="98" t="s">
        <v>1277</v>
      </c>
      <c r="D4424" s="98" t="s">
        <v>1299</v>
      </c>
      <c r="E4424" s="98" t="s">
        <v>5308</v>
      </c>
      <c r="F4424" s="98" t="s">
        <v>1280</v>
      </c>
      <c r="G4424" s="98" t="s">
        <v>2714</v>
      </c>
      <c r="H4424" s="98" t="s">
        <v>99</v>
      </c>
      <c r="I4424" s="98" t="s">
        <v>1384</v>
      </c>
      <c r="J4424" s="101" t="s">
        <v>5309</v>
      </c>
    </row>
    <row r="4425" ht="28.5" spans="1:10">
      <c r="A4425" s="102"/>
      <c r="B4425" s="103"/>
      <c r="C4425" s="98" t="s">
        <v>1282</v>
      </c>
      <c r="D4425" s="98" t="s">
        <v>1283</v>
      </c>
      <c r="E4425" s="98" t="s">
        <v>3959</v>
      </c>
      <c r="F4425" s="98" t="s">
        <v>1259</v>
      </c>
      <c r="G4425" s="98" t="s">
        <v>1301</v>
      </c>
      <c r="H4425" s="98" t="s">
        <v>1294</v>
      </c>
      <c r="I4425" s="98" t="s">
        <v>1261</v>
      </c>
      <c r="J4425" s="101" t="s">
        <v>3960</v>
      </c>
    </row>
    <row r="4426" ht="13.5" spans="1:10">
      <c r="A4426" s="98" t="s">
        <v>5310</v>
      </c>
      <c r="B4426" s="103"/>
      <c r="C4426" s="102"/>
      <c r="D4426" s="102"/>
      <c r="E4426" s="102"/>
      <c r="F4426" s="102"/>
      <c r="G4426" s="102"/>
      <c r="H4426" s="102"/>
      <c r="I4426" s="102"/>
      <c r="J4426" s="103"/>
    </row>
    <row r="4427" ht="27.75" spans="1:10">
      <c r="A4427" s="98" t="s">
        <v>5311</v>
      </c>
      <c r="B4427" s="103"/>
      <c r="C4427" s="102"/>
      <c r="D4427" s="102"/>
      <c r="E4427" s="102"/>
      <c r="F4427" s="102"/>
      <c r="G4427" s="102"/>
      <c r="H4427" s="102"/>
      <c r="I4427" s="102"/>
      <c r="J4427" s="103"/>
    </row>
    <row r="4428" ht="27.75" spans="1:10">
      <c r="A4428" s="98" t="s">
        <v>5312</v>
      </c>
      <c r="B4428" s="103"/>
      <c r="C4428" s="102"/>
      <c r="D4428" s="102"/>
      <c r="E4428" s="102"/>
      <c r="F4428" s="102"/>
      <c r="G4428" s="102"/>
      <c r="H4428" s="102"/>
      <c r="I4428" s="102"/>
      <c r="J4428" s="103"/>
    </row>
    <row r="4429" ht="67.5" spans="1:10">
      <c r="A4429" s="98" t="s">
        <v>5313</v>
      </c>
      <c r="B4429" s="101" t="s">
        <v>5314</v>
      </c>
      <c r="C4429" s="102"/>
      <c r="D4429" s="102"/>
      <c r="E4429" s="102"/>
      <c r="F4429" s="102"/>
      <c r="G4429" s="102"/>
      <c r="H4429" s="102"/>
      <c r="I4429" s="102"/>
      <c r="J4429" s="103"/>
    </row>
    <row r="4430" ht="69" spans="1:10">
      <c r="A4430" s="102"/>
      <c r="B4430" s="103"/>
      <c r="C4430" s="98" t="s">
        <v>1256</v>
      </c>
      <c r="D4430" s="98" t="s">
        <v>1257</v>
      </c>
      <c r="E4430" s="98" t="s">
        <v>5315</v>
      </c>
      <c r="F4430" s="98" t="s">
        <v>1280</v>
      </c>
      <c r="G4430" s="98" t="s">
        <v>5316</v>
      </c>
      <c r="H4430" s="98" t="s">
        <v>99</v>
      </c>
      <c r="I4430" s="98" t="s">
        <v>1261</v>
      </c>
      <c r="J4430" s="101" t="s">
        <v>5317</v>
      </c>
    </row>
    <row r="4431" ht="27.75" spans="1:10">
      <c r="A4431" s="102"/>
      <c r="B4431" s="103"/>
      <c r="C4431" s="98" t="s">
        <v>1277</v>
      </c>
      <c r="D4431" s="98" t="s">
        <v>1278</v>
      </c>
      <c r="E4431" s="98" t="s">
        <v>5318</v>
      </c>
      <c r="F4431" s="98" t="s">
        <v>1259</v>
      </c>
      <c r="G4431" s="98" t="s">
        <v>1504</v>
      </c>
      <c r="H4431" s="98" t="s">
        <v>99</v>
      </c>
      <c r="I4431" s="98" t="s">
        <v>1261</v>
      </c>
      <c r="J4431" s="101" t="s">
        <v>5319</v>
      </c>
    </row>
    <row r="4432" ht="27.75" spans="1:10">
      <c r="A4432" s="102"/>
      <c r="B4432" s="103"/>
      <c r="C4432" s="98" t="s">
        <v>1282</v>
      </c>
      <c r="D4432" s="98" t="s">
        <v>1283</v>
      </c>
      <c r="E4432" s="98" t="s">
        <v>1283</v>
      </c>
      <c r="F4432" s="98" t="s">
        <v>1259</v>
      </c>
      <c r="G4432" s="98" t="s">
        <v>1504</v>
      </c>
      <c r="H4432" s="98" t="s">
        <v>99</v>
      </c>
      <c r="I4432" s="98" t="s">
        <v>1261</v>
      </c>
      <c r="J4432" s="101" t="s">
        <v>5319</v>
      </c>
    </row>
    <row r="4433" ht="27.75" spans="1:10">
      <c r="A4433" s="98" t="s">
        <v>5320</v>
      </c>
      <c r="B4433" s="101" t="s">
        <v>5321</v>
      </c>
      <c r="C4433" s="102"/>
      <c r="D4433" s="102"/>
      <c r="E4433" s="102"/>
      <c r="F4433" s="102"/>
      <c r="G4433" s="102"/>
      <c r="H4433" s="102"/>
      <c r="I4433" s="102"/>
      <c r="J4433" s="103"/>
    </row>
    <row r="4434" ht="108.75" spans="1:10">
      <c r="A4434" s="102"/>
      <c r="B4434" s="103"/>
      <c r="C4434" s="98" t="s">
        <v>1256</v>
      </c>
      <c r="D4434" s="98" t="s">
        <v>1257</v>
      </c>
      <c r="E4434" s="98" t="s">
        <v>5322</v>
      </c>
      <c r="F4434" s="98" t="s">
        <v>1259</v>
      </c>
      <c r="G4434" s="98" t="s">
        <v>5323</v>
      </c>
      <c r="H4434" s="98" t="s">
        <v>99</v>
      </c>
      <c r="I4434" s="98" t="s">
        <v>1261</v>
      </c>
      <c r="J4434" s="101" t="s">
        <v>5317</v>
      </c>
    </row>
    <row r="4435" ht="27.75" spans="1:10">
      <c r="A4435" s="102"/>
      <c r="B4435" s="103"/>
      <c r="C4435" s="98" t="s">
        <v>1277</v>
      </c>
      <c r="D4435" s="98" t="s">
        <v>1278</v>
      </c>
      <c r="E4435" s="98" t="s">
        <v>5318</v>
      </c>
      <c r="F4435" s="98" t="s">
        <v>1259</v>
      </c>
      <c r="G4435" s="98" t="s">
        <v>3095</v>
      </c>
      <c r="H4435" s="98" t="s">
        <v>99</v>
      </c>
      <c r="I4435" s="98" t="s">
        <v>1261</v>
      </c>
      <c r="J4435" s="101" t="s">
        <v>5317</v>
      </c>
    </row>
    <row r="4436" ht="27.75" spans="1:10">
      <c r="A4436" s="102"/>
      <c r="B4436" s="103"/>
      <c r="C4436" s="98" t="s">
        <v>1282</v>
      </c>
      <c r="D4436" s="98" t="s">
        <v>1283</v>
      </c>
      <c r="E4436" s="98" t="s">
        <v>1383</v>
      </c>
      <c r="F4436" s="98" t="s">
        <v>1259</v>
      </c>
      <c r="G4436" s="98" t="s">
        <v>1504</v>
      </c>
      <c r="H4436" s="98" t="s">
        <v>99</v>
      </c>
      <c r="I4436" s="98" t="s">
        <v>1261</v>
      </c>
      <c r="J4436" s="101" t="s">
        <v>5317</v>
      </c>
    </row>
    <row r="4437" ht="27.75" spans="1:10">
      <c r="A4437" s="98" t="s">
        <v>5324</v>
      </c>
      <c r="B4437" s="101" t="s">
        <v>5325</v>
      </c>
      <c r="C4437" s="102"/>
      <c r="D4437" s="102"/>
      <c r="E4437" s="102"/>
      <c r="F4437" s="102"/>
      <c r="G4437" s="102"/>
      <c r="H4437" s="102"/>
      <c r="I4437" s="102"/>
      <c r="J4437" s="103"/>
    </row>
    <row r="4438" ht="27.75" spans="1:10">
      <c r="A4438" s="102"/>
      <c r="B4438" s="103"/>
      <c r="C4438" s="98" t="s">
        <v>1256</v>
      </c>
      <c r="D4438" s="98" t="s">
        <v>1257</v>
      </c>
      <c r="E4438" s="98" t="s">
        <v>5326</v>
      </c>
      <c r="F4438" s="98" t="s">
        <v>1280</v>
      </c>
      <c r="G4438" s="98" t="s">
        <v>5327</v>
      </c>
      <c r="H4438" s="98" t="s">
        <v>99</v>
      </c>
      <c r="I4438" s="98" t="s">
        <v>1261</v>
      </c>
      <c r="J4438" s="101" t="s">
        <v>5317</v>
      </c>
    </row>
    <row r="4439" ht="27.75" spans="1:10">
      <c r="A4439" s="102"/>
      <c r="B4439" s="103"/>
      <c r="C4439" s="98" t="s">
        <v>1277</v>
      </c>
      <c r="D4439" s="98" t="s">
        <v>1278</v>
      </c>
      <c r="E4439" s="98" t="s">
        <v>5328</v>
      </c>
      <c r="F4439" s="98" t="s">
        <v>1280</v>
      </c>
      <c r="G4439" s="98" t="s">
        <v>1573</v>
      </c>
      <c r="H4439" s="98" t="s">
        <v>99</v>
      </c>
      <c r="I4439" s="98" t="s">
        <v>1384</v>
      </c>
      <c r="J4439" s="101" t="s">
        <v>5317</v>
      </c>
    </row>
    <row r="4440" ht="27.75" spans="1:10">
      <c r="A4440" s="102"/>
      <c r="B4440" s="103"/>
      <c r="C4440" s="98" t="s">
        <v>1282</v>
      </c>
      <c r="D4440" s="98" t="s">
        <v>1283</v>
      </c>
      <c r="E4440" s="98" t="s">
        <v>1283</v>
      </c>
      <c r="F4440" s="98" t="s">
        <v>1259</v>
      </c>
      <c r="G4440" s="98" t="s">
        <v>1504</v>
      </c>
      <c r="H4440" s="98" t="s">
        <v>99</v>
      </c>
      <c r="I4440" s="98" t="s">
        <v>1384</v>
      </c>
      <c r="J4440" s="101" t="s">
        <v>5317</v>
      </c>
    </row>
    <row r="4441" ht="14.25" spans="1:10">
      <c r="A4441" s="98" t="s">
        <v>5329</v>
      </c>
      <c r="B4441" s="103"/>
      <c r="C4441" s="102"/>
      <c r="D4441" s="102"/>
      <c r="E4441" s="102"/>
      <c r="F4441" s="102"/>
      <c r="G4441" s="102"/>
      <c r="H4441" s="102"/>
      <c r="I4441" s="102"/>
      <c r="J4441" s="103"/>
    </row>
    <row r="4442" ht="14.25" spans="1:10">
      <c r="A4442" s="98" t="s">
        <v>5330</v>
      </c>
      <c r="B4442" s="103"/>
      <c r="C4442" s="102"/>
      <c r="D4442" s="102"/>
      <c r="E4442" s="102"/>
      <c r="F4442" s="102"/>
      <c r="G4442" s="102"/>
      <c r="H4442" s="102"/>
      <c r="I4442" s="102"/>
      <c r="J4442" s="103"/>
    </row>
    <row r="4443" ht="409.5" spans="1:10">
      <c r="A4443" s="98" t="s">
        <v>5331</v>
      </c>
      <c r="B4443" s="101" t="s">
        <v>5332</v>
      </c>
      <c r="C4443" s="102"/>
      <c r="D4443" s="102"/>
      <c r="E4443" s="102"/>
      <c r="F4443" s="102"/>
      <c r="G4443" s="102"/>
      <c r="H4443" s="102"/>
      <c r="I4443" s="102"/>
      <c r="J4443" s="103"/>
    </row>
    <row r="4444" ht="14.25" spans="1:10">
      <c r="A4444" s="102"/>
      <c r="B4444" s="103"/>
      <c r="C4444" s="98" t="s">
        <v>1256</v>
      </c>
      <c r="D4444" s="98" t="s">
        <v>1257</v>
      </c>
      <c r="E4444" s="98" t="s">
        <v>5333</v>
      </c>
      <c r="F4444" s="98" t="s">
        <v>1259</v>
      </c>
      <c r="G4444" s="98" t="s">
        <v>1407</v>
      </c>
      <c r="H4444" s="98" t="s">
        <v>99</v>
      </c>
      <c r="I4444" s="98" t="s">
        <v>1261</v>
      </c>
      <c r="J4444" s="101" t="s">
        <v>5334</v>
      </c>
    </row>
    <row r="4445" ht="27" spans="1:10">
      <c r="A4445" s="102"/>
      <c r="B4445" s="103"/>
      <c r="C4445" s="98" t="s">
        <v>1256</v>
      </c>
      <c r="D4445" s="98" t="s">
        <v>1268</v>
      </c>
      <c r="E4445" s="98" t="s">
        <v>5335</v>
      </c>
      <c r="F4445" s="98" t="s">
        <v>1259</v>
      </c>
      <c r="G4445" s="98" t="s">
        <v>1343</v>
      </c>
      <c r="H4445" s="98" t="s">
        <v>99</v>
      </c>
      <c r="I4445" s="98" t="s">
        <v>1384</v>
      </c>
      <c r="J4445" s="101" t="s">
        <v>5336</v>
      </c>
    </row>
    <row r="4446" ht="27" spans="1:10">
      <c r="A4446" s="102"/>
      <c r="B4446" s="103"/>
      <c r="C4446" s="98" t="s">
        <v>1256</v>
      </c>
      <c r="D4446" s="98" t="s">
        <v>1268</v>
      </c>
      <c r="E4446" s="98" t="s">
        <v>5337</v>
      </c>
      <c r="F4446" s="98" t="s">
        <v>1259</v>
      </c>
      <c r="G4446" s="98" t="s">
        <v>1343</v>
      </c>
      <c r="H4446" s="98" t="s">
        <v>99</v>
      </c>
      <c r="I4446" s="98" t="s">
        <v>1384</v>
      </c>
      <c r="J4446" s="101" t="s">
        <v>5338</v>
      </c>
    </row>
    <row r="4447" ht="27" spans="1:10">
      <c r="A4447" s="102"/>
      <c r="B4447" s="103"/>
      <c r="C4447" s="98" t="s">
        <v>1256</v>
      </c>
      <c r="D4447" s="98" t="s">
        <v>1268</v>
      </c>
      <c r="E4447" s="98" t="s">
        <v>5339</v>
      </c>
      <c r="F4447" s="98" t="s">
        <v>1259</v>
      </c>
      <c r="G4447" s="98" t="s">
        <v>4412</v>
      </c>
      <c r="H4447" s="98" t="s">
        <v>99</v>
      </c>
      <c r="I4447" s="98" t="s">
        <v>1384</v>
      </c>
      <c r="J4447" s="101" t="s">
        <v>5340</v>
      </c>
    </row>
    <row r="4448" ht="54" spans="1:10">
      <c r="A4448" s="102"/>
      <c r="B4448" s="103"/>
      <c r="C4448" s="98" t="s">
        <v>1256</v>
      </c>
      <c r="D4448" s="98" t="s">
        <v>1377</v>
      </c>
      <c r="E4448" s="98" t="s">
        <v>5341</v>
      </c>
      <c r="F4448" s="98" t="s">
        <v>1280</v>
      </c>
      <c r="G4448" s="98" t="s">
        <v>5342</v>
      </c>
      <c r="H4448" s="98" t="s">
        <v>99</v>
      </c>
      <c r="I4448" s="98" t="s">
        <v>1384</v>
      </c>
      <c r="J4448" s="101" t="s">
        <v>5343</v>
      </c>
    </row>
    <row r="4449" ht="40.5" spans="1:10">
      <c r="A4449" s="102"/>
      <c r="B4449" s="103"/>
      <c r="C4449" s="98" t="s">
        <v>1256</v>
      </c>
      <c r="D4449" s="98" t="s">
        <v>1291</v>
      </c>
      <c r="E4449" s="98" t="s">
        <v>5344</v>
      </c>
      <c r="F4449" s="98" t="s">
        <v>1270</v>
      </c>
      <c r="G4449" s="98" t="s">
        <v>1850</v>
      </c>
      <c r="H4449" s="98" t="s">
        <v>99</v>
      </c>
      <c r="I4449" s="98" t="s">
        <v>1384</v>
      </c>
      <c r="J4449" s="101" t="s">
        <v>5345</v>
      </c>
    </row>
    <row r="4450" ht="27" spans="1:10">
      <c r="A4450" s="102"/>
      <c r="B4450" s="103"/>
      <c r="C4450" s="98" t="s">
        <v>1277</v>
      </c>
      <c r="D4450" s="98" t="s">
        <v>1313</v>
      </c>
      <c r="E4450" s="98" t="s">
        <v>5346</v>
      </c>
      <c r="F4450" s="98" t="s">
        <v>1259</v>
      </c>
      <c r="G4450" s="98" t="s">
        <v>1343</v>
      </c>
      <c r="H4450" s="98" t="s">
        <v>99</v>
      </c>
      <c r="I4450" s="98" t="s">
        <v>1384</v>
      </c>
      <c r="J4450" s="101" t="s">
        <v>5347</v>
      </c>
    </row>
    <row r="4451" ht="67.5" spans="1:10">
      <c r="A4451" s="102"/>
      <c r="B4451" s="103"/>
      <c r="C4451" s="98" t="s">
        <v>1277</v>
      </c>
      <c r="D4451" s="98" t="s">
        <v>1278</v>
      </c>
      <c r="E4451" s="98" t="s">
        <v>5348</v>
      </c>
      <c r="F4451" s="98" t="s">
        <v>1259</v>
      </c>
      <c r="G4451" s="98" t="s">
        <v>1353</v>
      </c>
      <c r="H4451" s="98" t="s">
        <v>99</v>
      </c>
      <c r="I4451" s="98" t="s">
        <v>1384</v>
      </c>
      <c r="J4451" s="101" t="s">
        <v>5349</v>
      </c>
    </row>
    <row r="4452" ht="67.5" spans="1:10">
      <c r="A4452" s="102"/>
      <c r="B4452" s="103"/>
      <c r="C4452" s="98" t="s">
        <v>1277</v>
      </c>
      <c r="D4452" s="98" t="s">
        <v>1299</v>
      </c>
      <c r="E4452" s="98" t="s">
        <v>5350</v>
      </c>
      <c r="F4452" s="98" t="s">
        <v>1259</v>
      </c>
      <c r="G4452" s="98" t="s">
        <v>1850</v>
      </c>
      <c r="H4452" s="98" t="s">
        <v>99</v>
      </c>
      <c r="I4452" s="98" t="s">
        <v>1384</v>
      </c>
      <c r="J4452" s="101" t="s">
        <v>5351</v>
      </c>
    </row>
    <row r="4453" ht="27" spans="1:10">
      <c r="A4453" s="102"/>
      <c r="B4453" s="103"/>
      <c r="C4453" s="98" t="s">
        <v>1282</v>
      </c>
      <c r="D4453" s="98" t="s">
        <v>1283</v>
      </c>
      <c r="E4453" s="98" t="s">
        <v>2757</v>
      </c>
      <c r="F4453" s="98" t="s">
        <v>1259</v>
      </c>
      <c r="G4453" s="98" t="s">
        <v>1407</v>
      </c>
      <c r="H4453" s="98" t="s">
        <v>99</v>
      </c>
      <c r="I4453" s="98" t="s">
        <v>1384</v>
      </c>
      <c r="J4453" s="101" t="s">
        <v>5352</v>
      </c>
    </row>
    <row r="4454" ht="13.5" spans="1:10">
      <c r="A4454" s="98" t="s">
        <v>5353</v>
      </c>
      <c r="B4454" s="103"/>
      <c r="C4454" s="102"/>
      <c r="D4454" s="102"/>
      <c r="E4454" s="102"/>
      <c r="F4454" s="102"/>
      <c r="G4454" s="102"/>
      <c r="H4454" s="102"/>
      <c r="I4454" s="102"/>
      <c r="J4454" s="103"/>
    </row>
    <row r="4455" ht="14.25" spans="1:10">
      <c r="A4455" s="98" t="s">
        <v>5354</v>
      </c>
      <c r="B4455" s="103"/>
      <c r="C4455" s="102"/>
      <c r="D4455" s="102"/>
      <c r="E4455" s="102"/>
      <c r="F4455" s="102"/>
      <c r="G4455" s="102"/>
      <c r="H4455" s="102"/>
      <c r="I4455" s="102"/>
      <c r="J4455" s="103"/>
    </row>
    <row r="4456" ht="14.25" spans="1:10">
      <c r="A4456" s="98" t="s">
        <v>5355</v>
      </c>
      <c r="B4456" s="103"/>
      <c r="C4456" s="102"/>
      <c r="D4456" s="102"/>
      <c r="E4456" s="102"/>
      <c r="F4456" s="102"/>
      <c r="G4456" s="102"/>
      <c r="H4456" s="102"/>
      <c r="I4456" s="102"/>
      <c r="J4456" s="103"/>
    </row>
    <row r="4457" ht="67.5" spans="1:10">
      <c r="A4457" s="98" t="s">
        <v>5356</v>
      </c>
      <c r="B4457" s="101" t="s">
        <v>5357</v>
      </c>
      <c r="C4457" s="102"/>
      <c r="D4457" s="102"/>
      <c r="E4457" s="102"/>
      <c r="F4457" s="102"/>
      <c r="G4457" s="102"/>
      <c r="H4457" s="102"/>
      <c r="I4457" s="102"/>
      <c r="J4457" s="103"/>
    </row>
    <row r="4458" ht="28.5" spans="1:10">
      <c r="A4458" s="102"/>
      <c r="B4458" s="103"/>
      <c r="C4458" s="98" t="s">
        <v>1256</v>
      </c>
      <c r="D4458" s="98" t="s">
        <v>1268</v>
      </c>
      <c r="E4458" s="98" t="s">
        <v>5358</v>
      </c>
      <c r="F4458" s="98" t="s">
        <v>1280</v>
      </c>
      <c r="G4458" s="98" t="s">
        <v>1285</v>
      </c>
      <c r="H4458" s="98" t="s">
        <v>1294</v>
      </c>
      <c r="I4458" s="98" t="s">
        <v>1384</v>
      </c>
      <c r="J4458" s="101" t="s">
        <v>5359</v>
      </c>
    </row>
    <row r="4459" ht="27" spans="1:10">
      <c r="A4459" s="102"/>
      <c r="B4459" s="103"/>
      <c r="C4459" s="98" t="s">
        <v>1277</v>
      </c>
      <c r="D4459" s="98" t="s">
        <v>1278</v>
      </c>
      <c r="E4459" s="98" t="s">
        <v>5360</v>
      </c>
      <c r="F4459" s="98" t="s">
        <v>1280</v>
      </c>
      <c r="G4459" s="98" t="s">
        <v>1274</v>
      </c>
      <c r="H4459" s="98" t="s">
        <v>1776</v>
      </c>
      <c r="I4459" s="98" t="s">
        <v>1261</v>
      </c>
      <c r="J4459" s="101" t="s">
        <v>5361</v>
      </c>
    </row>
    <row r="4460" ht="28.5" spans="1:10">
      <c r="A4460" s="102"/>
      <c r="B4460" s="103"/>
      <c r="C4460" s="98" t="s">
        <v>1282</v>
      </c>
      <c r="D4460" s="98" t="s">
        <v>1283</v>
      </c>
      <c r="E4460" s="98" t="s">
        <v>1383</v>
      </c>
      <c r="F4460" s="98" t="s">
        <v>1280</v>
      </c>
      <c r="G4460" s="98" t="s">
        <v>1285</v>
      </c>
      <c r="H4460" s="98" t="s">
        <v>1294</v>
      </c>
      <c r="I4460" s="98" t="s">
        <v>1384</v>
      </c>
      <c r="J4460" s="101" t="s">
        <v>5362</v>
      </c>
    </row>
    <row r="4461" ht="27.75" spans="1:10">
      <c r="A4461" s="98" t="s">
        <v>5363</v>
      </c>
      <c r="B4461" s="103"/>
      <c r="C4461" s="102"/>
      <c r="D4461" s="102"/>
      <c r="E4461" s="102"/>
      <c r="F4461" s="102"/>
      <c r="G4461" s="102"/>
      <c r="H4461" s="102"/>
      <c r="I4461" s="102"/>
      <c r="J4461" s="103"/>
    </row>
    <row r="4462" ht="27.75" spans="1:10">
      <c r="A4462" s="98" t="s">
        <v>5364</v>
      </c>
      <c r="B4462" s="103"/>
      <c r="C4462" s="102"/>
      <c r="D4462" s="102"/>
      <c r="E4462" s="102"/>
      <c r="F4462" s="102"/>
      <c r="G4462" s="102"/>
      <c r="H4462" s="102"/>
      <c r="I4462" s="102"/>
      <c r="J4462" s="103"/>
    </row>
    <row r="4463" ht="27.75" spans="1:10">
      <c r="A4463" s="98" t="s">
        <v>5365</v>
      </c>
      <c r="B4463" s="101" t="s">
        <v>5366</v>
      </c>
      <c r="C4463" s="102"/>
      <c r="D4463" s="102"/>
      <c r="E4463" s="102"/>
      <c r="F4463" s="102"/>
      <c r="G4463" s="102"/>
      <c r="H4463" s="102"/>
      <c r="I4463" s="102"/>
      <c r="J4463" s="103"/>
    </row>
    <row r="4464" ht="28.5" spans="1:10">
      <c r="A4464" s="102"/>
      <c r="B4464" s="103"/>
      <c r="C4464" s="98" t="s">
        <v>1256</v>
      </c>
      <c r="D4464" s="98" t="s">
        <v>1268</v>
      </c>
      <c r="E4464" s="98" t="s">
        <v>5367</v>
      </c>
      <c r="F4464" s="98" t="s">
        <v>1280</v>
      </c>
      <c r="G4464" s="98" t="s">
        <v>1301</v>
      </c>
      <c r="H4464" s="98" t="s">
        <v>1294</v>
      </c>
      <c r="I4464" s="98" t="s">
        <v>1384</v>
      </c>
      <c r="J4464" s="101" t="s">
        <v>4687</v>
      </c>
    </row>
    <row r="4465" ht="14.25" spans="1:10">
      <c r="A4465" s="102"/>
      <c r="B4465" s="103"/>
      <c r="C4465" s="98" t="s">
        <v>1256</v>
      </c>
      <c r="D4465" s="98" t="s">
        <v>1268</v>
      </c>
      <c r="E4465" s="98" t="s">
        <v>4242</v>
      </c>
      <c r="F4465" s="98" t="s">
        <v>1280</v>
      </c>
      <c r="G4465" s="98" t="s">
        <v>1301</v>
      </c>
      <c r="H4465" s="98" t="s">
        <v>1294</v>
      </c>
      <c r="I4465" s="98" t="s">
        <v>1384</v>
      </c>
      <c r="J4465" s="101" t="s">
        <v>4243</v>
      </c>
    </row>
    <row r="4466" ht="27" spans="1:10">
      <c r="A4466" s="102"/>
      <c r="B4466" s="103"/>
      <c r="C4466" s="98" t="s">
        <v>1256</v>
      </c>
      <c r="D4466" s="98" t="s">
        <v>1291</v>
      </c>
      <c r="E4466" s="98" t="s">
        <v>4248</v>
      </c>
      <c r="F4466" s="98" t="s">
        <v>1259</v>
      </c>
      <c r="G4466" s="98" t="s">
        <v>1274</v>
      </c>
      <c r="H4466" s="98" t="s">
        <v>1302</v>
      </c>
      <c r="I4466" s="98" t="s">
        <v>1261</v>
      </c>
      <c r="J4466" s="101" t="s">
        <v>4249</v>
      </c>
    </row>
    <row r="4467" ht="27" spans="1:10">
      <c r="A4467" s="102"/>
      <c r="B4467" s="103"/>
      <c r="C4467" s="98" t="s">
        <v>1277</v>
      </c>
      <c r="D4467" s="98" t="s">
        <v>1278</v>
      </c>
      <c r="E4467" s="98" t="s">
        <v>4250</v>
      </c>
      <c r="F4467" s="98" t="s">
        <v>1259</v>
      </c>
      <c r="G4467" s="98" t="s">
        <v>5368</v>
      </c>
      <c r="H4467" s="98" t="s">
        <v>3532</v>
      </c>
      <c r="I4467" s="98" t="s">
        <v>1261</v>
      </c>
      <c r="J4467" s="101" t="s">
        <v>4252</v>
      </c>
    </row>
    <row r="4468" ht="27" spans="1:10">
      <c r="A4468" s="102"/>
      <c r="B4468" s="103"/>
      <c r="C4468" s="98" t="s">
        <v>1277</v>
      </c>
      <c r="D4468" s="98" t="s">
        <v>1299</v>
      </c>
      <c r="E4468" s="98" t="s">
        <v>4260</v>
      </c>
      <c r="F4468" s="98" t="s">
        <v>1259</v>
      </c>
      <c r="G4468" s="98" t="s">
        <v>1353</v>
      </c>
      <c r="H4468" s="98" t="s">
        <v>1302</v>
      </c>
      <c r="I4468" s="98" t="s">
        <v>1261</v>
      </c>
      <c r="J4468" s="101" t="s">
        <v>4261</v>
      </c>
    </row>
    <row r="4469" ht="28.5" spans="1:10">
      <c r="A4469" s="102"/>
      <c r="B4469" s="103"/>
      <c r="C4469" s="98" t="s">
        <v>1282</v>
      </c>
      <c r="D4469" s="98" t="s">
        <v>1283</v>
      </c>
      <c r="E4469" s="98" t="s">
        <v>1355</v>
      </c>
      <c r="F4469" s="98" t="s">
        <v>1280</v>
      </c>
      <c r="G4469" s="98" t="s">
        <v>1285</v>
      </c>
      <c r="H4469" s="98" t="s">
        <v>1294</v>
      </c>
      <c r="I4469" s="98" t="s">
        <v>1384</v>
      </c>
      <c r="J4469" s="101" t="s">
        <v>1356</v>
      </c>
    </row>
    <row r="4470" ht="42.75" spans="1:10">
      <c r="A4470" s="98" t="s">
        <v>5369</v>
      </c>
      <c r="B4470" s="101" t="s">
        <v>5370</v>
      </c>
      <c r="C4470" s="102"/>
      <c r="D4470" s="102"/>
      <c r="E4470" s="102"/>
      <c r="F4470" s="102"/>
      <c r="G4470" s="102"/>
      <c r="H4470" s="102"/>
      <c r="I4470" s="102"/>
      <c r="J4470" s="103"/>
    </row>
    <row r="4471" ht="27.75" spans="1:10">
      <c r="A4471" s="102"/>
      <c r="B4471" s="103"/>
      <c r="C4471" s="98" t="s">
        <v>1256</v>
      </c>
      <c r="D4471" s="98" t="s">
        <v>1257</v>
      </c>
      <c r="E4471" s="98" t="s">
        <v>5371</v>
      </c>
      <c r="F4471" s="98" t="s">
        <v>1280</v>
      </c>
      <c r="G4471" s="98" t="s">
        <v>5372</v>
      </c>
      <c r="H4471" s="98" t="s">
        <v>99</v>
      </c>
      <c r="I4471" s="98" t="s">
        <v>1261</v>
      </c>
      <c r="J4471" s="101" t="s">
        <v>5373</v>
      </c>
    </row>
    <row r="4472" ht="27.75" spans="1:10">
      <c r="A4472" s="102"/>
      <c r="B4472" s="103"/>
      <c r="C4472" s="98" t="s">
        <v>1256</v>
      </c>
      <c r="D4472" s="98" t="s">
        <v>1257</v>
      </c>
      <c r="E4472" s="98" t="s">
        <v>5374</v>
      </c>
      <c r="F4472" s="98" t="s">
        <v>1280</v>
      </c>
      <c r="G4472" s="98" t="s">
        <v>5375</v>
      </c>
      <c r="H4472" s="98" t="s">
        <v>99</v>
      </c>
      <c r="I4472" s="98" t="s">
        <v>1261</v>
      </c>
      <c r="J4472" s="101" t="s">
        <v>5376</v>
      </c>
    </row>
    <row r="4473" ht="27.75" spans="1:10">
      <c r="A4473" s="102"/>
      <c r="B4473" s="103"/>
      <c r="C4473" s="98" t="s">
        <v>1256</v>
      </c>
      <c r="D4473" s="98" t="s">
        <v>1257</v>
      </c>
      <c r="E4473" s="98" t="s">
        <v>5377</v>
      </c>
      <c r="F4473" s="98" t="s">
        <v>1280</v>
      </c>
      <c r="G4473" s="98" t="s">
        <v>5375</v>
      </c>
      <c r="H4473" s="98" t="s">
        <v>99</v>
      </c>
      <c r="I4473" s="98" t="s">
        <v>1261</v>
      </c>
      <c r="J4473" s="101" t="s">
        <v>5378</v>
      </c>
    </row>
    <row r="4474" ht="27" spans="1:10">
      <c r="A4474" s="102"/>
      <c r="B4474" s="103"/>
      <c r="C4474" s="98" t="s">
        <v>1256</v>
      </c>
      <c r="D4474" s="98" t="s">
        <v>1377</v>
      </c>
      <c r="E4474" s="98" t="s">
        <v>5379</v>
      </c>
      <c r="F4474" s="98" t="s">
        <v>1280</v>
      </c>
      <c r="G4474" s="98" t="s">
        <v>1471</v>
      </c>
      <c r="H4474" s="98" t="s">
        <v>99</v>
      </c>
      <c r="I4474" s="98" t="s">
        <v>1261</v>
      </c>
      <c r="J4474" s="101" t="s">
        <v>5380</v>
      </c>
    </row>
    <row r="4475" ht="40.5" spans="1:10">
      <c r="A4475" s="102"/>
      <c r="B4475" s="103"/>
      <c r="C4475" s="98" t="s">
        <v>1277</v>
      </c>
      <c r="D4475" s="98" t="s">
        <v>1278</v>
      </c>
      <c r="E4475" s="98" t="s">
        <v>5381</v>
      </c>
      <c r="F4475" s="98" t="s">
        <v>1280</v>
      </c>
      <c r="G4475" s="98" t="s">
        <v>1471</v>
      </c>
      <c r="H4475" s="98" t="s">
        <v>99</v>
      </c>
      <c r="I4475" s="98" t="s">
        <v>1261</v>
      </c>
      <c r="J4475" s="101" t="s">
        <v>5382</v>
      </c>
    </row>
    <row r="4476" ht="27" spans="1:10">
      <c r="A4476" s="102"/>
      <c r="B4476" s="103"/>
      <c r="C4476" s="98" t="s">
        <v>1282</v>
      </c>
      <c r="D4476" s="98" t="s">
        <v>1283</v>
      </c>
      <c r="E4476" s="98" t="s">
        <v>1529</v>
      </c>
      <c r="F4476" s="98" t="s">
        <v>1280</v>
      </c>
      <c r="G4476" s="98" t="s">
        <v>1407</v>
      </c>
      <c r="H4476" s="98" t="s">
        <v>99</v>
      </c>
      <c r="I4476" s="98" t="s">
        <v>1261</v>
      </c>
      <c r="J4476" s="101" t="s">
        <v>5383</v>
      </c>
    </row>
    <row r="4477" ht="14.25" spans="1:10">
      <c r="A4477" s="98" t="s">
        <v>5384</v>
      </c>
      <c r="B4477" s="103"/>
      <c r="C4477" s="102"/>
      <c r="D4477" s="102"/>
      <c r="E4477" s="102"/>
      <c r="F4477" s="102"/>
      <c r="G4477" s="102"/>
      <c r="H4477" s="102"/>
      <c r="I4477" s="102"/>
      <c r="J4477" s="103"/>
    </row>
    <row r="4478" ht="14.25" spans="1:10">
      <c r="A4478" s="98" t="s">
        <v>5385</v>
      </c>
      <c r="B4478" s="103"/>
      <c r="C4478" s="102"/>
      <c r="D4478" s="102"/>
      <c r="E4478" s="102"/>
      <c r="F4478" s="102"/>
      <c r="G4478" s="102"/>
      <c r="H4478" s="102"/>
      <c r="I4478" s="102"/>
      <c r="J4478" s="103"/>
    </row>
    <row r="4479" ht="84.75" spans="1:10">
      <c r="A4479" s="98" t="s">
        <v>5386</v>
      </c>
      <c r="B4479" s="101" t="s">
        <v>5387</v>
      </c>
      <c r="C4479" s="102"/>
      <c r="D4479" s="102"/>
      <c r="E4479" s="102"/>
      <c r="F4479" s="102"/>
      <c r="G4479" s="102"/>
      <c r="H4479" s="102"/>
      <c r="I4479" s="102"/>
      <c r="J4479" s="103"/>
    </row>
    <row r="4480" ht="27" spans="1:10">
      <c r="A4480" s="102"/>
      <c r="B4480" s="103"/>
      <c r="C4480" s="98" t="s">
        <v>1256</v>
      </c>
      <c r="D4480" s="98" t="s">
        <v>1257</v>
      </c>
      <c r="E4480" s="98" t="s">
        <v>5388</v>
      </c>
      <c r="F4480" s="98" t="s">
        <v>1280</v>
      </c>
      <c r="G4480" s="98" t="s">
        <v>5389</v>
      </c>
      <c r="H4480" s="98" t="s">
        <v>99</v>
      </c>
      <c r="I4480" s="98" t="s">
        <v>1261</v>
      </c>
      <c r="J4480" s="101" t="s">
        <v>5390</v>
      </c>
    </row>
    <row r="4481" ht="55.5" spans="1:10">
      <c r="A4481" s="102"/>
      <c r="B4481" s="103"/>
      <c r="C4481" s="98" t="s">
        <v>1256</v>
      </c>
      <c r="D4481" s="98" t="s">
        <v>1268</v>
      </c>
      <c r="E4481" s="98" t="s">
        <v>5391</v>
      </c>
      <c r="F4481" s="98" t="s">
        <v>1259</v>
      </c>
      <c r="G4481" s="98" t="s">
        <v>5392</v>
      </c>
      <c r="H4481" s="98" t="s">
        <v>99</v>
      </c>
      <c r="I4481" s="98" t="s">
        <v>1261</v>
      </c>
      <c r="J4481" s="101" t="s">
        <v>5393</v>
      </c>
    </row>
    <row r="4482" ht="14.25" spans="1:10">
      <c r="A4482" s="102"/>
      <c r="B4482" s="103"/>
      <c r="C4482" s="98" t="s">
        <v>1256</v>
      </c>
      <c r="D4482" s="98" t="s">
        <v>1377</v>
      </c>
      <c r="E4482" s="98" t="s">
        <v>5394</v>
      </c>
      <c r="F4482" s="98" t="s">
        <v>1259</v>
      </c>
      <c r="G4482" s="98" t="s">
        <v>1407</v>
      </c>
      <c r="H4482" s="98" t="s">
        <v>99</v>
      </c>
      <c r="I4482" s="98" t="s">
        <v>1261</v>
      </c>
      <c r="J4482" s="101" t="s">
        <v>5395</v>
      </c>
    </row>
    <row r="4483" ht="27" spans="1:10">
      <c r="A4483" s="102"/>
      <c r="B4483" s="103"/>
      <c r="C4483" s="98" t="s">
        <v>1277</v>
      </c>
      <c r="D4483" s="98" t="s">
        <v>1313</v>
      </c>
      <c r="E4483" s="98" t="s">
        <v>5396</v>
      </c>
      <c r="F4483" s="98" t="s">
        <v>1259</v>
      </c>
      <c r="G4483" s="98" t="s">
        <v>1403</v>
      </c>
      <c r="H4483" s="98" t="s">
        <v>99</v>
      </c>
      <c r="I4483" s="98" t="s">
        <v>1261</v>
      </c>
      <c r="J4483" s="101" t="s">
        <v>5397</v>
      </c>
    </row>
    <row r="4484" ht="27" spans="1:10">
      <c r="A4484" s="102"/>
      <c r="B4484" s="103"/>
      <c r="C4484" s="98" t="s">
        <v>1277</v>
      </c>
      <c r="D4484" s="98" t="s">
        <v>1278</v>
      </c>
      <c r="E4484" s="98" t="s">
        <v>5398</v>
      </c>
      <c r="F4484" s="98" t="s">
        <v>1280</v>
      </c>
      <c r="G4484" s="98" t="s">
        <v>5399</v>
      </c>
      <c r="H4484" s="98" t="s">
        <v>99</v>
      </c>
      <c r="I4484" s="98" t="s">
        <v>1261</v>
      </c>
      <c r="J4484" s="101" t="s">
        <v>5400</v>
      </c>
    </row>
    <row r="4485" ht="27" spans="1:10">
      <c r="A4485" s="102"/>
      <c r="B4485" s="103"/>
      <c r="C4485" s="98" t="s">
        <v>1277</v>
      </c>
      <c r="D4485" s="98" t="s">
        <v>1422</v>
      </c>
      <c r="E4485" s="98" t="s">
        <v>5401</v>
      </c>
      <c r="F4485" s="98" t="s">
        <v>1259</v>
      </c>
      <c r="G4485" s="98" t="s">
        <v>5402</v>
      </c>
      <c r="H4485" s="98" t="s">
        <v>99</v>
      </c>
      <c r="I4485" s="98" t="s">
        <v>1261</v>
      </c>
      <c r="J4485" s="101" t="s">
        <v>5403</v>
      </c>
    </row>
    <row r="4486" ht="27" spans="1:10">
      <c r="A4486" s="102"/>
      <c r="B4486" s="103"/>
      <c r="C4486" s="98" t="s">
        <v>1282</v>
      </c>
      <c r="D4486" s="98" t="s">
        <v>1283</v>
      </c>
      <c r="E4486" s="98" t="s">
        <v>5404</v>
      </c>
      <c r="F4486" s="98" t="s">
        <v>1259</v>
      </c>
      <c r="G4486" s="98" t="s">
        <v>1398</v>
      </c>
      <c r="H4486" s="98" t="s">
        <v>99</v>
      </c>
      <c r="I4486" s="98" t="s">
        <v>1261</v>
      </c>
      <c r="J4486" s="101" t="s">
        <v>5405</v>
      </c>
    </row>
    <row r="4487" ht="135.75" spans="1:10">
      <c r="A4487" s="98" t="s">
        <v>5406</v>
      </c>
      <c r="B4487" s="101" t="s">
        <v>5407</v>
      </c>
      <c r="C4487" s="102"/>
      <c r="D4487" s="102"/>
      <c r="E4487" s="102"/>
      <c r="F4487" s="102"/>
      <c r="G4487" s="102"/>
      <c r="H4487" s="102"/>
      <c r="I4487" s="102"/>
      <c r="J4487" s="103"/>
    </row>
    <row r="4488" ht="14.25" spans="1:10">
      <c r="A4488" s="102"/>
      <c r="B4488" s="103"/>
      <c r="C4488" s="98" t="s">
        <v>1256</v>
      </c>
      <c r="D4488" s="98" t="s">
        <v>1257</v>
      </c>
      <c r="E4488" s="98" t="s">
        <v>5408</v>
      </c>
      <c r="F4488" s="98" t="s">
        <v>1280</v>
      </c>
      <c r="G4488" s="98" t="s">
        <v>5409</v>
      </c>
      <c r="H4488" s="98" t="s">
        <v>99</v>
      </c>
      <c r="I4488" s="98" t="s">
        <v>1261</v>
      </c>
      <c r="J4488" s="101" t="s">
        <v>5410</v>
      </c>
    </row>
    <row r="4489" ht="27" spans="1:10">
      <c r="A4489" s="102"/>
      <c r="B4489" s="103"/>
      <c r="C4489" s="98" t="s">
        <v>1277</v>
      </c>
      <c r="D4489" s="98" t="s">
        <v>1422</v>
      </c>
      <c r="E4489" s="98" t="s">
        <v>5411</v>
      </c>
      <c r="F4489" s="98" t="s">
        <v>1280</v>
      </c>
      <c r="G4489" s="98" t="s">
        <v>3548</v>
      </c>
      <c r="H4489" s="98" t="s">
        <v>99</v>
      </c>
      <c r="I4489" s="98" t="s">
        <v>1384</v>
      </c>
      <c r="J4489" s="101" t="s">
        <v>5412</v>
      </c>
    </row>
    <row r="4490" ht="40.5" spans="1:10">
      <c r="A4490" s="102"/>
      <c r="B4490" s="103"/>
      <c r="C4490" s="98" t="s">
        <v>1277</v>
      </c>
      <c r="D4490" s="98" t="s">
        <v>1299</v>
      </c>
      <c r="E4490" s="98" t="s">
        <v>5413</v>
      </c>
      <c r="F4490" s="98" t="s">
        <v>1280</v>
      </c>
      <c r="G4490" s="98" t="s">
        <v>3548</v>
      </c>
      <c r="H4490" s="98" t="s">
        <v>99</v>
      </c>
      <c r="I4490" s="98" t="s">
        <v>1384</v>
      </c>
      <c r="J4490" s="101" t="s">
        <v>5414</v>
      </c>
    </row>
    <row r="4491" ht="27" spans="1:10">
      <c r="A4491" s="102"/>
      <c r="B4491" s="103"/>
      <c r="C4491" s="98" t="s">
        <v>1282</v>
      </c>
      <c r="D4491" s="98" t="s">
        <v>1283</v>
      </c>
      <c r="E4491" s="98" t="s">
        <v>5415</v>
      </c>
      <c r="F4491" s="98" t="s">
        <v>1259</v>
      </c>
      <c r="G4491" s="98" t="s">
        <v>1398</v>
      </c>
      <c r="H4491" s="98" t="s">
        <v>99</v>
      </c>
      <c r="I4491" s="98" t="s">
        <v>1261</v>
      </c>
      <c r="J4491" s="101" t="s">
        <v>5416</v>
      </c>
    </row>
    <row r="4492" ht="27.75" spans="1:10">
      <c r="A4492" s="98" t="s">
        <v>5417</v>
      </c>
      <c r="B4492" s="101" t="s">
        <v>5418</v>
      </c>
      <c r="C4492" s="102"/>
      <c r="D4492" s="102"/>
      <c r="E4492" s="102"/>
      <c r="F4492" s="102"/>
      <c r="G4492" s="102"/>
      <c r="H4492" s="102"/>
      <c r="I4492" s="102"/>
      <c r="J4492" s="103"/>
    </row>
    <row r="4493" ht="14.25" spans="1:10">
      <c r="A4493" s="102"/>
      <c r="B4493" s="103"/>
      <c r="C4493" s="98" t="s">
        <v>1256</v>
      </c>
      <c r="D4493" s="98" t="s">
        <v>1257</v>
      </c>
      <c r="E4493" s="98" t="s">
        <v>5419</v>
      </c>
      <c r="F4493" s="98" t="s">
        <v>1280</v>
      </c>
      <c r="G4493" s="98" t="s">
        <v>5420</v>
      </c>
      <c r="H4493" s="98" t="s">
        <v>99</v>
      </c>
      <c r="I4493" s="98" t="s">
        <v>1261</v>
      </c>
      <c r="J4493" s="101" t="s">
        <v>5421</v>
      </c>
    </row>
    <row r="4494" ht="14.25" spans="1:10">
      <c r="A4494" s="102"/>
      <c r="B4494" s="103"/>
      <c r="C4494" s="98" t="s">
        <v>1277</v>
      </c>
      <c r="D4494" s="98" t="s">
        <v>1422</v>
      </c>
      <c r="E4494" s="98" t="s">
        <v>5422</v>
      </c>
      <c r="F4494" s="98" t="s">
        <v>1280</v>
      </c>
      <c r="G4494" s="98" t="s">
        <v>1274</v>
      </c>
      <c r="H4494" s="98" t="s">
        <v>99</v>
      </c>
      <c r="I4494" s="98" t="s">
        <v>1261</v>
      </c>
      <c r="J4494" s="101" t="s">
        <v>5423</v>
      </c>
    </row>
    <row r="4495" ht="27" spans="1:10">
      <c r="A4495" s="102"/>
      <c r="B4495" s="103"/>
      <c r="C4495" s="98" t="s">
        <v>1282</v>
      </c>
      <c r="D4495" s="98" t="s">
        <v>1283</v>
      </c>
      <c r="E4495" s="98" t="s">
        <v>5424</v>
      </c>
      <c r="F4495" s="98" t="s">
        <v>1259</v>
      </c>
      <c r="G4495" s="98" t="s">
        <v>1398</v>
      </c>
      <c r="H4495" s="98" t="s">
        <v>99</v>
      </c>
      <c r="I4495" s="98" t="s">
        <v>1261</v>
      </c>
      <c r="J4495" s="101" t="s">
        <v>5425</v>
      </c>
    </row>
    <row r="4496" ht="40.5" spans="1:10">
      <c r="A4496" s="98" t="s">
        <v>5426</v>
      </c>
      <c r="B4496" s="101" t="s">
        <v>5427</v>
      </c>
      <c r="C4496" s="102"/>
      <c r="D4496" s="102"/>
      <c r="E4496" s="102"/>
      <c r="F4496" s="102"/>
      <c r="G4496" s="102"/>
      <c r="H4496" s="102"/>
      <c r="I4496" s="102"/>
      <c r="J4496" s="103"/>
    </row>
    <row r="4497" ht="14.25" spans="1:10">
      <c r="A4497" s="102"/>
      <c r="B4497" s="103"/>
      <c r="C4497" s="98" t="s">
        <v>1256</v>
      </c>
      <c r="D4497" s="98" t="s">
        <v>1257</v>
      </c>
      <c r="E4497" s="98" t="s">
        <v>5428</v>
      </c>
      <c r="F4497" s="98" t="s">
        <v>1270</v>
      </c>
      <c r="G4497" s="98" t="s">
        <v>2000</v>
      </c>
      <c r="H4497" s="98" t="s">
        <v>99</v>
      </c>
      <c r="I4497" s="98" t="s">
        <v>1261</v>
      </c>
      <c r="J4497" s="101" t="s">
        <v>5429</v>
      </c>
    </row>
    <row r="4498" ht="27.75" spans="1:10">
      <c r="A4498" s="102"/>
      <c r="B4498" s="103"/>
      <c r="C4498" s="98" t="s">
        <v>1256</v>
      </c>
      <c r="D4498" s="98" t="s">
        <v>1268</v>
      </c>
      <c r="E4498" s="98" t="s">
        <v>5430</v>
      </c>
      <c r="F4498" s="98" t="s">
        <v>1270</v>
      </c>
      <c r="G4498" s="98" t="s">
        <v>5431</v>
      </c>
      <c r="H4498" s="98" t="s">
        <v>99</v>
      </c>
      <c r="I4498" s="98" t="s">
        <v>1261</v>
      </c>
      <c r="J4498" s="101" t="s">
        <v>5432</v>
      </c>
    </row>
    <row r="4499" ht="14.25" spans="1:10">
      <c r="A4499" s="102"/>
      <c r="B4499" s="103"/>
      <c r="C4499" s="98" t="s">
        <v>1256</v>
      </c>
      <c r="D4499" s="98" t="s">
        <v>1377</v>
      </c>
      <c r="E4499" s="98" t="s">
        <v>5433</v>
      </c>
      <c r="F4499" s="98" t="s">
        <v>1259</v>
      </c>
      <c r="G4499" s="98" t="s">
        <v>1332</v>
      </c>
      <c r="H4499" s="98" t="s">
        <v>99</v>
      </c>
      <c r="I4499" s="98" t="s">
        <v>1261</v>
      </c>
      <c r="J4499" s="101" t="s">
        <v>5434</v>
      </c>
    </row>
    <row r="4500" ht="27" spans="1:10">
      <c r="A4500" s="102"/>
      <c r="B4500" s="103"/>
      <c r="C4500" s="98" t="s">
        <v>1277</v>
      </c>
      <c r="D4500" s="98" t="s">
        <v>1422</v>
      </c>
      <c r="E4500" s="98" t="s">
        <v>5435</v>
      </c>
      <c r="F4500" s="98" t="s">
        <v>1270</v>
      </c>
      <c r="G4500" s="98" t="s">
        <v>5436</v>
      </c>
      <c r="H4500" s="98" t="s">
        <v>99</v>
      </c>
      <c r="I4500" s="98" t="s">
        <v>1261</v>
      </c>
      <c r="J4500" s="101" t="s">
        <v>5437</v>
      </c>
    </row>
    <row r="4501" ht="27" spans="1:10">
      <c r="A4501" s="102"/>
      <c r="B4501" s="103"/>
      <c r="C4501" s="98" t="s">
        <v>1282</v>
      </c>
      <c r="D4501" s="98" t="s">
        <v>1283</v>
      </c>
      <c r="E4501" s="98" t="s">
        <v>5438</v>
      </c>
      <c r="F4501" s="98" t="s">
        <v>1259</v>
      </c>
      <c r="G4501" s="98" t="s">
        <v>1398</v>
      </c>
      <c r="H4501" s="98" t="s">
        <v>99</v>
      </c>
      <c r="I4501" s="98" t="s">
        <v>1261</v>
      </c>
      <c r="J4501" s="101" t="s">
        <v>5439</v>
      </c>
    </row>
    <row r="4502" ht="71.25" spans="1:10">
      <c r="A4502" s="98" t="s">
        <v>5440</v>
      </c>
      <c r="B4502" s="101" t="s">
        <v>5441</v>
      </c>
      <c r="C4502" s="102"/>
      <c r="D4502" s="102"/>
      <c r="E4502" s="102"/>
      <c r="F4502" s="102"/>
      <c r="G4502" s="102"/>
      <c r="H4502" s="102"/>
      <c r="I4502" s="102"/>
      <c r="J4502" s="103"/>
    </row>
    <row r="4503" ht="27" spans="1:10">
      <c r="A4503" s="102"/>
      <c r="B4503" s="103"/>
      <c r="C4503" s="98" t="s">
        <v>1256</v>
      </c>
      <c r="D4503" s="98" t="s">
        <v>1257</v>
      </c>
      <c r="E4503" s="98" t="s">
        <v>5442</v>
      </c>
      <c r="F4503" s="98" t="s">
        <v>1280</v>
      </c>
      <c r="G4503" s="98" t="s">
        <v>5389</v>
      </c>
      <c r="H4503" s="98" t="s">
        <v>99</v>
      </c>
      <c r="I4503" s="98" t="s">
        <v>1261</v>
      </c>
      <c r="J4503" s="101" t="s">
        <v>5390</v>
      </c>
    </row>
    <row r="4504" ht="55.5" spans="1:10">
      <c r="A4504" s="102"/>
      <c r="B4504" s="103"/>
      <c r="C4504" s="98" t="s">
        <v>1256</v>
      </c>
      <c r="D4504" s="98" t="s">
        <v>1268</v>
      </c>
      <c r="E4504" s="98" t="s">
        <v>5391</v>
      </c>
      <c r="F4504" s="98" t="s">
        <v>1259</v>
      </c>
      <c r="G4504" s="98" t="s">
        <v>5392</v>
      </c>
      <c r="H4504" s="98" t="s">
        <v>99</v>
      </c>
      <c r="I4504" s="98" t="s">
        <v>1261</v>
      </c>
      <c r="J4504" s="101" t="s">
        <v>5393</v>
      </c>
    </row>
    <row r="4505" ht="14.25" spans="1:10">
      <c r="A4505" s="102"/>
      <c r="B4505" s="103"/>
      <c r="C4505" s="98" t="s">
        <v>1256</v>
      </c>
      <c r="D4505" s="98" t="s">
        <v>1377</v>
      </c>
      <c r="E4505" s="98" t="s">
        <v>5394</v>
      </c>
      <c r="F4505" s="98" t="s">
        <v>1259</v>
      </c>
      <c r="G4505" s="98" t="s">
        <v>1407</v>
      </c>
      <c r="H4505" s="98" t="s">
        <v>99</v>
      </c>
      <c r="I4505" s="98" t="s">
        <v>1261</v>
      </c>
      <c r="J4505" s="101" t="s">
        <v>5395</v>
      </c>
    </row>
    <row r="4506" ht="27" spans="1:10">
      <c r="A4506" s="102"/>
      <c r="B4506" s="103"/>
      <c r="C4506" s="98" t="s">
        <v>1277</v>
      </c>
      <c r="D4506" s="98" t="s">
        <v>1313</v>
      </c>
      <c r="E4506" s="98" t="s">
        <v>5396</v>
      </c>
      <c r="F4506" s="98" t="s">
        <v>1259</v>
      </c>
      <c r="G4506" s="98" t="s">
        <v>1403</v>
      </c>
      <c r="H4506" s="98" t="s">
        <v>99</v>
      </c>
      <c r="I4506" s="98" t="s">
        <v>1261</v>
      </c>
      <c r="J4506" s="101" t="s">
        <v>5397</v>
      </c>
    </row>
    <row r="4507" ht="27" spans="1:10">
      <c r="A4507" s="102"/>
      <c r="B4507" s="103"/>
      <c r="C4507" s="98" t="s">
        <v>1277</v>
      </c>
      <c r="D4507" s="98" t="s">
        <v>1278</v>
      </c>
      <c r="E4507" s="98" t="s">
        <v>5398</v>
      </c>
      <c r="F4507" s="98" t="s">
        <v>1280</v>
      </c>
      <c r="G4507" s="98" t="s">
        <v>5399</v>
      </c>
      <c r="H4507" s="98" t="s">
        <v>99</v>
      </c>
      <c r="I4507" s="98" t="s">
        <v>1261</v>
      </c>
      <c r="J4507" s="101" t="s">
        <v>5400</v>
      </c>
    </row>
    <row r="4508" ht="27" spans="1:10">
      <c r="A4508" s="102"/>
      <c r="B4508" s="103"/>
      <c r="C4508" s="98" t="s">
        <v>1277</v>
      </c>
      <c r="D4508" s="98" t="s">
        <v>1422</v>
      </c>
      <c r="E4508" s="98" t="s">
        <v>5401</v>
      </c>
      <c r="F4508" s="98" t="s">
        <v>1280</v>
      </c>
      <c r="G4508" s="98" t="s">
        <v>5402</v>
      </c>
      <c r="H4508" s="98" t="s">
        <v>99</v>
      </c>
      <c r="I4508" s="98" t="s">
        <v>1261</v>
      </c>
      <c r="J4508" s="101" t="s">
        <v>5403</v>
      </c>
    </row>
    <row r="4509" ht="27" spans="1:10">
      <c r="A4509" s="102"/>
      <c r="B4509" s="103"/>
      <c r="C4509" s="98" t="s">
        <v>1282</v>
      </c>
      <c r="D4509" s="98" t="s">
        <v>1283</v>
      </c>
      <c r="E4509" s="98" t="s">
        <v>5404</v>
      </c>
      <c r="F4509" s="98" t="s">
        <v>1259</v>
      </c>
      <c r="G4509" s="98" t="s">
        <v>1398</v>
      </c>
      <c r="H4509" s="98" t="s">
        <v>99</v>
      </c>
      <c r="I4509" s="98" t="s">
        <v>1261</v>
      </c>
      <c r="J4509" s="101" t="s">
        <v>5405</v>
      </c>
    </row>
    <row r="4510" ht="125.25" spans="1:10">
      <c r="A4510" s="98" t="s">
        <v>5443</v>
      </c>
      <c r="B4510" s="101" t="s">
        <v>5444</v>
      </c>
      <c r="C4510" s="102"/>
      <c r="D4510" s="102"/>
      <c r="E4510" s="102"/>
      <c r="F4510" s="102"/>
      <c r="G4510" s="102"/>
      <c r="H4510" s="102"/>
      <c r="I4510" s="102"/>
      <c r="J4510" s="103"/>
    </row>
    <row r="4511" ht="114" spans="1:10">
      <c r="A4511" s="102"/>
      <c r="B4511" s="103"/>
      <c r="C4511" s="98" t="s">
        <v>1256</v>
      </c>
      <c r="D4511" s="98" t="s">
        <v>1257</v>
      </c>
      <c r="E4511" s="98" t="s">
        <v>5445</v>
      </c>
      <c r="F4511" s="98" t="s">
        <v>1280</v>
      </c>
      <c r="G4511" s="98" t="s">
        <v>5446</v>
      </c>
      <c r="H4511" s="98" t="s">
        <v>99</v>
      </c>
      <c r="I4511" s="98" t="s">
        <v>1261</v>
      </c>
      <c r="J4511" s="101" t="s">
        <v>5446</v>
      </c>
    </row>
    <row r="4512" ht="14.25" spans="1:10">
      <c r="A4512" s="102"/>
      <c r="B4512" s="103"/>
      <c r="C4512" s="98" t="s">
        <v>1256</v>
      </c>
      <c r="D4512" s="98" t="s">
        <v>1257</v>
      </c>
      <c r="E4512" s="98" t="s">
        <v>5447</v>
      </c>
      <c r="F4512" s="98" t="s">
        <v>1259</v>
      </c>
      <c r="G4512" s="98" t="s">
        <v>1407</v>
      </c>
      <c r="H4512" s="98" t="s">
        <v>99</v>
      </c>
      <c r="I4512" s="98" t="s">
        <v>1261</v>
      </c>
      <c r="J4512" s="101" t="s">
        <v>5448</v>
      </c>
    </row>
    <row r="4513" ht="14.25" spans="1:10">
      <c r="A4513" s="102"/>
      <c r="B4513" s="103"/>
      <c r="C4513" s="98" t="s">
        <v>1256</v>
      </c>
      <c r="D4513" s="98" t="s">
        <v>1257</v>
      </c>
      <c r="E4513" s="98" t="s">
        <v>5449</v>
      </c>
      <c r="F4513" s="98" t="s">
        <v>1280</v>
      </c>
      <c r="G4513" s="98" t="s">
        <v>1301</v>
      </c>
      <c r="H4513" s="98" t="s">
        <v>99</v>
      </c>
      <c r="I4513" s="98" t="s">
        <v>1261</v>
      </c>
      <c r="J4513" s="101" t="s">
        <v>5450</v>
      </c>
    </row>
    <row r="4514" ht="14.25" spans="1:10">
      <c r="A4514" s="102"/>
      <c r="B4514" s="103"/>
      <c r="C4514" s="98" t="s">
        <v>1256</v>
      </c>
      <c r="D4514" s="98" t="s">
        <v>1268</v>
      </c>
      <c r="E4514" s="98" t="s">
        <v>5451</v>
      </c>
      <c r="F4514" s="98" t="s">
        <v>1280</v>
      </c>
      <c r="G4514" s="98" t="s">
        <v>1281</v>
      </c>
      <c r="H4514" s="98" t="s">
        <v>99</v>
      </c>
      <c r="I4514" s="98" t="s">
        <v>1261</v>
      </c>
      <c r="J4514" s="101" t="s">
        <v>5452</v>
      </c>
    </row>
    <row r="4515" ht="27" spans="1:10">
      <c r="A4515" s="102"/>
      <c r="B4515" s="103"/>
      <c r="C4515" s="98" t="s">
        <v>1256</v>
      </c>
      <c r="D4515" s="98" t="s">
        <v>1268</v>
      </c>
      <c r="E4515" s="98" t="s">
        <v>5453</v>
      </c>
      <c r="F4515" s="98" t="s">
        <v>1259</v>
      </c>
      <c r="G4515" s="98" t="s">
        <v>1285</v>
      </c>
      <c r="H4515" s="98" t="s">
        <v>99</v>
      </c>
      <c r="I4515" s="98" t="s">
        <v>1261</v>
      </c>
      <c r="J4515" s="101" t="s">
        <v>5454</v>
      </c>
    </row>
    <row r="4516" ht="27" spans="1:10">
      <c r="A4516" s="102"/>
      <c r="B4516" s="103"/>
      <c r="C4516" s="98" t="s">
        <v>1256</v>
      </c>
      <c r="D4516" s="98" t="s">
        <v>1268</v>
      </c>
      <c r="E4516" s="98" t="s">
        <v>5455</v>
      </c>
      <c r="F4516" s="98" t="s">
        <v>1259</v>
      </c>
      <c r="G4516" s="98" t="s">
        <v>1285</v>
      </c>
      <c r="H4516" s="98" t="s">
        <v>99</v>
      </c>
      <c r="I4516" s="98" t="s">
        <v>1261</v>
      </c>
      <c r="J4516" s="101" t="s">
        <v>5456</v>
      </c>
    </row>
    <row r="4517" ht="14.25" spans="1:10">
      <c r="A4517" s="102"/>
      <c r="B4517" s="103"/>
      <c r="C4517" s="98" t="s">
        <v>1256</v>
      </c>
      <c r="D4517" s="98" t="s">
        <v>1268</v>
      </c>
      <c r="E4517" s="98" t="s">
        <v>5457</v>
      </c>
      <c r="F4517" s="98" t="s">
        <v>1259</v>
      </c>
      <c r="G4517" s="98" t="s">
        <v>1606</v>
      </c>
      <c r="H4517" s="98" t="s">
        <v>99</v>
      </c>
      <c r="I4517" s="98" t="s">
        <v>1261</v>
      </c>
      <c r="J4517" s="101" t="s">
        <v>5458</v>
      </c>
    </row>
    <row r="4518" ht="28.5" spans="1:10">
      <c r="A4518" s="102"/>
      <c r="B4518" s="103"/>
      <c r="C4518" s="98" t="s">
        <v>1277</v>
      </c>
      <c r="D4518" s="98" t="s">
        <v>1313</v>
      </c>
      <c r="E4518" s="98" t="s">
        <v>5459</v>
      </c>
      <c r="F4518" s="98" t="s">
        <v>1259</v>
      </c>
      <c r="G4518" s="98" t="s">
        <v>5460</v>
      </c>
      <c r="H4518" s="98" t="s">
        <v>99</v>
      </c>
      <c r="I4518" s="98" t="s">
        <v>1261</v>
      </c>
      <c r="J4518" s="101" t="s">
        <v>5461</v>
      </c>
    </row>
    <row r="4519" ht="27" spans="1:10">
      <c r="A4519" s="102"/>
      <c r="B4519" s="103"/>
      <c r="C4519" s="98" t="s">
        <v>1277</v>
      </c>
      <c r="D4519" s="98" t="s">
        <v>1278</v>
      </c>
      <c r="E4519" s="98" t="s">
        <v>5462</v>
      </c>
      <c r="F4519" s="98" t="s">
        <v>1259</v>
      </c>
      <c r="G4519" s="98" t="s">
        <v>1606</v>
      </c>
      <c r="H4519" s="98" t="s">
        <v>99</v>
      </c>
      <c r="I4519" s="98" t="s">
        <v>1261</v>
      </c>
      <c r="J4519" s="101" t="s">
        <v>5463</v>
      </c>
    </row>
    <row r="4520" ht="14.25" spans="1:10">
      <c r="A4520" s="102"/>
      <c r="B4520" s="103"/>
      <c r="C4520" s="98" t="s">
        <v>1277</v>
      </c>
      <c r="D4520" s="98" t="s">
        <v>1278</v>
      </c>
      <c r="E4520" s="98" t="s">
        <v>5464</v>
      </c>
      <c r="F4520" s="98" t="s">
        <v>1270</v>
      </c>
      <c r="G4520" s="98" t="s">
        <v>5431</v>
      </c>
      <c r="H4520" s="98" t="s">
        <v>99</v>
      </c>
      <c r="I4520" s="98" t="s">
        <v>1261</v>
      </c>
      <c r="J4520" s="101" t="s">
        <v>5465</v>
      </c>
    </row>
    <row r="4521" ht="14.25" spans="1:10">
      <c r="A4521" s="102"/>
      <c r="B4521" s="103"/>
      <c r="C4521" s="98" t="s">
        <v>1277</v>
      </c>
      <c r="D4521" s="98" t="s">
        <v>1422</v>
      </c>
      <c r="E4521" s="98" t="s">
        <v>5466</v>
      </c>
      <c r="F4521" s="98" t="s">
        <v>1259</v>
      </c>
      <c r="G4521" s="98" t="s">
        <v>1407</v>
      </c>
      <c r="H4521" s="98" t="s">
        <v>99</v>
      </c>
      <c r="I4521" s="98" t="s">
        <v>1261</v>
      </c>
      <c r="J4521" s="101" t="s">
        <v>5467</v>
      </c>
    </row>
    <row r="4522" ht="14.25" spans="1:10">
      <c r="A4522" s="102"/>
      <c r="B4522" s="103"/>
      <c r="C4522" s="98" t="s">
        <v>1277</v>
      </c>
      <c r="D4522" s="98" t="s">
        <v>1422</v>
      </c>
      <c r="E4522" s="98" t="s">
        <v>5468</v>
      </c>
      <c r="F4522" s="98" t="s">
        <v>1259</v>
      </c>
      <c r="G4522" s="98" t="s">
        <v>2714</v>
      </c>
      <c r="H4522" s="98" t="s">
        <v>99</v>
      </c>
      <c r="I4522" s="98" t="s">
        <v>1261</v>
      </c>
      <c r="J4522" s="101" t="s">
        <v>5469</v>
      </c>
    </row>
    <row r="4523" ht="27" spans="1:10">
      <c r="A4523" s="102"/>
      <c r="B4523" s="103"/>
      <c r="C4523" s="98" t="s">
        <v>1282</v>
      </c>
      <c r="D4523" s="98" t="s">
        <v>1283</v>
      </c>
      <c r="E4523" s="98" t="s">
        <v>5438</v>
      </c>
      <c r="F4523" s="98" t="s">
        <v>1259</v>
      </c>
      <c r="G4523" s="98" t="s">
        <v>1398</v>
      </c>
      <c r="H4523" s="98" t="s">
        <v>99</v>
      </c>
      <c r="I4523" s="98" t="s">
        <v>1261</v>
      </c>
      <c r="J4523" s="101" t="s">
        <v>5439</v>
      </c>
    </row>
    <row r="4524" ht="28.5" spans="1:10">
      <c r="A4524" s="98" t="s">
        <v>5470</v>
      </c>
      <c r="B4524" s="101" t="s">
        <v>5471</v>
      </c>
      <c r="C4524" s="102"/>
      <c r="D4524" s="102"/>
      <c r="E4524" s="102"/>
      <c r="F4524" s="102"/>
      <c r="G4524" s="102"/>
      <c r="H4524" s="102"/>
      <c r="I4524" s="102"/>
      <c r="J4524" s="103"/>
    </row>
    <row r="4525" ht="14.25" spans="1:10">
      <c r="A4525" s="102"/>
      <c r="B4525" s="103"/>
      <c r="C4525" s="98" t="s">
        <v>1256</v>
      </c>
      <c r="D4525" s="98" t="s">
        <v>1257</v>
      </c>
      <c r="E4525" s="98" t="s">
        <v>5472</v>
      </c>
      <c r="F4525" s="98" t="s">
        <v>1280</v>
      </c>
      <c r="G4525" s="98" t="s">
        <v>5473</v>
      </c>
      <c r="H4525" s="98" t="s">
        <v>99</v>
      </c>
      <c r="I4525" s="98" t="s">
        <v>1261</v>
      </c>
      <c r="J4525" s="101" t="s">
        <v>5474</v>
      </c>
    </row>
    <row r="4526" ht="14.25" spans="1:10">
      <c r="A4526" s="102"/>
      <c r="B4526" s="103"/>
      <c r="C4526" s="98" t="s">
        <v>1277</v>
      </c>
      <c r="D4526" s="98" t="s">
        <v>1422</v>
      </c>
      <c r="E4526" s="98" t="s">
        <v>5422</v>
      </c>
      <c r="F4526" s="98" t="s">
        <v>1280</v>
      </c>
      <c r="G4526" s="98" t="s">
        <v>1274</v>
      </c>
      <c r="H4526" s="98" t="s">
        <v>99</v>
      </c>
      <c r="I4526" s="98" t="s">
        <v>1261</v>
      </c>
      <c r="J4526" s="101" t="s">
        <v>5423</v>
      </c>
    </row>
    <row r="4527" ht="27" spans="1:10">
      <c r="A4527" s="102"/>
      <c r="B4527" s="103"/>
      <c r="C4527" s="98" t="s">
        <v>1282</v>
      </c>
      <c r="D4527" s="98" t="s">
        <v>1283</v>
      </c>
      <c r="E4527" s="98" t="s">
        <v>5475</v>
      </c>
      <c r="F4527" s="98" t="s">
        <v>1259</v>
      </c>
      <c r="G4527" s="98" t="s">
        <v>1398</v>
      </c>
      <c r="H4527" s="98" t="s">
        <v>99</v>
      </c>
      <c r="I4527" s="98" t="s">
        <v>1261</v>
      </c>
      <c r="J4527" s="101" t="s">
        <v>5476</v>
      </c>
    </row>
    <row r="4528" ht="123" spans="1:10">
      <c r="A4528" s="98" t="s">
        <v>5477</v>
      </c>
      <c r="B4528" s="101" t="s">
        <v>5478</v>
      </c>
      <c r="C4528" s="102"/>
      <c r="D4528" s="102"/>
      <c r="E4528" s="102"/>
      <c r="F4528" s="102"/>
      <c r="G4528" s="102"/>
      <c r="H4528" s="102"/>
      <c r="I4528" s="102"/>
      <c r="J4528" s="103"/>
    </row>
    <row r="4529" ht="14.25" spans="1:10">
      <c r="A4529" s="102"/>
      <c r="B4529" s="103"/>
      <c r="C4529" s="98" t="s">
        <v>1256</v>
      </c>
      <c r="D4529" s="98" t="s">
        <v>1257</v>
      </c>
      <c r="E4529" s="98" t="s">
        <v>5479</v>
      </c>
      <c r="F4529" s="98" t="s">
        <v>1280</v>
      </c>
      <c r="G4529" s="98" t="s">
        <v>5480</v>
      </c>
      <c r="H4529" s="98" t="s">
        <v>1302</v>
      </c>
      <c r="I4529" s="98" t="s">
        <v>1261</v>
      </c>
      <c r="J4529" s="101" t="s">
        <v>5481</v>
      </c>
    </row>
    <row r="4530" ht="14.25" spans="1:10">
      <c r="A4530" s="102"/>
      <c r="B4530" s="103"/>
      <c r="C4530" s="98" t="s">
        <v>1277</v>
      </c>
      <c r="D4530" s="98" t="s">
        <v>1422</v>
      </c>
      <c r="E4530" s="98" t="s">
        <v>5482</v>
      </c>
      <c r="F4530" s="98" t="s">
        <v>1270</v>
      </c>
      <c r="G4530" s="98" t="s">
        <v>2352</v>
      </c>
      <c r="H4530" s="98" t="s">
        <v>1294</v>
      </c>
      <c r="I4530" s="98" t="s">
        <v>1261</v>
      </c>
      <c r="J4530" s="101" t="s">
        <v>5483</v>
      </c>
    </row>
    <row r="4531" ht="27" spans="1:10">
      <c r="A4531" s="102"/>
      <c r="B4531" s="103"/>
      <c r="C4531" s="98" t="s">
        <v>1282</v>
      </c>
      <c r="D4531" s="98" t="s">
        <v>1283</v>
      </c>
      <c r="E4531" s="98" t="s">
        <v>5484</v>
      </c>
      <c r="F4531" s="98" t="s">
        <v>1259</v>
      </c>
      <c r="G4531" s="98" t="s">
        <v>1398</v>
      </c>
      <c r="H4531" s="98" t="s">
        <v>1294</v>
      </c>
      <c r="I4531" s="98" t="s">
        <v>1261</v>
      </c>
      <c r="J4531" s="101" t="s">
        <v>5485</v>
      </c>
    </row>
    <row r="4532" ht="194.25" spans="1:10">
      <c r="A4532" s="98" t="s">
        <v>5486</v>
      </c>
      <c r="B4532" s="101" t="s">
        <v>5487</v>
      </c>
      <c r="C4532" s="102"/>
      <c r="D4532" s="102"/>
      <c r="E4532" s="102"/>
      <c r="F4532" s="102"/>
      <c r="G4532" s="102"/>
      <c r="H4532" s="102"/>
      <c r="I4532" s="102"/>
      <c r="J4532" s="103"/>
    </row>
    <row r="4533" ht="40.5" spans="1:10">
      <c r="A4533" s="102"/>
      <c r="B4533" s="103"/>
      <c r="C4533" s="98" t="s">
        <v>1256</v>
      </c>
      <c r="D4533" s="98" t="s">
        <v>1257</v>
      </c>
      <c r="E4533" s="98" t="s">
        <v>5488</v>
      </c>
      <c r="F4533" s="98" t="s">
        <v>1280</v>
      </c>
      <c r="G4533" s="98" t="s">
        <v>5489</v>
      </c>
      <c r="H4533" s="98" t="s">
        <v>99</v>
      </c>
      <c r="I4533" s="98" t="s">
        <v>1261</v>
      </c>
      <c r="J4533" s="101" t="s">
        <v>5490</v>
      </c>
    </row>
    <row r="4534" ht="27" spans="1:10">
      <c r="A4534" s="102"/>
      <c r="B4534" s="103"/>
      <c r="C4534" s="98" t="s">
        <v>1256</v>
      </c>
      <c r="D4534" s="98" t="s">
        <v>1268</v>
      </c>
      <c r="E4534" s="98" t="s">
        <v>5491</v>
      </c>
      <c r="F4534" s="98" t="s">
        <v>1280</v>
      </c>
      <c r="G4534" s="98" t="s">
        <v>1301</v>
      </c>
      <c r="H4534" s="98" t="s">
        <v>99</v>
      </c>
      <c r="I4534" s="98" t="s">
        <v>1261</v>
      </c>
      <c r="J4534" s="101" t="s">
        <v>5492</v>
      </c>
    </row>
    <row r="4535" ht="27.75" spans="1:10">
      <c r="A4535" s="102"/>
      <c r="B4535" s="103"/>
      <c r="C4535" s="98" t="s">
        <v>1256</v>
      </c>
      <c r="D4535" s="98" t="s">
        <v>1377</v>
      </c>
      <c r="E4535" s="98" t="s">
        <v>5493</v>
      </c>
      <c r="F4535" s="98" t="s">
        <v>1259</v>
      </c>
      <c r="G4535" s="98" t="s">
        <v>1285</v>
      </c>
      <c r="H4535" s="98" t="s">
        <v>99</v>
      </c>
      <c r="I4535" s="98" t="s">
        <v>1261</v>
      </c>
      <c r="J4535" s="101" t="s">
        <v>5490</v>
      </c>
    </row>
    <row r="4536" ht="54" spans="1:10">
      <c r="A4536" s="102"/>
      <c r="B4536" s="103"/>
      <c r="C4536" s="98" t="s">
        <v>1277</v>
      </c>
      <c r="D4536" s="98" t="s">
        <v>1278</v>
      </c>
      <c r="E4536" s="98" t="s">
        <v>5494</v>
      </c>
      <c r="F4536" s="98" t="s">
        <v>1259</v>
      </c>
      <c r="G4536" s="98" t="s">
        <v>1398</v>
      </c>
      <c r="H4536" s="98" t="s">
        <v>99</v>
      </c>
      <c r="I4536" s="98" t="s">
        <v>1261</v>
      </c>
      <c r="J4536" s="101" t="s">
        <v>5495</v>
      </c>
    </row>
    <row r="4537" ht="40.5" spans="1:10">
      <c r="A4537" s="102"/>
      <c r="B4537" s="103"/>
      <c r="C4537" s="98" t="s">
        <v>1277</v>
      </c>
      <c r="D4537" s="98" t="s">
        <v>1422</v>
      </c>
      <c r="E4537" s="98" t="s">
        <v>5496</v>
      </c>
      <c r="F4537" s="98" t="s">
        <v>1280</v>
      </c>
      <c r="G4537" s="98" t="s">
        <v>1658</v>
      </c>
      <c r="H4537" s="98" t="s">
        <v>99</v>
      </c>
      <c r="I4537" s="98" t="s">
        <v>1261</v>
      </c>
      <c r="J4537" s="101" t="s">
        <v>5497</v>
      </c>
    </row>
    <row r="4538" ht="27" spans="1:10">
      <c r="A4538" s="102"/>
      <c r="B4538" s="103"/>
      <c r="C4538" s="98" t="s">
        <v>1282</v>
      </c>
      <c r="D4538" s="98" t="s">
        <v>1283</v>
      </c>
      <c r="E4538" s="98" t="s">
        <v>1425</v>
      </c>
      <c r="F4538" s="98" t="s">
        <v>1259</v>
      </c>
      <c r="G4538" s="98" t="s">
        <v>1407</v>
      </c>
      <c r="H4538" s="98" t="s">
        <v>99</v>
      </c>
      <c r="I4538" s="98" t="s">
        <v>1261</v>
      </c>
      <c r="J4538" s="101" t="s">
        <v>5490</v>
      </c>
    </row>
    <row r="4539" ht="123" spans="1:10">
      <c r="A4539" s="98" t="s">
        <v>5498</v>
      </c>
      <c r="B4539" s="101" t="s">
        <v>5499</v>
      </c>
      <c r="C4539" s="102"/>
      <c r="D4539" s="102"/>
      <c r="E4539" s="102"/>
      <c r="F4539" s="102"/>
      <c r="G4539" s="102"/>
      <c r="H4539" s="102"/>
      <c r="I4539" s="102"/>
      <c r="J4539" s="103"/>
    </row>
    <row r="4540" ht="27" spans="1:10">
      <c r="A4540" s="102"/>
      <c r="B4540" s="103"/>
      <c r="C4540" s="98" t="s">
        <v>1256</v>
      </c>
      <c r="D4540" s="98" t="s">
        <v>1257</v>
      </c>
      <c r="E4540" s="98" t="s">
        <v>5500</v>
      </c>
      <c r="F4540" s="98" t="s">
        <v>1280</v>
      </c>
      <c r="G4540" s="98" t="s">
        <v>5501</v>
      </c>
      <c r="H4540" s="98" t="s">
        <v>99</v>
      </c>
      <c r="I4540" s="98" t="s">
        <v>1261</v>
      </c>
      <c r="J4540" s="101" t="s">
        <v>5481</v>
      </c>
    </row>
    <row r="4541" ht="14.25" spans="1:10">
      <c r="A4541" s="102"/>
      <c r="B4541" s="103"/>
      <c r="C4541" s="98" t="s">
        <v>1277</v>
      </c>
      <c r="D4541" s="98" t="s">
        <v>1422</v>
      </c>
      <c r="E4541" s="98" t="s">
        <v>5482</v>
      </c>
      <c r="F4541" s="98" t="s">
        <v>1270</v>
      </c>
      <c r="G4541" s="98" t="s">
        <v>2352</v>
      </c>
      <c r="H4541" s="98" t="s">
        <v>99</v>
      </c>
      <c r="I4541" s="98" t="s">
        <v>1261</v>
      </c>
      <c r="J4541" s="101" t="s">
        <v>5483</v>
      </c>
    </row>
    <row r="4542" ht="27" spans="1:10">
      <c r="A4542" s="102"/>
      <c r="B4542" s="103"/>
      <c r="C4542" s="98" t="s">
        <v>1282</v>
      </c>
      <c r="D4542" s="98" t="s">
        <v>1283</v>
      </c>
      <c r="E4542" s="98" t="s">
        <v>5484</v>
      </c>
      <c r="F4542" s="98" t="s">
        <v>1259</v>
      </c>
      <c r="G4542" s="98" t="s">
        <v>1398</v>
      </c>
      <c r="H4542" s="98" t="s">
        <v>99</v>
      </c>
      <c r="I4542" s="98" t="s">
        <v>1261</v>
      </c>
      <c r="J4542" s="101" t="s">
        <v>5485</v>
      </c>
    </row>
    <row r="4543" ht="150.75" spans="1:10">
      <c r="A4543" s="98" t="s">
        <v>5502</v>
      </c>
      <c r="B4543" s="101" t="s">
        <v>5503</v>
      </c>
      <c r="C4543" s="102"/>
      <c r="D4543" s="102"/>
      <c r="E4543" s="102"/>
      <c r="F4543" s="102"/>
      <c r="G4543" s="102"/>
      <c r="H4543" s="102"/>
      <c r="I4543" s="102"/>
      <c r="J4543" s="103"/>
    </row>
    <row r="4544" ht="41.25" spans="1:10">
      <c r="A4544" s="102"/>
      <c r="B4544" s="103"/>
      <c r="C4544" s="98" t="s">
        <v>1256</v>
      </c>
      <c r="D4544" s="98" t="s">
        <v>1257</v>
      </c>
      <c r="E4544" s="98" t="s">
        <v>5504</v>
      </c>
      <c r="F4544" s="98" t="s">
        <v>1259</v>
      </c>
      <c r="G4544" s="98" t="s">
        <v>1285</v>
      </c>
      <c r="H4544" s="98" t="s">
        <v>99</v>
      </c>
      <c r="I4544" s="98" t="s">
        <v>1261</v>
      </c>
      <c r="J4544" s="101" t="s">
        <v>5505</v>
      </c>
    </row>
    <row r="4545" ht="27" spans="1:10">
      <c r="A4545" s="102"/>
      <c r="B4545" s="103"/>
      <c r="C4545" s="98" t="s">
        <v>1256</v>
      </c>
      <c r="D4545" s="98" t="s">
        <v>1268</v>
      </c>
      <c r="E4545" s="98" t="s">
        <v>5506</v>
      </c>
      <c r="F4545" s="98" t="s">
        <v>1259</v>
      </c>
      <c r="G4545" s="98" t="s">
        <v>1332</v>
      </c>
      <c r="H4545" s="98" t="s">
        <v>99</v>
      </c>
      <c r="I4545" s="98" t="s">
        <v>1261</v>
      </c>
      <c r="J4545" s="101" t="s">
        <v>5507</v>
      </c>
    </row>
    <row r="4546" ht="27" spans="1:10">
      <c r="A4546" s="102"/>
      <c r="B4546" s="103"/>
      <c r="C4546" s="98" t="s">
        <v>1256</v>
      </c>
      <c r="D4546" s="98" t="s">
        <v>1377</v>
      </c>
      <c r="E4546" s="98" t="s">
        <v>5508</v>
      </c>
      <c r="F4546" s="98" t="s">
        <v>1259</v>
      </c>
      <c r="G4546" s="98" t="s">
        <v>1332</v>
      </c>
      <c r="H4546" s="98" t="s">
        <v>99</v>
      </c>
      <c r="I4546" s="98" t="s">
        <v>1261</v>
      </c>
      <c r="J4546" s="101" t="s">
        <v>5509</v>
      </c>
    </row>
    <row r="4547" ht="14.25" spans="1:10">
      <c r="A4547" s="102"/>
      <c r="B4547" s="103"/>
      <c r="C4547" s="98" t="s">
        <v>1277</v>
      </c>
      <c r="D4547" s="98" t="s">
        <v>1422</v>
      </c>
      <c r="E4547" s="98" t="s">
        <v>5430</v>
      </c>
      <c r="F4547" s="98" t="s">
        <v>1270</v>
      </c>
      <c r="G4547" s="98" t="s">
        <v>5431</v>
      </c>
      <c r="H4547" s="98" t="s">
        <v>99</v>
      </c>
      <c r="I4547" s="98" t="s">
        <v>1261</v>
      </c>
      <c r="J4547" s="101" t="s">
        <v>5465</v>
      </c>
    </row>
    <row r="4548" ht="27" spans="1:10">
      <c r="A4548" s="102"/>
      <c r="B4548" s="103"/>
      <c r="C4548" s="98" t="s">
        <v>1282</v>
      </c>
      <c r="D4548" s="98" t="s">
        <v>1283</v>
      </c>
      <c r="E4548" s="98" t="s">
        <v>5438</v>
      </c>
      <c r="F4548" s="98" t="s">
        <v>1259</v>
      </c>
      <c r="G4548" s="98" t="s">
        <v>1398</v>
      </c>
      <c r="H4548" s="98" t="s">
        <v>99</v>
      </c>
      <c r="I4548" s="98" t="s">
        <v>1261</v>
      </c>
      <c r="J4548" s="101" t="s">
        <v>5439</v>
      </c>
    </row>
    <row r="4549" ht="14.25" spans="1:10">
      <c r="A4549" s="98" t="s">
        <v>5510</v>
      </c>
      <c r="B4549" s="103"/>
      <c r="C4549" s="102"/>
      <c r="D4549" s="102"/>
      <c r="E4549" s="102"/>
      <c r="F4549" s="102"/>
      <c r="G4549" s="102"/>
      <c r="H4549" s="102"/>
      <c r="I4549" s="102"/>
      <c r="J4549" s="103"/>
    </row>
    <row r="4550" ht="14.25" spans="1:10">
      <c r="A4550" s="98" t="s">
        <v>5511</v>
      </c>
      <c r="B4550" s="103"/>
      <c r="C4550" s="102"/>
      <c r="D4550" s="102"/>
      <c r="E4550" s="102"/>
      <c r="F4550" s="102"/>
      <c r="G4550" s="102"/>
      <c r="H4550" s="102"/>
      <c r="I4550" s="102"/>
      <c r="J4550" s="103"/>
    </row>
    <row r="4551" ht="166.5" spans="1:10">
      <c r="A4551" s="98" t="s">
        <v>5512</v>
      </c>
      <c r="B4551" s="101" t="s">
        <v>5513</v>
      </c>
      <c r="C4551" s="102"/>
      <c r="D4551" s="102"/>
      <c r="E4551" s="102"/>
      <c r="F4551" s="102"/>
      <c r="G4551" s="102"/>
      <c r="H4551" s="102"/>
      <c r="I4551" s="102"/>
      <c r="J4551" s="103"/>
    </row>
    <row r="4552" ht="27" spans="1:10">
      <c r="A4552" s="102"/>
      <c r="B4552" s="103"/>
      <c r="C4552" s="98" t="s">
        <v>1256</v>
      </c>
      <c r="D4552" s="98" t="s">
        <v>1257</v>
      </c>
      <c r="E4552" s="98" t="s">
        <v>5514</v>
      </c>
      <c r="F4552" s="98" t="s">
        <v>1280</v>
      </c>
      <c r="G4552" s="98" t="s">
        <v>5515</v>
      </c>
      <c r="H4552" s="98" t="s">
        <v>99</v>
      </c>
      <c r="I4552" s="98" t="s">
        <v>1261</v>
      </c>
      <c r="J4552" s="101" t="s">
        <v>5516</v>
      </c>
    </row>
    <row r="4553" ht="40.5" spans="1:10">
      <c r="A4553" s="102"/>
      <c r="B4553" s="103"/>
      <c r="C4553" s="98" t="s">
        <v>1256</v>
      </c>
      <c r="D4553" s="98" t="s">
        <v>1257</v>
      </c>
      <c r="E4553" s="98" t="s">
        <v>5517</v>
      </c>
      <c r="F4553" s="98" t="s">
        <v>1259</v>
      </c>
      <c r="G4553" s="98" t="s">
        <v>1768</v>
      </c>
      <c r="H4553" s="98" t="s">
        <v>99</v>
      </c>
      <c r="I4553" s="98" t="s">
        <v>1261</v>
      </c>
      <c r="J4553" s="101" t="s">
        <v>5517</v>
      </c>
    </row>
    <row r="4554" ht="14.25" spans="1:10">
      <c r="A4554" s="102"/>
      <c r="B4554" s="103"/>
      <c r="C4554" s="98" t="s">
        <v>1256</v>
      </c>
      <c r="D4554" s="98" t="s">
        <v>1257</v>
      </c>
      <c r="E4554" s="98" t="s">
        <v>5518</v>
      </c>
      <c r="F4554" s="98" t="s">
        <v>1280</v>
      </c>
      <c r="G4554" s="98" t="s">
        <v>1274</v>
      </c>
      <c r="H4554" s="98" t="s">
        <v>99</v>
      </c>
      <c r="I4554" s="98" t="s">
        <v>1261</v>
      </c>
      <c r="J4554" s="101" t="s">
        <v>5519</v>
      </c>
    </row>
    <row r="4555" ht="81" spans="1:10">
      <c r="A4555" s="102"/>
      <c r="B4555" s="103"/>
      <c r="C4555" s="98" t="s">
        <v>1256</v>
      </c>
      <c r="D4555" s="98" t="s">
        <v>1257</v>
      </c>
      <c r="E4555" s="98" t="s">
        <v>5520</v>
      </c>
      <c r="F4555" s="98" t="s">
        <v>1259</v>
      </c>
      <c r="G4555" s="98" t="s">
        <v>1414</v>
      </c>
      <c r="H4555" s="98" t="s">
        <v>99</v>
      </c>
      <c r="I4555" s="98" t="s">
        <v>1261</v>
      </c>
      <c r="J4555" s="101" t="s">
        <v>5520</v>
      </c>
    </row>
    <row r="4556" ht="27" spans="1:10">
      <c r="A4556" s="102"/>
      <c r="B4556" s="103"/>
      <c r="C4556" s="98" t="s">
        <v>1256</v>
      </c>
      <c r="D4556" s="98" t="s">
        <v>1257</v>
      </c>
      <c r="E4556" s="98" t="s">
        <v>5521</v>
      </c>
      <c r="F4556" s="98" t="s">
        <v>1280</v>
      </c>
      <c r="G4556" s="98" t="s">
        <v>5515</v>
      </c>
      <c r="H4556" s="98" t="s">
        <v>99</v>
      </c>
      <c r="I4556" s="98" t="s">
        <v>1261</v>
      </c>
      <c r="J4556" s="101" t="s">
        <v>5522</v>
      </c>
    </row>
    <row r="4557" ht="27" spans="1:10">
      <c r="A4557" s="102"/>
      <c r="B4557" s="103"/>
      <c r="C4557" s="98" t="s">
        <v>1256</v>
      </c>
      <c r="D4557" s="98" t="s">
        <v>1257</v>
      </c>
      <c r="E4557" s="98" t="s">
        <v>5523</v>
      </c>
      <c r="F4557" s="98" t="s">
        <v>1280</v>
      </c>
      <c r="G4557" s="98" t="s">
        <v>1414</v>
      </c>
      <c r="H4557" s="98" t="s">
        <v>99</v>
      </c>
      <c r="I4557" s="98" t="s">
        <v>1261</v>
      </c>
      <c r="J4557" s="101" t="s">
        <v>5524</v>
      </c>
    </row>
    <row r="4558" ht="54" spans="1:10">
      <c r="A4558" s="102"/>
      <c r="B4558" s="103"/>
      <c r="C4558" s="98" t="s">
        <v>1256</v>
      </c>
      <c r="D4558" s="98" t="s">
        <v>1268</v>
      </c>
      <c r="E4558" s="98" t="s">
        <v>5525</v>
      </c>
      <c r="F4558" s="98" t="s">
        <v>1259</v>
      </c>
      <c r="G4558" s="98" t="s">
        <v>1407</v>
      </c>
      <c r="H4558" s="98" t="s">
        <v>99</v>
      </c>
      <c r="I4558" s="98" t="s">
        <v>1261</v>
      </c>
      <c r="J4558" s="101" t="s">
        <v>5526</v>
      </c>
    </row>
    <row r="4559" ht="27.75" spans="1:10">
      <c r="A4559" s="102"/>
      <c r="B4559" s="103"/>
      <c r="C4559" s="98" t="s">
        <v>1256</v>
      </c>
      <c r="D4559" s="98" t="s">
        <v>1268</v>
      </c>
      <c r="E4559" s="98" t="s">
        <v>5527</v>
      </c>
      <c r="F4559" s="98" t="s">
        <v>1280</v>
      </c>
      <c r="G4559" s="98" t="s">
        <v>1301</v>
      </c>
      <c r="H4559" s="98" t="s">
        <v>99</v>
      </c>
      <c r="I4559" s="98" t="s">
        <v>1261</v>
      </c>
      <c r="J4559" s="101" t="s">
        <v>5528</v>
      </c>
    </row>
    <row r="4560" ht="27" spans="1:10">
      <c r="A4560" s="102"/>
      <c r="B4560" s="103"/>
      <c r="C4560" s="98" t="s">
        <v>1256</v>
      </c>
      <c r="D4560" s="98" t="s">
        <v>1268</v>
      </c>
      <c r="E4560" s="98" t="s">
        <v>5529</v>
      </c>
      <c r="F4560" s="98" t="s">
        <v>1259</v>
      </c>
      <c r="G4560" s="98" t="s">
        <v>1407</v>
      </c>
      <c r="H4560" s="98" t="s">
        <v>99</v>
      </c>
      <c r="I4560" s="98" t="s">
        <v>1261</v>
      </c>
      <c r="J4560" s="101" t="s">
        <v>5530</v>
      </c>
    </row>
    <row r="4561" ht="14.25" spans="1:10">
      <c r="A4561" s="102"/>
      <c r="B4561" s="103"/>
      <c r="C4561" s="98" t="s">
        <v>1256</v>
      </c>
      <c r="D4561" s="98" t="s">
        <v>1268</v>
      </c>
      <c r="E4561" s="98" t="s">
        <v>5531</v>
      </c>
      <c r="F4561" s="98" t="s">
        <v>1259</v>
      </c>
      <c r="G4561" s="98" t="s">
        <v>1407</v>
      </c>
      <c r="H4561" s="98" t="s">
        <v>99</v>
      </c>
      <c r="I4561" s="98" t="s">
        <v>1261</v>
      </c>
      <c r="J4561" s="101" t="s">
        <v>5532</v>
      </c>
    </row>
    <row r="4562" ht="94.5" spans="1:10">
      <c r="A4562" s="102"/>
      <c r="B4562" s="103"/>
      <c r="C4562" s="98" t="s">
        <v>1277</v>
      </c>
      <c r="D4562" s="98" t="s">
        <v>1278</v>
      </c>
      <c r="E4562" s="98" t="s">
        <v>5533</v>
      </c>
      <c r="F4562" s="98" t="s">
        <v>1280</v>
      </c>
      <c r="G4562" s="98" t="s">
        <v>5534</v>
      </c>
      <c r="H4562" s="98" t="s">
        <v>99</v>
      </c>
      <c r="I4562" s="98" t="s">
        <v>1384</v>
      </c>
      <c r="J4562" s="101" t="s">
        <v>5533</v>
      </c>
    </row>
    <row r="4563" ht="27" spans="1:10">
      <c r="A4563" s="102"/>
      <c r="B4563" s="103"/>
      <c r="C4563" s="98" t="s">
        <v>1277</v>
      </c>
      <c r="D4563" s="98" t="s">
        <v>1278</v>
      </c>
      <c r="E4563" s="98" t="s">
        <v>5535</v>
      </c>
      <c r="F4563" s="98" t="s">
        <v>1280</v>
      </c>
      <c r="G4563" s="98" t="s">
        <v>5536</v>
      </c>
      <c r="H4563" s="98" t="s">
        <v>99</v>
      </c>
      <c r="I4563" s="98" t="s">
        <v>1384</v>
      </c>
      <c r="J4563" s="101" t="s">
        <v>5537</v>
      </c>
    </row>
    <row r="4564" ht="67.5" spans="1:10">
      <c r="A4564" s="102"/>
      <c r="B4564" s="103"/>
      <c r="C4564" s="98" t="s">
        <v>1277</v>
      </c>
      <c r="D4564" s="98" t="s">
        <v>1278</v>
      </c>
      <c r="E4564" s="98" t="s">
        <v>5538</v>
      </c>
      <c r="F4564" s="98" t="s">
        <v>1280</v>
      </c>
      <c r="G4564" s="98" t="s">
        <v>5539</v>
      </c>
      <c r="H4564" s="98" t="s">
        <v>99</v>
      </c>
      <c r="I4564" s="98" t="s">
        <v>1384</v>
      </c>
      <c r="J4564" s="101" t="s">
        <v>5538</v>
      </c>
    </row>
    <row r="4565" ht="28.5" spans="1:10">
      <c r="A4565" s="102"/>
      <c r="B4565" s="103"/>
      <c r="C4565" s="98" t="s">
        <v>1282</v>
      </c>
      <c r="D4565" s="98" t="s">
        <v>1283</v>
      </c>
      <c r="E4565" s="98" t="s">
        <v>5540</v>
      </c>
      <c r="F4565" s="98" t="s">
        <v>1280</v>
      </c>
      <c r="G4565" s="98" t="s">
        <v>1407</v>
      </c>
      <c r="H4565" s="98" t="s">
        <v>99</v>
      </c>
      <c r="I4565" s="98" t="s">
        <v>1384</v>
      </c>
      <c r="J4565" s="101" t="s">
        <v>1356</v>
      </c>
    </row>
    <row r="4566" ht="55.5" spans="1:10">
      <c r="A4566" s="98" t="s">
        <v>5541</v>
      </c>
      <c r="B4566" s="101" t="s">
        <v>5542</v>
      </c>
      <c r="C4566" s="102"/>
      <c r="D4566" s="102"/>
      <c r="E4566" s="102"/>
      <c r="F4566" s="102"/>
      <c r="G4566" s="102"/>
      <c r="H4566" s="102"/>
      <c r="I4566" s="102"/>
      <c r="J4566" s="103"/>
    </row>
    <row r="4567" ht="14.25" spans="1:10">
      <c r="A4567" s="102"/>
      <c r="B4567" s="103"/>
      <c r="C4567" s="98" t="s">
        <v>1256</v>
      </c>
      <c r="D4567" s="98" t="s">
        <v>1257</v>
      </c>
      <c r="E4567" s="98" t="s">
        <v>5543</v>
      </c>
      <c r="F4567" s="98" t="s">
        <v>1259</v>
      </c>
      <c r="G4567" s="98" t="s">
        <v>1407</v>
      </c>
      <c r="H4567" s="98" t="s">
        <v>99</v>
      </c>
      <c r="I4567" s="98" t="s">
        <v>1261</v>
      </c>
      <c r="J4567" s="101" t="s">
        <v>5544</v>
      </c>
    </row>
    <row r="4568" ht="14.25" spans="1:10">
      <c r="A4568" s="102"/>
      <c r="B4568" s="103"/>
      <c r="C4568" s="98" t="s">
        <v>1256</v>
      </c>
      <c r="D4568" s="98" t="s">
        <v>1268</v>
      </c>
      <c r="E4568" s="98" t="s">
        <v>5457</v>
      </c>
      <c r="F4568" s="98" t="s">
        <v>1259</v>
      </c>
      <c r="G4568" s="98" t="s">
        <v>1407</v>
      </c>
      <c r="H4568" s="98" t="s">
        <v>99</v>
      </c>
      <c r="I4568" s="98" t="s">
        <v>1261</v>
      </c>
      <c r="J4568" s="101" t="s">
        <v>5545</v>
      </c>
    </row>
    <row r="4569" ht="27" spans="1:10">
      <c r="A4569" s="102"/>
      <c r="B4569" s="103"/>
      <c r="C4569" s="98" t="s">
        <v>1256</v>
      </c>
      <c r="D4569" s="98" t="s">
        <v>1377</v>
      </c>
      <c r="E4569" s="98" t="s">
        <v>5546</v>
      </c>
      <c r="F4569" s="98" t="s">
        <v>1270</v>
      </c>
      <c r="G4569" s="98" t="s">
        <v>1850</v>
      </c>
      <c r="H4569" s="98" t="s">
        <v>99</v>
      </c>
      <c r="I4569" s="98" t="s">
        <v>1261</v>
      </c>
      <c r="J4569" s="101" t="s">
        <v>5546</v>
      </c>
    </row>
    <row r="4570" ht="14.25" spans="1:10">
      <c r="A4570" s="102"/>
      <c r="B4570" s="103"/>
      <c r="C4570" s="98" t="s">
        <v>1256</v>
      </c>
      <c r="D4570" s="98" t="s">
        <v>1291</v>
      </c>
      <c r="E4570" s="98" t="s">
        <v>5547</v>
      </c>
      <c r="F4570" s="98" t="s">
        <v>1280</v>
      </c>
      <c r="G4570" s="98" t="s">
        <v>1310</v>
      </c>
      <c r="H4570" s="98" t="s">
        <v>99</v>
      </c>
      <c r="I4570" s="98" t="s">
        <v>1261</v>
      </c>
      <c r="J4570" s="101" t="s">
        <v>5547</v>
      </c>
    </row>
    <row r="4571" ht="27" spans="1:10">
      <c r="A4571" s="102"/>
      <c r="B4571" s="103"/>
      <c r="C4571" s="98" t="s">
        <v>1277</v>
      </c>
      <c r="D4571" s="98" t="s">
        <v>1313</v>
      </c>
      <c r="E4571" s="98" t="s">
        <v>5548</v>
      </c>
      <c r="F4571" s="98" t="s">
        <v>1259</v>
      </c>
      <c r="G4571" s="98" t="s">
        <v>1407</v>
      </c>
      <c r="H4571" s="98" t="s">
        <v>99</v>
      </c>
      <c r="I4571" s="98" t="s">
        <v>1261</v>
      </c>
      <c r="J4571" s="101" t="s">
        <v>5549</v>
      </c>
    </row>
    <row r="4572" ht="27" spans="1:10">
      <c r="A4572" s="102"/>
      <c r="B4572" s="103"/>
      <c r="C4572" s="98" t="s">
        <v>1282</v>
      </c>
      <c r="D4572" s="98" t="s">
        <v>1283</v>
      </c>
      <c r="E4572" s="98" t="s">
        <v>5550</v>
      </c>
      <c r="F4572" s="98" t="s">
        <v>1259</v>
      </c>
      <c r="G4572" s="98" t="s">
        <v>1407</v>
      </c>
      <c r="H4572" s="98" t="s">
        <v>99</v>
      </c>
      <c r="I4572" s="98" t="s">
        <v>1261</v>
      </c>
      <c r="J4572" s="101" t="s">
        <v>5551</v>
      </c>
    </row>
    <row r="4573" ht="150" spans="1:10">
      <c r="A4573" s="98" t="s">
        <v>5552</v>
      </c>
      <c r="B4573" s="101" t="s">
        <v>5553</v>
      </c>
      <c r="C4573" s="102"/>
      <c r="D4573" s="102"/>
      <c r="E4573" s="102"/>
      <c r="F4573" s="102"/>
      <c r="G4573" s="102"/>
      <c r="H4573" s="102"/>
      <c r="I4573" s="102"/>
      <c r="J4573" s="103"/>
    </row>
    <row r="4574" ht="14.25" spans="1:10">
      <c r="A4574" s="102"/>
      <c r="B4574" s="103"/>
      <c r="C4574" s="98" t="s">
        <v>1256</v>
      </c>
      <c r="D4574" s="98" t="s">
        <v>1257</v>
      </c>
      <c r="E4574" s="98" t="s">
        <v>3695</v>
      </c>
      <c r="F4574" s="98" t="s">
        <v>1259</v>
      </c>
      <c r="G4574" s="98" t="s">
        <v>1768</v>
      </c>
      <c r="H4574" s="98" t="s">
        <v>1776</v>
      </c>
      <c r="I4574" s="98" t="s">
        <v>1261</v>
      </c>
      <c r="J4574" s="101" t="s">
        <v>3983</v>
      </c>
    </row>
    <row r="4575" ht="14.25" spans="1:10">
      <c r="A4575" s="102"/>
      <c r="B4575" s="103"/>
      <c r="C4575" s="98" t="s">
        <v>1256</v>
      </c>
      <c r="D4575" s="98" t="s">
        <v>1257</v>
      </c>
      <c r="E4575" s="98" t="s">
        <v>3696</v>
      </c>
      <c r="F4575" s="98" t="s">
        <v>1259</v>
      </c>
      <c r="G4575" s="98" t="s">
        <v>2714</v>
      </c>
      <c r="H4575" s="98" t="s">
        <v>1782</v>
      </c>
      <c r="I4575" s="98" t="s">
        <v>1261</v>
      </c>
      <c r="J4575" s="101" t="s">
        <v>3947</v>
      </c>
    </row>
    <row r="4576" ht="28.5" spans="1:10">
      <c r="A4576" s="102"/>
      <c r="B4576" s="103"/>
      <c r="C4576" s="98" t="s">
        <v>1256</v>
      </c>
      <c r="D4576" s="98" t="s">
        <v>1268</v>
      </c>
      <c r="E4576" s="98" t="s">
        <v>3699</v>
      </c>
      <c r="F4576" s="98" t="s">
        <v>1259</v>
      </c>
      <c r="G4576" s="98" t="s">
        <v>1285</v>
      </c>
      <c r="H4576" s="98" t="s">
        <v>1294</v>
      </c>
      <c r="I4576" s="98" t="s">
        <v>1261</v>
      </c>
      <c r="J4576" s="101" t="s">
        <v>3700</v>
      </c>
    </row>
    <row r="4577" ht="28.5" spans="1:10">
      <c r="A4577" s="102"/>
      <c r="B4577" s="103"/>
      <c r="C4577" s="98" t="s">
        <v>1256</v>
      </c>
      <c r="D4577" s="98" t="s">
        <v>1268</v>
      </c>
      <c r="E4577" s="98" t="s">
        <v>3701</v>
      </c>
      <c r="F4577" s="98" t="s">
        <v>1259</v>
      </c>
      <c r="G4577" s="98" t="s">
        <v>1301</v>
      </c>
      <c r="H4577" s="98" t="s">
        <v>1294</v>
      </c>
      <c r="I4577" s="98" t="s">
        <v>1261</v>
      </c>
      <c r="J4577" s="101" t="s">
        <v>3702</v>
      </c>
    </row>
    <row r="4578" ht="28.5" spans="1:10">
      <c r="A4578" s="102"/>
      <c r="B4578" s="103"/>
      <c r="C4578" s="98" t="s">
        <v>1256</v>
      </c>
      <c r="D4578" s="98" t="s">
        <v>1268</v>
      </c>
      <c r="E4578" s="98" t="s">
        <v>3703</v>
      </c>
      <c r="F4578" s="98" t="s">
        <v>1259</v>
      </c>
      <c r="G4578" s="98" t="s">
        <v>1301</v>
      </c>
      <c r="H4578" s="98" t="s">
        <v>1294</v>
      </c>
      <c r="I4578" s="98" t="s">
        <v>1261</v>
      </c>
      <c r="J4578" s="101" t="s">
        <v>3704</v>
      </c>
    </row>
    <row r="4579" ht="27" spans="1:10">
      <c r="A4579" s="102"/>
      <c r="B4579" s="103"/>
      <c r="C4579" s="98" t="s">
        <v>1256</v>
      </c>
      <c r="D4579" s="98" t="s">
        <v>1291</v>
      </c>
      <c r="E4579" s="98" t="s">
        <v>5191</v>
      </c>
      <c r="F4579" s="98" t="s">
        <v>1280</v>
      </c>
      <c r="G4579" s="98" t="s">
        <v>3227</v>
      </c>
      <c r="H4579" s="98" t="s">
        <v>1949</v>
      </c>
      <c r="I4579" s="98" t="s">
        <v>1261</v>
      </c>
      <c r="J4579" s="101" t="s">
        <v>3953</v>
      </c>
    </row>
    <row r="4580" ht="27" spans="1:10">
      <c r="A4580" s="102"/>
      <c r="B4580" s="103"/>
      <c r="C4580" s="98" t="s">
        <v>1277</v>
      </c>
      <c r="D4580" s="98" t="s">
        <v>1278</v>
      </c>
      <c r="E4580" s="98" t="s">
        <v>4985</v>
      </c>
      <c r="F4580" s="98" t="s">
        <v>1259</v>
      </c>
      <c r="G4580" s="98" t="s">
        <v>1301</v>
      </c>
      <c r="H4580" s="98" t="s">
        <v>99</v>
      </c>
      <c r="I4580" s="98" t="s">
        <v>1261</v>
      </c>
      <c r="J4580" s="101" t="s">
        <v>3953</v>
      </c>
    </row>
    <row r="4581" ht="27" spans="1:10">
      <c r="A4581" s="102"/>
      <c r="B4581" s="103"/>
      <c r="C4581" s="98" t="s">
        <v>1277</v>
      </c>
      <c r="D4581" s="98" t="s">
        <v>1299</v>
      </c>
      <c r="E4581" s="98" t="s">
        <v>4986</v>
      </c>
      <c r="F4581" s="98" t="s">
        <v>1259</v>
      </c>
      <c r="G4581" s="98" t="s">
        <v>1285</v>
      </c>
      <c r="H4581" s="98" t="s">
        <v>99</v>
      </c>
      <c r="I4581" s="98" t="s">
        <v>1261</v>
      </c>
      <c r="J4581" s="101" t="s">
        <v>5554</v>
      </c>
    </row>
    <row r="4582" ht="28.5" spans="1:10">
      <c r="A4582" s="102"/>
      <c r="B4582" s="103"/>
      <c r="C4582" s="98" t="s">
        <v>1282</v>
      </c>
      <c r="D4582" s="98" t="s">
        <v>1283</v>
      </c>
      <c r="E4582" s="98" t="s">
        <v>3710</v>
      </c>
      <c r="F4582" s="98" t="s">
        <v>1259</v>
      </c>
      <c r="G4582" s="98" t="s">
        <v>1285</v>
      </c>
      <c r="H4582" s="98" t="s">
        <v>1294</v>
      </c>
      <c r="I4582" s="98" t="s">
        <v>1261</v>
      </c>
      <c r="J4582" s="101" t="s">
        <v>3711</v>
      </c>
    </row>
    <row r="4583" ht="98.25" spans="1:10">
      <c r="A4583" s="98" t="s">
        <v>5555</v>
      </c>
      <c r="B4583" s="101" t="s">
        <v>1338</v>
      </c>
      <c r="C4583" s="102"/>
      <c r="D4583" s="102"/>
      <c r="E4583" s="102"/>
      <c r="F4583" s="102"/>
      <c r="G4583" s="102"/>
      <c r="H4583" s="102"/>
      <c r="I4583" s="102"/>
      <c r="J4583" s="103"/>
    </row>
    <row r="4584" ht="27" spans="1:10">
      <c r="A4584" s="102"/>
      <c r="B4584" s="103"/>
      <c r="C4584" s="98" t="s">
        <v>1256</v>
      </c>
      <c r="D4584" s="98" t="s">
        <v>1257</v>
      </c>
      <c r="E4584" s="98" t="s">
        <v>5556</v>
      </c>
      <c r="F4584" s="98" t="s">
        <v>1280</v>
      </c>
      <c r="G4584" s="98" t="s">
        <v>1403</v>
      </c>
      <c r="H4584" s="98" t="s">
        <v>99</v>
      </c>
      <c r="I4584" s="98" t="s">
        <v>1261</v>
      </c>
      <c r="J4584" s="101" t="s">
        <v>5557</v>
      </c>
    </row>
    <row r="4585" ht="41.25" spans="1:10">
      <c r="A4585" s="102"/>
      <c r="B4585" s="103"/>
      <c r="C4585" s="98" t="s">
        <v>1277</v>
      </c>
      <c r="D4585" s="98" t="s">
        <v>1278</v>
      </c>
      <c r="E4585" s="98" t="s">
        <v>5558</v>
      </c>
      <c r="F4585" s="98" t="s">
        <v>1280</v>
      </c>
      <c r="G4585" s="98" t="s">
        <v>1332</v>
      </c>
      <c r="H4585" s="98" t="s">
        <v>4255</v>
      </c>
      <c r="I4585" s="98" t="s">
        <v>1261</v>
      </c>
      <c r="J4585" s="101" t="s">
        <v>5559</v>
      </c>
    </row>
    <row r="4586" ht="28.5" spans="1:10">
      <c r="A4586" s="102"/>
      <c r="B4586" s="103"/>
      <c r="C4586" s="98" t="s">
        <v>1282</v>
      </c>
      <c r="D4586" s="98" t="s">
        <v>1283</v>
      </c>
      <c r="E4586" s="98" t="s">
        <v>5560</v>
      </c>
      <c r="F4586" s="98" t="s">
        <v>1280</v>
      </c>
      <c r="G4586" s="98" t="s">
        <v>1332</v>
      </c>
      <c r="H4586" s="98" t="s">
        <v>1294</v>
      </c>
      <c r="I4586" s="98" t="s">
        <v>1261</v>
      </c>
      <c r="J4586" s="101" t="s">
        <v>5561</v>
      </c>
    </row>
    <row r="4587" ht="82.5" spans="1:10">
      <c r="A4587" s="98" t="s">
        <v>5562</v>
      </c>
      <c r="B4587" s="101" t="s">
        <v>5563</v>
      </c>
      <c r="C4587" s="102"/>
      <c r="D4587" s="102"/>
      <c r="E4587" s="102"/>
      <c r="F4587" s="102"/>
      <c r="G4587" s="102"/>
      <c r="H4587" s="102"/>
      <c r="I4587" s="102"/>
      <c r="J4587" s="103"/>
    </row>
    <row r="4588" ht="14.25" spans="1:10">
      <c r="A4588" s="102"/>
      <c r="B4588" s="103"/>
      <c r="C4588" s="98" t="s">
        <v>1256</v>
      </c>
      <c r="D4588" s="98" t="s">
        <v>1257</v>
      </c>
      <c r="E4588" s="98" t="s">
        <v>5564</v>
      </c>
      <c r="F4588" s="98" t="s">
        <v>1280</v>
      </c>
      <c r="G4588" s="98" t="s">
        <v>1343</v>
      </c>
      <c r="H4588" s="98" t="s">
        <v>99</v>
      </c>
      <c r="I4588" s="98" t="s">
        <v>1261</v>
      </c>
      <c r="J4588" s="101" t="s">
        <v>5565</v>
      </c>
    </row>
    <row r="4589" ht="14.25" spans="1:10">
      <c r="A4589" s="102"/>
      <c r="B4589" s="103"/>
      <c r="C4589" s="98" t="s">
        <v>1256</v>
      </c>
      <c r="D4589" s="98" t="s">
        <v>1268</v>
      </c>
      <c r="E4589" s="98" t="s">
        <v>5036</v>
      </c>
      <c r="F4589" s="98" t="s">
        <v>1280</v>
      </c>
      <c r="G4589" s="98" t="s">
        <v>1301</v>
      </c>
      <c r="H4589" s="98" t="s">
        <v>99</v>
      </c>
      <c r="I4589" s="98" t="s">
        <v>1261</v>
      </c>
      <c r="J4589" s="101" t="s">
        <v>5565</v>
      </c>
    </row>
    <row r="4590" ht="14.25" spans="1:10">
      <c r="A4590" s="102"/>
      <c r="B4590" s="103"/>
      <c r="C4590" s="98" t="s">
        <v>1256</v>
      </c>
      <c r="D4590" s="98" t="s">
        <v>1377</v>
      </c>
      <c r="E4590" s="98" t="s">
        <v>5566</v>
      </c>
      <c r="F4590" s="98" t="s">
        <v>1259</v>
      </c>
      <c r="G4590" s="98" t="s">
        <v>1301</v>
      </c>
      <c r="H4590" s="98" t="s">
        <v>99</v>
      </c>
      <c r="I4590" s="98" t="s">
        <v>1261</v>
      </c>
      <c r="J4590" s="101" t="s">
        <v>5567</v>
      </c>
    </row>
    <row r="4591" ht="14.25" spans="1:10">
      <c r="A4591" s="102"/>
      <c r="B4591" s="103"/>
      <c r="C4591" s="98" t="s">
        <v>1277</v>
      </c>
      <c r="D4591" s="98" t="s">
        <v>1278</v>
      </c>
      <c r="E4591" s="98" t="s">
        <v>5568</v>
      </c>
      <c r="F4591" s="98" t="s">
        <v>1280</v>
      </c>
      <c r="G4591" s="98" t="s">
        <v>1301</v>
      </c>
      <c r="H4591" s="98" t="s">
        <v>99</v>
      </c>
      <c r="I4591" s="98" t="s">
        <v>1261</v>
      </c>
      <c r="J4591" s="101" t="s">
        <v>5569</v>
      </c>
    </row>
    <row r="4592" ht="14.25" spans="1:10">
      <c r="A4592" s="102"/>
      <c r="B4592" s="103"/>
      <c r="C4592" s="98" t="s">
        <v>1277</v>
      </c>
      <c r="D4592" s="98" t="s">
        <v>1278</v>
      </c>
      <c r="E4592" s="98" t="s">
        <v>2027</v>
      </c>
      <c r="F4592" s="98" t="s">
        <v>1259</v>
      </c>
      <c r="G4592" s="98" t="s">
        <v>1407</v>
      </c>
      <c r="H4592" s="98" t="s">
        <v>99</v>
      </c>
      <c r="I4592" s="98" t="s">
        <v>1261</v>
      </c>
      <c r="J4592" s="101" t="s">
        <v>5570</v>
      </c>
    </row>
    <row r="4593" ht="27" spans="1:10">
      <c r="A4593" s="102"/>
      <c r="B4593" s="103"/>
      <c r="C4593" s="98" t="s">
        <v>1282</v>
      </c>
      <c r="D4593" s="98" t="s">
        <v>1283</v>
      </c>
      <c r="E4593" s="98" t="s">
        <v>1431</v>
      </c>
      <c r="F4593" s="98" t="s">
        <v>1259</v>
      </c>
      <c r="G4593" s="98" t="s">
        <v>1285</v>
      </c>
      <c r="H4593" s="98" t="s">
        <v>99</v>
      </c>
      <c r="I4593" s="98" t="s">
        <v>1261</v>
      </c>
      <c r="J4593" s="101" t="s">
        <v>5571</v>
      </c>
    </row>
  </sheetData>
  <mergeCells count="1">
    <mergeCell ref="A2:H2"/>
  </mergeCells>
  <pageMargins left="0.75" right="0.75" top="1" bottom="1" header="0.5" footer="0.5"/>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7"/>
  <sheetViews>
    <sheetView workbookViewId="0">
      <selection activeCell="J4" sqref="J4"/>
    </sheetView>
  </sheetViews>
  <sheetFormatPr defaultColWidth="9" defaultRowHeight="13.5" outlineLevelCol="1"/>
  <cols>
    <col min="1" max="1" width="20.25" style="83" customWidth="1"/>
    <col min="2" max="2" width="64" style="83" customWidth="1"/>
    <col min="3" max="16384" width="9" style="83"/>
  </cols>
  <sheetData>
    <row r="1" s="83" customFormat="1" ht="20" customHeight="1" spans="1:1">
      <c r="A1" s="83" t="s">
        <v>5572</v>
      </c>
    </row>
    <row r="2" s="83" customFormat="1" ht="32" customHeight="1" spans="1:2">
      <c r="A2" s="84" t="s">
        <v>5573</v>
      </c>
      <c r="B2" s="84"/>
    </row>
    <row r="3" s="83" customFormat="1" ht="18.75" spans="1:2">
      <c r="A3" s="85" t="s">
        <v>5574</v>
      </c>
      <c r="B3" s="86" t="s">
        <v>5575</v>
      </c>
    </row>
    <row r="4" s="83" customFormat="1" ht="405" spans="1:2">
      <c r="A4" s="87" t="s">
        <v>5576</v>
      </c>
      <c r="B4" s="88" t="s">
        <v>5577</v>
      </c>
    </row>
    <row r="5" s="83" customFormat="1" ht="54" spans="1:2">
      <c r="A5" s="87" t="s">
        <v>5578</v>
      </c>
      <c r="B5" s="88" t="s">
        <v>5579</v>
      </c>
    </row>
    <row r="6" s="83" customFormat="1" ht="360" customHeight="1" spans="1:2">
      <c r="A6" s="87" t="s">
        <v>5580</v>
      </c>
      <c r="B6" s="88" t="s">
        <v>5581</v>
      </c>
    </row>
    <row r="7" s="83" customFormat="1" ht="234" customHeight="1" spans="1:2">
      <c r="A7" s="87" t="s">
        <v>5582</v>
      </c>
      <c r="B7" s="88" t="s">
        <v>5583</v>
      </c>
    </row>
    <row r="8" s="83" customFormat="1" ht="121.5" spans="1:2">
      <c r="A8" s="87" t="s">
        <v>5584</v>
      </c>
      <c r="B8" s="88" t="s">
        <v>5585</v>
      </c>
    </row>
    <row r="9" s="83" customFormat="1" ht="202.5" spans="1:2">
      <c r="A9" s="87" t="s">
        <v>5586</v>
      </c>
      <c r="B9" s="88" t="s">
        <v>5587</v>
      </c>
    </row>
    <row r="10" s="83" customFormat="1" ht="405" spans="1:2">
      <c r="A10" s="87" t="s">
        <v>5588</v>
      </c>
      <c r="B10" s="88" t="s">
        <v>5589</v>
      </c>
    </row>
    <row r="11" s="83" customFormat="1" ht="108" spans="1:2">
      <c r="A11" s="87" t="s">
        <v>5590</v>
      </c>
      <c r="B11" s="88" t="s">
        <v>5591</v>
      </c>
    </row>
    <row r="12" s="83" customFormat="1" ht="81" spans="1:2">
      <c r="A12" s="87" t="s">
        <v>5592</v>
      </c>
      <c r="B12" s="88" t="s">
        <v>5593</v>
      </c>
    </row>
    <row r="13" s="83" customFormat="1" ht="243" spans="1:2">
      <c r="A13" s="87" t="s">
        <v>5594</v>
      </c>
      <c r="B13" s="88" t="s">
        <v>5595</v>
      </c>
    </row>
    <row r="14" s="83" customFormat="1" ht="94.5" spans="1:2">
      <c r="A14" s="87" t="s">
        <v>5596</v>
      </c>
      <c r="B14" s="88" t="s">
        <v>5597</v>
      </c>
    </row>
    <row r="15" s="83" customFormat="1" ht="148.5" spans="1:2">
      <c r="A15" s="87" t="s">
        <v>5598</v>
      </c>
      <c r="B15" s="88" t="s">
        <v>5599</v>
      </c>
    </row>
    <row r="16" s="83" customFormat="1" ht="270" spans="1:2">
      <c r="A16" s="87" t="s">
        <v>5600</v>
      </c>
      <c r="B16" s="88" t="s">
        <v>5601</v>
      </c>
    </row>
    <row r="17" s="83" customFormat="1" ht="69" customHeight="1" spans="1:2">
      <c r="A17" s="89"/>
      <c r="B17" s="90"/>
    </row>
  </sheetData>
  <mergeCells count="1">
    <mergeCell ref="A2:B2"/>
  </mergeCells>
  <conditionalFormatting sqref="A17">
    <cfRule type="expression" dxfId="1" priority="1" stopIfTrue="1">
      <formula>"len($A:$A)=3"</formula>
    </cfRule>
  </conditionalFormatting>
  <pageMargins left="0.75" right="0.75" top="1" bottom="1" header="0.5" footer="0.5"/>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N1712"/>
  <sheetViews>
    <sheetView zoomScale="86" zoomScaleNormal="86" workbookViewId="0">
      <pane ySplit="6" topLeftCell="A7" activePane="bottomLeft" state="frozen"/>
      <selection/>
      <selection pane="bottomLeft" activeCell="G1712" sqref="G1712"/>
    </sheetView>
  </sheetViews>
  <sheetFormatPr defaultColWidth="9" defaultRowHeight="14.25"/>
  <cols>
    <col min="1" max="1" width="44.625" style="3" customWidth="1"/>
    <col min="2" max="3" width="11.125" style="3" customWidth="1"/>
    <col min="4" max="4" width="38" style="3" customWidth="1"/>
    <col min="5" max="5" width="11.375" style="3" customWidth="1"/>
    <col min="6" max="6" width="14.625" style="3" customWidth="1"/>
    <col min="7" max="7" width="14.625" style="4" customWidth="1"/>
    <col min="8" max="8" width="53" style="4" customWidth="1"/>
    <col min="9" max="9" width="10.875" style="4" customWidth="1"/>
    <col min="10" max="10" width="9.625" style="3" customWidth="1"/>
    <col min="11" max="11" width="28.25" style="3" customWidth="1"/>
    <col min="12" max="12" width="13" style="3" customWidth="1"/>
    <col min="13" max="14" width="14.625" style="3" customWidth="1"/>
    <col min="15" max="16384" width="9" style="3"/>
  </cols>
  <sheetData>
    <row r="1" spans="1:13">
      <c r="A1" s="5" t="s">
        <v>5602</v>
      </c>
      <c r="B1" s="6" t="str">
        <f>""</f>
        <v/>
      </c>
      <c r="C1" s="5"/>
      <c r="D1" s="5"/>
      <c r="E1" s="5"/>
      <c r="F1" s="5"/>
      <c r="J1" s="5"/>
      <c r="K1" s="5"/>
      <c r="L1" s="5"/>
      <c r="M1" s="5"/>
    </row>
    <row r="2" s="1" customFormat="1" ht="28.5" spans="1:14">
      <c r="A2" s="7" t="e">
        <f>#REF!&amp;"年预算收支取数表"</f>
        <v>#REF!</v>
      </c>
      <c r="B2" s="7"/>
      <c r="C2" s="7"/>
      <c r="D2" s="7"/>
      <c r="E2" s="7"/>
      <c r="F2" s="7"/>
      <c r="G2" s="7"/>
      <c r="H2" s="7"/>
      <c r="I2" s="7"/>
      <c r="J2" s="7"/>
      <c r="K2" s="7"/>
      <c r="L2" s="7"/>
      <c r="M2" s="7"/>
      <c r="N2" s="7"/>
    </row>
    <row r="3" spans="1:14">
      <c r="A3" s="6" t="str">
        <f>""</f>
        <v/>
      </c>
      <c r="B3" s="6" t="str">
        <f>""</f>
        <v/>
      </c>
      <c r="C3" s="5"/>
      <c r="D3" s="5"/>
      <c r="E3" s="5"/>
      <c r="F3" s="5"/>
      <c r="J3" s="5"/>
      <c r="K3" s="5"/>
      <c r="L3" s="5"/>
      <c r="M3" s="5"/>
      <c r="N3" s="32" t="s">
        <v>2</v>
      </c>
    </row>
    <row r="4" ht="20.1" customHeight="1" spans="1:14">
      <c r="A4" s="8" t="s">
        <v>5603</v>
      </c>
      <c r="B4" s="8"/>
      <c r="C4" s="8"/>
      <c r="D4" s="8"/>
      <c r="E4" s="8"/>
      <c r="F4" s="8"/>
      <c r="G4" s="8"/>
      <c r="H4" s="8" t="s">
        <v>5604</v>
      </c>
      <c r="I4" s="8"/>
      <c r="J4" s="8"/>
      <c r="K4" s="8"/>
      <c r="L4" s="8"/>
      <c r="M4" s="8"/>
      <c r="N4" s="8"/>
    </row>
    <row r="5" ht="20.1" hidden="1" customHeight="1" spans="1:14">
      <c r="A5" s="9" t="s">
        <v>5603</v>
      </c>
      <c r="B5" s="9" t="s">
        <v>5603</v>
      </c>
      <c r="C5" s="9"/>
      <c r="D5" s="9"/>
      <c r="E5" s="9"/>
      <c r="F5" s="9"/>
      <c r="G5" s="9" t="s">
        <v>5603</v>
      </c>
      <c r="H5" s="9"/>
      <c r="I5" s="9"/>
      <c r="J5" s="9"/>
      <c r="K5" s="9"/>
      <c r="L5" s="9"/>
      <c r="M5" s="9"/>
      <c r="N5" s="9" t="s">
        <v>5604</v>
      </c>
    </row>
    <row r="6" ht="30" customHeight="1" spans="1:14">
      <c r="A6" s="10" t="s">
        <v>5605</v>
      </c>
      <c r="B6" s="11" t="s">
        <v>5606</v>
      </c>
      <c r="C6" s="11" t="s">
        <v>5607</v>
      </c>
      <c r="D6" s="11" t="s">
        <v>5608</v>
      </c>
      <c r="E6" s="11" t="s">
        <v>5609</v>
      </c>
      <c r="F6" s="11" t="s">
        <v>5610</v>
      </c>
      <c r="G6" s="11" t="s">
        <v>5611</v>
      </c>
      <c r="H6" s="10" t="s">
        <v>5605</v>
      </c>
      <c r="I6" s="11" t="s">
        <v>5606</v>
      </c>
      <c r="J6" s="11" t="s">
        <v>5607</v>
      </c>
      <c r="K6" s="11" t="s">
        <v>5608</v>
      </c>
      <c r="L6" s="11" t="s">
        <v>5609</v>
      </c>
      <c r="M6" s="11" t="s">
        <v>5610</v>
      </c>
      <c r="N6" s="11" t="s">
        <v>5611</v>
      </c>
    </row>
    <row r="7" ht="18.95" customHeight="1" spans="1:14">
      <c r="A7" s="12" t="s">
        <v>9</v>
      </c>
      <c r="B7" s="12" t="s">
        <v>3485</v>
      </c>
      <c r="C7" s="471" t="s">
        <v>3485</v>
      </c>
      <c r="D7" s="12" t="s">
        <v>5612</v>
      </c>
      <c r="E7" s="13" t="s">
        <v>5613</v>
      </c>
      <c r="F7" s="13">
        <v>36399</v>
      </c>
      <c r="G7" s="14"/>
      <c r="H7" s="15" t="s">
        <v>5614</v>
      </c>
      <c r="I7" s="33" t="s">
        <v>953</v>
      </c>
      <c r="J7" s="472" t="s">
        <v>953</v>
      </c>
      <c r="K7" s="33" t="s">
        <v>5615</v>
      </c>
      <c r="L7" s="13" t="s">
        <v>5613</v>
      </c>
      <c r="M7" s="13">
        <v>27716</v>
      </c>
      <c r="N7" s="14"/>
    </row>
    <row r="8" ht="18.95" customHeight="1" spans="1:14">
      <c r="A8" s="12" t="s">
        <v>5616</v>
      </c>
      <c r="B8" s="12" t="s">
        <v>5617</v>
      </c>
      <c r="C8" s="471" t="s">
        <v>5617</v>
      </c>
      <c r="D8" s="12" t="s">
        <v>5618</v>
      </c>
      <c r="E8" s="13" t="s">
        <v>5613</v>
      </c>
      <c r="F8" s="13">
        <v>2875</v>
      </c>
      <c r="G8" s="14"/>
      <c r="H8" s="15" t="s">
        <v>5619</v>
      </c>
      <c r="I8" s="33" t="s">
        <v>5620</v>
      </c>
      <c r="J8" s="472" t="s">
        <v>5620</v>
      </c>
      <c r="K8" s="33" t="s">
        <v>5621</v>
      </c>
      <c r="L8" s="13" t="s">
        <v>5613</v>
      </c>
      <c r="M8" s="13">
        <v>636</v>
      </c>
      <c r="N8" s="14"/>
    </row>
    <row r="9" ht="18.95" customHeight="1" spans="1:14">
      <c r="A9" s="12" t="s">
        <v>5622</v>
      </c>
      <c r="B9" s="12" t="s">
        <v>5623</v>
      </c>
      <c r="C9" s="471" t="s">
        <v>5623</v>
      </c>
      <c r="D9" s="12" t="s">
        <v>5624</v>
      </c>
      <c r="E9" s="13" t="s">
        <v>5613</v>
      </c>
      <c r="F9" s="13">
        <v>9438</v>
      </c>
      <c r="G9" s="14"/>
      <c r="H9" s="15" t="s">
        <v>5625</v>
      </c>
      <c r="I9" s="33" t="s">
        <v>5626</v>
      </c>
      <c r="J9" s="472" t="s">
        <v>5626</v>
      </c>
      <c r="K9" s="33" t="s">
        <v>5627</v>
      </c>
      <c r="L9" s="13" t="s">
        <v>5613</v>
      </c>
      <c r="M9" s="13">
        <v>268</v>
      </c>
      <c r="N9" s="14"/>
    </row>
    <row r="10" ht="18.95" customHeight="1" spans="1:14">
      <c r="A10" s="12" t="s">
        <v>5628</v>
      </c>
      <c r="B10" s="12" t="s">
        <v>5629</v>
      </c>
      <c r="C10" s="471" t="s">
        <v>5629</v>
      </c>
      <c r="D10" s="12" t="s">
        <v>5630</v>
      </c>
      <c r="E10" s="13" t="s">
        <v>5613</v>
      </c>
      <c r="F10" s="13">
        <v>1139</v>
      </c>
      <c r="G10" s="14"/>
      <c r="H10" s="15" t="s">
        <v>5631</v>
      </c>
      <c r="I10" s="33" t="s">
        <v>5632</v>
      </c>
      <c r="J10" s="472" t="s">
        <v>5632</v>
      </c>
      <c r="K10" s="33" t="s">
        <v>5633</v>
      </c>
      <c r="L10" s="13" t="s">
        <v>5613</v>
      </c>
      <c r="M10" s="13">
        <v>122</v>
      </c>
      <c r="N10" s="14"/>
    </row>
    <row r="11" ht="18.95" customHeight="1" spans="1:14">
      <c r="A11" s="12" t="s">
        <v>5634</v>
      </c>
      <c r="B11" s="12" t="s">
        <v>5635</v>
      </c>
      <c r="C11" s="471" t="s">
        <v>5635</v>
      </c>
      <c r="D11" s="12" t="s">
        <v>5636</v>
      </c>
      <c r="E11" s="13" t="s">
        <v>5613</v>
      </c>
      <c r="F11" s="13">
        <v>0</v>
      </c>
      <c r="G11" s="14"/>
      <c r="H11" s="15" t="s">
        <v>5637</v>
      </c>
      <c r="I11" s="33" t="s">
        <v>5638</v>
      </c>
      <c r="J11" s="472" t="s">
        <v>5638</v>
      </c>
      <c r="K11" s="33" t="s">
        <v>5639</v>
      </c>
      <c r="L11" s="13" t="s">
        <v>5613</v>
      </c>
      <c r="M11" s="13">
        <v>0</v>
      </c>
      <c r="N11" s="14"/>
    </row>
    <row r="12" ht="18.95" customHeight="1" spans="1:14">
      <c r="A12" s="12" t="s">
        <v>5640</v>
      </c>
      <c r="B12" s="12" t="s">
        <v>5641</v>
      </c>
      <c r="C12" s="471" t="s">
        <v>5641</v>
      </c>
      <c r="D12" s="12" t="s">
        <v>5642</v>
      </c>
      <c r="E12" s="13" t="s">
        <v>5613</v>
      </c>
      <c r="F12" s="13">
        <v>312</v>
      </c>
      <c r="G12" s="14"/>
      <c r="H12" s="15" t="s">
        <v>5643</v>
      </c>
      <c r="I12" s="33" t="s">
        <v>5644</v>
      </c>
      <c r="J12" s="472" t="s">
        <v>5644</v>
      </c>
      <c r="K12" s="33" t="s">
        <v>5645</v>
      </c>
      <c r="L12" s="13" t="s">
        <v>5613</v>
      </c>
      <c r="M12" s="13">
        <v>112</v>
      </c>
      <c r="N12" s="14"/>
    </row>
    <row r="13" ht="18.95" customHeight="1" spans="1:14">
      <c r="A13" s="12" t="s">
        <v>5646</v>
      </c>
      <c r="B13" s="12" t="s">
        <v>5647</v>
      </c>
      <c r="C13" s="471" t="s">
        <v>5647</v>
      </c>
      <c r="D13" s="12" t="s">
        <v>5648</v>
      </c>
      <c r="E13" s="13" t="s">
        <v>5613</v>
      </c>
      <c r="F13" s="13">
        <v>418</v>
      </c>
      <c r="G13" s="14"/>
      <c r="H13" s="15" t="s">
        <v>5649</v>
      </c>
      <c r="I13" s="33" t="s">
        <v>5650</v>
      </c>
      <c r="J13" s="472" t="s">
        <v>5650</v>
      </c>
      <c r="K13" s="33" t="s">
        <v>5651</v>
      </c>
      <c r="L13" s="13" t="s">
        <v>5613</v>
      </c>
      <c r="M13" s="13">
        <v>0</v>
      </c>
      <c r="N13" s="14"/>
    </row>
    <row r="14" ht="18.95" customHeight="1" spans="1:14">
      <c r="A14" s="12" t="s">
        <v>5652</v>
      </c>
      <c r="B14" s="12" t="s">
        <v>5653</v>
      </c>
      <c r="C14" s="471" t="s">
        <v>5653</v>
      </c>
      <c r="D14" s="12" t="s">
        <v>5654</v>
      </c>
      <c r="E14" s="13" t="s">
        <v>5613</v>
      </c>
      <c r="F14" s="13">
        <v>1056</v>
      </c>
      <c r="G14" s="14"/>
      <c r="H14" s="15" t="s">
        <v>5655</v>
      </c>
      <c r="I14" s="33" t="s">
        <v>5656</v>
      </c>
      <c r="J14" s="472" t="s">
        <v>5656</v>
      </c>
      <c r="K14" s="33" t="s">
        <v>5657</v>
      </c>
      <c r="L14" s="13" t="s">
        <v>5613</v>
      </c>
      <c r="M14" s="13">
        <v>0</v>
      </c>
      <c r="N14" s="14"/>
    </row>
    <row r="15" ht="18.95" customHeight="1" spans="1:14">
      <c r="A15" s="12" t="s">
        <v>5658</v>
      </c>
      <c r="B15" s="12" t="s">
        <v>5659</v>
      </c>
      <c r="C15" s="471" t="s">
        <v>5659</v>
      </c>
      <c r="D15" s="12" t="s">
        <v>5660</v>
      </c>
      <c r="E15" s="13" t="s">
        <v>5613</v>
      </c>
      <c r="F15" s="13">
        <v>397</v>
      </c>
      <c r="G15" s="14"/>
      <c r="H15" s="15" t="s">
        <v>5661</v>
      </c>
      <c r="I15" s="33" t="s">
        <v>5662</v>
      </c>
      <c r="J15" s="472" t="s">
        <v>5662</v>
      </c>
      <c r="K15" s="33" t="s">
        <v>5663</v>
      </c>
      <c r="L15" s="13" t="s">
        <v>5613</v>
      </c>
      <c r="M15" s="13">
        <v>0</v>
      </c>
      <c r="N15" s="14"/>
    </row>
    <row r="16" ht="18.95" customHeight="1" spans="1:14">
      <c r="A16" s="12" t="s">
        <v>5664</v>
      </c>
      <c r="B16" s="12" t="s">
        <v>5665</v>
      </c>
      <c r="C16" s="471" t="s">
        <v>5665</v>
      </c>
      <c r="D16" s="12" t="s">
        <v>5666</v>
      </c>
      <c r="E16" s="13" t="s">
        <v>5613</v>
      </c>
      <c r="F16" s="13">
        <v>352</v>
      </c>
      <c r="G16" s="14"/>
      <c r="H16" s="15" t="s">
        <v>5667</v>
      </c>
      <c r="I16" s="33" t="s">
        <v>5668</v>
      </c>
      <c r="J16" s="472" t="s">
        <v>5668</v>
      </c>
      <c r="K16" s="33" t="s">
        <v>5669</v>
      </c>
      <c r="L16" s="13" t="s">
        <v>5613</v>
      </c>
      <c r="M16" s="13">
        <v>104</v>
      </c>
      <c r="N16" s="14"/>
    </row>
    <row r="17" ht="18.95" customHeight="1" spans="1:14">
      <c r="A17" s="12" t="s">
        <v>5670</v>
      </c>
      <c r="B17" s="12" t="s">
        <v>5671</v>
      </c>
      <c r="C17" s="471" t="s">
        <v>5671</v>
      </c>
      <c r="D17" s="12" t="s">
        <v>5672</v>
      </c>
      <c r="E17" s="13" t="s">
        <v>5613</v>
      </c>
      <c r="F17" s="13">
        <v>366</v>
      </c>
      <c r="G17" s="14"/>
      <c r="H17" s="15" t="s">
        <v>5673</v>
      </c>
      <c r="I17" s="33" t="s">
        <v>5674</v>
      </c>
      <c r="J17" s="472" t="s">
        <v>5674</v>
      </c>
      <c r="K17" s="33" t="s">
        <v>5675</v>
      </c>
      <c r="L17" s="13" t="s">
        <v>5613</v>
      </c>
      <c r="M17" s="13">
        <v>0</v>
      </c>
      <c r="N17" s="14"/>
    </row>
    <row r="18" ht="18.95" customHeight="1" spans="1:14">
      <c r="A18" s="12" t="s">
        <v>5676</v>
      </c>
      <c r="B18" s="12" t="s">
        <v>5677</v>
      </c>
      <c r="C18" s="471" t="s">
        <v>5677</v>
      </c>
      <c r="D18" s="12" t="s">
        <v>5678</v>
      </c>
      <c r="E18" s="13" t="s">
        <v>5613</v>
      </c>
      <c r="F18" s="13">
        <v>1846</v>
      </c>
      <c r="G18" s="14"/>
      <c r="H18" s="15" t="s">
        <v>5679</v>
      </c>
      <c r="I18" s="33" t="s">
        <v>5680</v>
      </c>
      <c r="J18" s="472" t="s">
        <v>5680</v>
      </c>
      <c r="K18" s="33" t="s">
        <v>5681</v>
      </c>
      <c r="L18" s="13" t="s">
        <v>5613</v>
      </c>
      <c r="M18" s="13">
        <v>0</v>
      </c>
      <c r="N18" s="14"/>
    </row>
    <row r="19" ht="18.95" customHeight="1" spans="1:14">
      <c r="A19" s="12" t="s">
        <v>5682</v>
      </c>
      <c r="B19" s="12" t="s">
        <v>5683</v>
      </c>
      <c r="C19" s="471" t="s">
        <v>5683</v>
      </c>
      <c r="D19" s="12" t="s">
        <v>5684</v>
      </c>
      <c r="E19" s="13" t="s">
        <v>5613</v>
      </c>
      <c r="F19" s="13">
        <v>291</v>
      </c>
      <c r="G19" s="14"/>
      <c r="H19" s="15" t="s">
        <v>5685</v>
      </c>
      <c r="I19" s="33" t="s">
        <v>5686</v>
      </c>
      <c r="J19" s="472" t="s">
        <v>5686</v>
      </c>
      <c r="K19" s="33" t="s">
        <v>5687</v>
      </c>
      <c r="L19" s="13" t="s">
        <v>5613</v>
      </c>
      <c r="M19" s="13">
        <v>30</v>
      </c>
      <c r="N19" s="14"/>
    </row>
    <row r="20" ht="18.95" customHeight="1" spans="1:14">
      <c r="A20" s="12" t="s">
        <v>5688</v>
      </c>
      <c r="B20" s="12" t="s">
        <v>5689</v>
      </c>
      <c r="C20" s="471" t="s">
        <v>5689</v>
      </c>
      <c r="D20" s="12" t="s">
        <v>5690</v>
      </c>
      <c r="E20" s="13" t="s">
        <v>5613</v>
      </c>
      <c r="F20" s="13">
        <v>6289</v>
      </c>
      <c r="G20" s="14"/>
      <c r="H20" s="15" t="s">
        <v>5691</v>
      </c>
      <c r="I20" s="33" t="s">
        <v>5692</v>
      </c>
      <c r="J20" s="472" t="s">
        <v>5692</v>
      </c>
      <c r="K20" s="33" t="s">
        <v>5693</v>
      </c>
      <c r="L20" s="13" t="s">
        <v>5613</v>
      </c>
      <c r="M20" s="13">
        <v>369</v>
      </c>
      <c r="N20" s="14"/>
    </row>
    <row r="21" ht="18.95" customHeight="1" spans="1:14">
      <c r="A21" s="12" t="s">
        <v>5694</v>
      </c>
      <c r="B21" s="12" t="s">
        <v>5695</v>
      </c>
      <c r="C21" s="471" t="s">
        <v>5695</v>
      </c>
      <c r="D21" s="12" t="s">
        <v>5696</v>
      </c>
      <c r="E21" s="13" t="s">
        <v>5613</v>
      </c>
      <c r="F21" s="13">
        <v>3622</v>
      </c>
      <c r="G21" s="14"/>
      <c r="H21" s="15" t="s">
        <v>5625</v>
      </c>
      <c r="I21" s="33" t="s">
        <v>5697</v>
      </c>
      <c r="J21" s="472" t="s">
        <v>5697</v>
      </c>
      <c r="K21" s="33" t="s">
        <v>5627</v>
      </c>
      <c r="L21" s="13" t="s">
        <v>5613</v>
      </c>
      <c r="M21" s="13">
        <v>205</v>
      </c>
      <c r="N21" s="14"/>
    </row>
    <row r="22" ht="18.95" customHeight="1" spans="1:14">
      <c r="A22" s="12" t="s">
        <v>5698</v>
      </c>
      <c r="B22" s="12" t="s">
        <v>5699</v>
      </c>
      <c r="C22" s="471" t="s">
        <v>5699</v>
      </c>
      <c r="D22" s="12" t="s">
        <v>5700</v>
      </c>
      <c r="E22" s="13" t="s">
        <v>5613</v>
      </c>
      <c r="F22" s="13">
        <v>7358</v>
      </c>
      <c r="G22" s="14"/>
      <c r="H22" s="15" t="s">
        <v>5631</v>
      </c>
      <c r="I22" s="33" t="s">
        <v>5701</v>
      </c>
      <c r="J22" s="472" t="s">
        <v>5701</v>
      </c>
      <c r="K22" s="33" t="s">
        <v>5633</v>
      </c>
      <c r="L22" s="13" t="s">
        <v>5613</v>
      </c>
      <c r="M22" s="13">
        <v>73</v>
      </c>
      <c r="N22" s="14"/>
    </row>
    <row r="23" ht="18.95" customHeight="1" spans="1:14">
      <c r="A23" s="12" t="s">
        <v>5702</v>
      </c>
      <c r="B23" s="12" t="s">
        <v>5703</v>
      </c>
      <c r="C23" s="471" t="s">
        <v>5703</v>
      </c>
      <c r="D23" s="12" t="s">
        <v>5704</v>
      </c>
      <c r="E23" s="13" t="s">
        <v>5613</v>
      </c>
      <c r="F23" s="13">
        <v>0</v>
      </c>
      <c r="G23" s="14"/>
      <c r="H23" s="15" t="s">
        <v>5637</v>
      </c>
      <c r="I23" s="33" t="s">
        <v>5705</v>
      </c>
      <c r="J23" s="472" t="s">
        <v>5705</v>
      </c>
      <c r="K23" s="33" t="s">
        <v>5639</v>
      </c>
      <c r="L23" s="13" t="s">
        <v>5613</v>
      </c>
      <c r="M23" s="13">
        <v>0</v>
      </c>
      <c r="N23" s="14"/>
    </row>
    <row r="24" ht="18.95" customHeight="1" spans="1:14">
      <c r="A24" s="12"/>
      <c r="B24" s="12" t="s">
        <v>5617</v>
      </c>
      <c r="C24" s="471" t="s">
        <v>5706</v>
      </c>
      <c r="D24" s="12" t="s">
        <v>5707</v>
      </c>
      <c r="E24" s="13" t="s">
        <v>5613</v>
      </c>
      <c r="F24" s="13">
        <v>640</v>
      </c>
      <c r="G24" s="14"/>
      <c r="H24" s="15" t="s">
        <v>5708</v>
      </c>
      <c r="I24" s="33" t="s">
        <v>5709</v>
      </c>
      <c r="J24" s="472" t="s">
        <v>5709</v>
      </c>
      <c r="K24" s="33" t="s">
        <v>5710</v>
      </c>
      <c r="L24" s="13" t="s">
        <v>5613</v>
      </c>
      <c r="M24" s="13">
        <v>41</v>
      </c>
      <c r="N24" s="14"/>
    </row>
    <row r="25" ht="18.95" customHeight="1" spans="1:14">
      <c r="A25" s="12" t="s">
        <v>25</v>
      </c>
      <c r="B25" s="12" t="s">
        <v>5059</v>
      </c>
      <c r="C25" s="471" t="s">
        <v>5059</v>
      </c>
      <c r="D25" s="12" t="s">
        <v>5711</v>
      </c>
      <c r="E25" s="13" t="s">
        <v>5613</v>
      </c>
      <c r="F25" s="13">
        <v>13580</v>
      </c>
      <c r="G25" s="14"/>
      <c r="H25" s="15" t="s">
        <v>5712</v>
      </c>
      <c r="I25" s="33" t="s">
        <v>5713</v>
      </c>
      <c r="J25" s="472" t="s">
        <v>5713</v>
      </c>
      <c r="K25" s="33" t="s">
        <v>5714</v>
      </c>
      <c r="L25" s="13" t="s">
        <v>5613</v>
      </c>
      <c r="M25" s="13">
        <v>20</v>
      </c>
      <c r="N25" s="14"/>
    </row>
    <row r="26" ht="18.95" customHeight="1" spans="1:14">
      <c r="A26" s="12" t="s">
        <v>5715</v>
      </c>
      <c r="B26" s="12" t="s">
        <v>5716</v>
      </c>
      <c r="C26" s="471" t="s">
        <v>5716</v>
      </c>
      <c r="D26" s="12" t="s">
        <v>5717</v>
      </c>
      <c r="E26" s="13" t="s">
        <v>5613</v>
      </c>
      <c r="F26" s="13">
        <v>2274</v>
      </c>
      <c r="G26" s="14"/>
      <c r="H26" s="15" t="s">
        <v>5718</v>
      </c>
      <c r="I26" s="33" t="s">
        <v>5719</v>
      </c>
      <c r="J26" s="472" t="s">
        <v>5719</v>
      </c>
      <c r="K26" s="33" t="s">
        <v>5720</v>
      </c>
      <c r="L26" s="13" t="s">
        <v>5613</v>
      </c>
      <c r="M26" s="13">
        <v>0</v>
      </c>
      <c r="N26" s="14"/>
    </row>
    <row r="27" ht="18.95" customHeight="1" spans="1:14">
      <c r="A27" s="12" t="s">
        <v>5721</v>
      </c>
      <c r="B27" s="12" t="s">
        <v>5722</v>
      </c>
      <c r="C27" s="471" t="s">
        <v>5722</v>
      </c>
      <c r="D27" s="12" t="s">
        <v>5723</v>
      </c>
      <c r="E27" s="13" t="s">
        <v>5613</v>
      </c>
      <c r="F27" s="13">
        <v>1521</v>
      </c>
      <c r="G27" s="14"/>
      <c r="H27" s="15" t="s">
        <v>5679</v>
      </c>
      <c r="I27" s="33" t="s">
        <v>5724</v>
      </c>
      <c r="J27" s="472" t="s">
        <v>5724</v>
      </c>
      <c r="K27" s="33" t="s">
        <v>5681</v>
      </c>
      <c r="L27" s="13" t="s">
        <v>5613</v>
      </c>
      <c r="M27" s="13">
        <v>0</v>
      </c>
      <c r="N27" s="14"/>
    </row>
    <row r="28" ht="18.95" customHeight="1" spans="1:14">
      <c r="A28" s="12" t="s">
        <v>5725</v>
      </c>
      <c r="B28" s="12" t="s">
        <v>5726</v>
      </c>
      <c r="C28" s="471" t="s">
        <v>5726</v>
      </c>
      <c r="D28" s="12" t="s">
        <v>5727</v>
      </c>
      <c r="E28" s="13" t="s">
        <v>5613</v>
      </c>
      <c r="F28" s="13">
        <v>2449</v>
      </c>
      <c r="G28" s="14"/>
      <c r="H28" s="15" t="s">
        <v>5728</v>
      </c>
      <c r="I28" s="33" t="s">
        <v>5729</v>
      </c>
      <c r="J28" s="472" t="s">
        <v>5729</v>
      </c>
      <c r="K28" s="33" t="s">
        <v>5730</v>
      </c>
      <c r="L28" s="13" t="s">
        <v>5613</v>
      </c>
      <c r="M28" s="13">
        <v>30</v>
      </c>
      <c r="N28" s="14"/>
    </row>
    <row r="29" ht="18.95" customHeight="1" spans="1:14">
      <c r="A29" s="12" t="s">
        <v>5731</v>
      </c>
      <c r="B29" s="12" t="s">
        <v>5732</v>
      </c>
      <c r="C29" s="471" t="s">
        <v>5732</v>
      </c>
      <c r="D29" s="12" t="s">
        <v>5733</v>
      </c>
      <c r="E29" s="13" t="s">
        <v>5613</v>
      </c>
      <c r="F29" s="13">
        <v>0</v>
      </c>
      <c r="G29" s="14"/>
      <c r="H29" s="15" t="s">
        <v>5734</v>
      </c>
      <c r="I29" s="33" t="s">
        <v>5735</v>
      </c>
      <c r="J29" s="472" t="s">
        <v>5735</v>
      </c>
      <c r="K29" s="33" t="s">
        <v>5736</v>
      </c>
      <c r="L29" s="13" t="s">
        <v>5613</v>
      </c>
      <c r="M29" s="13">
        <v>6057</v>
      </c>
      <c r="N29" s="14"/>
    </row>
    <row r="30" ht="18.95" customHeight="1" spans="1:14">
      <c r="A30" s="12" t="s">
        <v>5737</v>
      </c>
      <c r="B30" s="12" t="s">
        <v>5738</v>
      </c>
      <c r="C30" s="471" t="s">
        <v>5738</v>
      </c>
      <c r="D30" s="12" t="s">
        <v>5739</v>
      </c>
      <c r="E30" s="13" t="s">
        <v>5613</v>
      </c>
      <c r="F30" s="13">
        <v>4282</v>
      </c>
      <c r="G30" s="14"/>
      <c r="H30" s="15" t="s">
        <v>5625</v>
      </c>
      <c r="I30" s="33" t="s">
        <v>5740</v>
      </c>
      <c r="J30" s="472" t="s">
        <v>5740</v>
      </c>
      <c r="K30" s="33" t="s">
        <v>5627</v>
      </c>
      <c r="L30" s="13" t="s">
        <v>5613</v>
      </c>
      <c r="M30" s="13">
        <v>4333</v>
      </c>
      <c r="N30" s="14"/>
    </row>
    <row r="31" ht="18.95" customHeight="1" spans="1:14">
      <c r="A31" s="12" t="s">
        <v>5741</v>
      </c>
      <c r="B31" s="12" t="s">
        <v>5742</v>
      </c>
      <c r="C31" s="471" t="s">
        <v>5742</v>
      </c>
      <c r="D31" s="12" t="s">
        <v>5743</v>
      </c>
      <c r="E31" s="13" t="s">
        <v>5613</v>
      </c>
      <c r="F31" s="13">
        <v>3054</v>
      </c>
      <c r="G31" s="14"/>
      <c r="H31" s="15" t="s">
        <v>5631</v>
      </c>
      <c r="I31" s="33" t="s">
        <v>5744</v>
      </c>
      <c r="J31" s="472" t="s">
        <v>5744</v>
      </c>
      <c r="K31" s="33" t="s">
        <v>5633</v>
      </c>
      <c r="L31" s="13" t="s">
        <v>5613</v>
      </c>
      <c r="M31" s="13">
        <v>1455</v>
      </c>
      <c r="N31" s="14"/>
    </row>
    <row r="32" ht="18.95" customHeight="1" spans="1:14">
      <c r="A32" s="16"/>
      <c r="B32" s="16"/>
      <c r="C32" s="16"/>
      <c r="D32" s="16"/>
      <c r="E32" s="13" t="s">
        <v>5613</v>
      </c>
      <c r="F32" s="13"/>
      <c r="G32" s="14"/>
      <c r="H32" s="15" t="s">
        <v>5637</v>
      </c>
      <c r="I32" s="33" t="s">
        <v>5745</v>
      </c>
      <c r="J32" s="472" t="s">
        <v>5745</v>
      </c>
      <c r="K32" s="33" t="s">
        <v>5639</v>
      </c>
      <c r="L32" s="13" t="s">
        <v>5613</v>
      </c>
      <c r="M32" s="13">
        <v>0</v>
      </c>
      <c r="N32" s="14"/>
    </row>
    <row r="33" ht="18.95" customHeight="1" spans="1:14">
      <c r="A33" s="17" t="s">
        <v>32</v>
      </c>
      <c r="B33" s="18" t="str">
        <f>""</f>
        <v/>
      </c>
      <c r="C33" s="19" t="str">
        <f>""</f>
        <v/>
      </c>
      <c r="D33" s="17" t="s">
        <v>32</v>
      </c>
      <c r="E33" s="13" t="s">
        <v>5613</v>
      </c>
      <c r="F33" s="13"/>
      <c r="G33" s="20"/>
      <c r="H33" s="15" t="s">
        <v>5746</v>
      </c>
      <c r="I33" s="33" t="s">
        <v>5747</v>
      </c>
      <c r="J33" s="472" t="s">
        <v>5747</v>
      </c>
      <c r="K33" s="33" t="s">
        <v>5748</v>
      </c>
      <c r="L33" s="13" t="s">
        <v>5613</v>
      </c>
      <c r="M33" s="13">
        <v>0</v>
      </c>
      <c r="N33" s="14"/>
    </row>
    <row r="34" ht="18.95" customHeight="1" spans="1:14">
      <c r="A34" s="21" t="s">
        <v>33</v>
      </c>
      <c r="B34" s="22" t="s">
        <v>4332</v>
      </c>
      <c r="C34" s="473" t="s">
        <v>4332</v>
      </c>
      <c r="D34" s="12" t="s">
        <v>33</v>
      </c>
      <c r="E34" s="13" t="s">
        <v>5613</v>
      </c>
      <c r="F34" s="13"/>
      <c r="G34" s="20"/>
      <c r="H34" s="15" t="s">
        <v>5749</v>
      </c>
      <c r="I34" s="33" t="s">
        <v>5750</v>
      </c>
      <c r="J34" s="472" t="s">
        <v>5750</v>
      </c>
      <c r="K34" s="33" t="s">
        <v>5751</v>
      </c>
      <c r="L34" s="13" t="s">
        <v>5613</v>
      </c>
      <c r="M34" s="13">
        <v>0</v>
      </c>
      <c r="N34" s="14"/>
    </row>
    <row r="35" ht="18.95" customHeight="1" spans="1:14">
      <c r="A35" s="23" t="s">
        <v>5752</v>
      </c>
      <c r="B35" s="12" t="s">
        <v>5753</v>
      </c>
      <c r="C35" s="12" t="s">
        <v>5753</v>
      </c>
      <c r="D35" s="12" t="s">
        <v>5754</v>
      </c>
      <c r="E35" s="13" t="s">
        <v>5613</v>
      </c>
      <c r="F35" s="13">
        <v>136210</v>
      </c>
      <c r="G35" s="24"/>
      <c r="H35" s="15" t="s">
        <v>5755</v>
      </c>
      <c r="I35" s="33" t="s">
        <v>5756</v>
      </c>
      <c r="J35" s="472" t="s">
        <v>5756</v>
      </c>
      <c r="K35" s="33" t="s">
        <v>5757</v>
      </c>
      <c r="L35" s="13" t="s">
        <v>5613</v>
      </c>
      <c r="M35" s="13">
        <v>0</v>
      </c>
      <c r="N35" s="14"/>
    </row>
    <row r="36" ht="18.95" customHeight="1" spans="1:14">
      <c r="A36" s="23" t="s">
        <v>5758</v>
      </c>
      <c r="B36" s="12" t="s">
        <v>5759</v>
      </c>
      <c r="C36" s="471" t="s">
        <v>5759</v>
      </c>
      <c r="D36" s="12" t="s">
        <v>5760</v>
      </c>
      <c r="E36" s="13" t="s">
        <v>5613</v>
      </c>
      <c r="F36" s="13">
        <v>1583</v>
      </c>
      <c r="G36" s="25"/>
      <c r="H36" s="15" t="s">
        <v>5761</v>
      </c>
      <c r="I36" s="33" t="s">
        <v>5762</v>
      </c>
      <c r="J36" s="472" t="s">
        <v>5762</v>
      </c>
      <c r="K36" s="33" t="s">
        <v>5763</v>
      </c>
      <c r="L36" s="13" t="s">
        <v>5613</v>
      </c>
      <c r="M36" s="13">
        <v>0</v>
      </c>
      <c r="N36" s="14"/>
    </row>
    <row r="37" ht="18.95" customHeight="1" spans="1:14">
      <c r="A37" s="26" t="s">
        <v>5764</v>
      </c>
      <c r="B37" s="12" t="s">
        <v>5765</v>
      </c>
      <c r="C37" s="471" t="s">
        <v>5765</v>
      </c>
      <c r="D37" s="12" t="s">
        <v>5766</v>
      </c>
      <c r="E37" s="13" t="s">
        <v>5613</v>
      </c>
      <c r="F37" s="13">
        <v>1214</v>
      </c>
      <c r="G37" s="25"/>
      <c r="H37" s="15" t="s">
        <v>5767</v>
      </c>
      <c r="I37" s="33" t="s">
        <v>5768</v>
      </c>
      <c r="J37" s="472" t="s">
        <v>5768</v>
      </c>
      <c r="K37" s="33" t="s">
        <v>5769</v>
      </c>
      <c r="L37" s="13" t="s">
        <v>5613</v>
      </c>
      <c r="M37" s="13">
        <v>39</v>
      </c>
      <c r="N37" s="14"/>
    </row>
    <row r="38" ht="18.95" customHeight="1" spans="1:14">
      <c r="A38" s="26" t="s">
        <v>5770</v>
      </c>
      <c r="B38" s="12" t="s">
        <v>5771</v>
      </c>
      <c r="C38" s="471" t="s">
        <v>5771</v>
      </c>
      <c r="D38" s="12" t="s">
        <v>5772</v>
      </c>
      <c r="E38" s="13" t="s">
        <v>5613</v>
      </c>
      <c r="F38" s="13">
        <v>369</v>
      </c>
      <c r="G38" s="25"/>
      <c r="H38" s="15" t="s">
        <v>5773</v>
      </c>
      <c r="I38" s="33" t="s">
        <v>5774</v>
      </c>
      <c r="J38" s="472" t="s">
        <v>5774</v>
      </c>
      <c r="K38" s="33" t="s">
        <v>5775</v>
      </c>
      <c r="L38" s="13" t="s">
        <v>5613</v>
      </c>
      <c r="M38" s="13">
        <v>0</v>
      </c>
      <c r="N38" s="14"/>
    </row>
    <row r="39" ht="18.95" customHeight="1" spans="1:14">
      <c r="A39" s="26" t="s">
        <v>5776</v>
      </c>
      <c r="B39" s="12" t="s">
        <v>5777</v>
      </c>
      <c r="C39" s="471" t="s">
        <v>5777</v>
      </c>
      <c r="D39" s="12" t="s">
        <v>5778</v>
      </c>
      <c r="E39" s="13" t="s">
        <v>5613</v>
      </c>
      <c r="F39" s="13">
        <v>0</v>
      </c>
      <c r="G39" s="25"/>
      <c r="H39" s="15" t="s">
        <v>5679</v>
      </c>
      <c r="I39" s="33" t="s">
        <v>5779</v>
      </c>
      <c r="J39" s="472" t="s">
        <v>5779</v>
      </c>
      <c r="K39" s="33" t="s">
        <v>5681</v>
      </c>
      <c r="L39" s="13" t="s">
        <v>5613</v>
      </c>
      <c r="M39" s="13">
        <v>0</v>
      </c>
      <c r="N39" s="14"/>
    </row>
    <row r="40" ht="18.95" customHeight="1" spans="1:14">
      <c r="A40" s="26" t="s">
        <v>5780</v>
      </c>
      <c r="B40" s="12" t="s">
        <v>5781</v>
      </c>
      <c r="C40" s="471" t="s">
        <v>5781</v>
      </c>
      <c r="D40" s="12" t="s">
        <v>5782</v>
      </c>
      <c r="E40" s="13" t="s">
        <v>5613</v>
      </c>
      <c r="F40" s="13">
        <v>0</v>
      </c>
      <c r="G40" s="24"/>
      <c r="H40" s="15" t="s">
        <v>5783</v>
      </c>
      <c r="I40" s="33" t="s">
        <v>5784</v>
      </c>
      <c r="J40" s="472" t="s">
        <v>5784</v>
      </c>
      <c r="K40" s="33" t="s">
        <v>5785</v>
      </c>
      <c r="L40" s="13" t="s">
        <v>5613</v>
      </c>
      <c r="M40" s="13">
        <v>230</v>
      </c>
      <c r="N40" s="14"/>
    </row>
    <row r="41" ht="18.95" customHeight="1" spans="1:14">
      <c r="A41" s="26" t="s">
        <v>5786</v>
      </c>
      <c r="B41" s="12" t="s">
        <v>5787</v>
      </c>
      <c r="C41" s="471" t="s">
        <v>5787</v>
      </c>
      <c r="D41" s="12" t="s">
        <v>5788</v>
      </c>
      <c r="E41" s="13" t="s">
        <v>5613</v>
      </c>
      <c r="F41" s="13">
        <v>61584</v>
      </c>
      <c r="G41" s="25"/>
      <c r="H41" s="15" t="s">
        <v>5789</v>
      </c>
      <c r="I41" s="33" t="s">
        <v>5790</v>
      </c>
      <c r="J41" s="472" t="s">
        <v>5790</v>
      </c>
      <c r="K41" s="33" t="s">
        <v>5791</v>
      </c>
      <c r="L41" s="13" t="s">
        <v>5613</v>
      </c>
      <c r="M41" s="13">
        <v>4476</v>
      </c>
      <c r="N41" s="14"/>
    </row>
    <row r="42" ht="18.95" customHeight="1" spans="1:14">
      <c r="A42" s="26" t="s">
        <v>5792</v>
      </c>
      <c r="B42" s="12" t="s">
        <v>5793</v>
      </c>
      <c r="C42" s="471" t="s">
        <v>5793</v>
      </c>
      <c r="D42" s="12" t="s">
        <v>5794</v>
      </c>
      <c r="E42" s="13" t="s">
        <v>5613</v>
      </c>
      <c r="F42" s="13">
        <v>3870</v>
      </c>
      <c r="G42" s="25"/>
      <c r="H42" s="15" t="s">
        <v>5625</v>
      </c>
      <c r="I42" s="33" t="s">
        <v>5795</v>
      </c>
      <c r="J42" s="472" t="s">
        <v>5795</v>
      </c>
      <c r="K42" s="33" t="s">
        <v>5627</v>
      </c>
      <c r="L42" s="13" t="s">
        <v>5613</v>
      </c>
      <c r="M42" s="13">
        <v>381</v>
      </c>
      <c r="N42" s="14"/>
    </row>
    <row r="43" ht="18.95" customHeight="1" spans="1:14">
      <c r="A43" s="27" t="s">
        <v>5796</v>
      </c>
      <c r="B43" s="12" t="s">
        <v>5797</v>
      </c>
      <c r="C43" s="471" t="s">
        <v>5797</v>
      </c>
      <c r="D43" s="12" t="s">
        <v>5798</v>
      </c>
      <c r="E43" s="13" t="s">
        <v>5613</v>
      </c>
      <c r="F43" s="13">
        <v>18300</v>
      </c>
      <c r="G43" s="25"/>
      <c r="H43" s="15" t="s">
        <v>5631</v>
      </c>
      <c r="I43" s="33" t="s">
        <v>5799</v>
      </c>
      <c r="J43" s="472" t="s">
        <v>5799</v>
      </c>
      <c r="K43" s="33" t="s">
        <v>5633</v>
      </c>
      <c r="L43" s="13" t="s">
        <v>5613</v>
      </c>
      <c r="M43" s="13">
        <v>4080</v>
      </c>
      <c r="N43" s="14"/>
    </row>
    <row r="44" ht="18.95" customHeight="1" spans="1:14">
      <c r="A44" s="27" t="s">
        <v>5800</v>
      </c>
      <c r="B44" s="12" t="s">
        <v>5801</v>
      </c>
      <c r="C44" s="471" t="s">
        <v>5801</v>
      </c>
      <c r="D44" s="12" t="s">
        <v>5802</v>
      </c>
      <c r="E44" s="13" t="s">
        <v>5613</v>
      </c>
      <c r="F44" s="13">
        <v>341</v>
      </c>
      <c r="G44" s="25"/>
      <c r="H44" s="15" t="s">
        <v>5637</v>
      </c>
      <c r="I44" s="33" t="s">
        <v>5803</v>
      </c>
      <c r="J44" s="472" t="s">
        <v>5803</v>
      </c>
      <c r="K44" s="33" t="s">
        <v>5639</v>
      </c>
      <c r="L44" s="13" t="s">
        <v>5613</v>
      </c>
      <c r="M44" s="13">
        <v>0</v>
      </c>
      <c r="N44" s="14"/>
    </row>
    <row r="45" ht="18.95" customHeight="1" spans="1:14">
      <c r="A45" s="28" t="s">
        <v>5804</v>
      </c>
      <c r="B45" s="12" t="s">
        <v>5805</v>
      </c>
      <c r="C45" s="471" t="s">
        <v>5805</v>
      </c>
      <c r="D45" s="12" t="s">
        <v>5806</v>
      </c>
      <c r="E45" s="13" t="s">
        <v>5613</v>
      </c>
      <c r="F45" s="13">
        <v>6674</v>
      </c>
      <c r="G45" s="25"/>
      <c r="H45" s="15" t="s">
        <v>5807</v>
      </c>
      <c r="I45" s="33" t="s">
        <v>5808</v>
      </c>
      <c r="J45" s="472" t="s">
        <v>5808</v>
      </c>
      <c r="K45" s="33" t="s">
        <v>5809</v>
      </c>
      <c r="L45" s="13" t="s">
        <v>5613</v>
      </c>
      <c r="M45" s="13">
        <v>0</v>
      </c>
      <c r="N45" s="14"/>
    </row>
    <row r="46" ht="18.95" customHeight="1" spans="1:14">
      <c r="A46" s="29" t="s">
        <v>5810</v>
      </c>
      <c r="B46" s="12" t="s">
        <v>5811</v>
      </c>
      <c r="C46" s="471" t="s">
        <v>5811</v>
      </c>
      <c r="D46" s="12" t="s">
        <v>5812</v>
      </c>
      <c r="E46" s="13" t="s">
        <v>5613</v>
      </c>
      <c r="F46" s="13">
        <v>1435</v>
      </c>
      <c r="G46" s="25"/>
      <c r="H46" s="15" t="s">
        <v>5813</v>
      </c>
      <c r="I46" s="33" t="s">
        <v>5814</v>
      </c>
      <c r="J46" s="472" t="s">
        <v>5814</v>
      </c>
      <c r="K46" s="33" t="s">
        <v>5815</v>
      </c>
      <c r="L46" s="13" t="s">
        <v>5613</v>
      </c>
      <c r="M46" s="13">
        <v>0</v>
      </c>
      <c r="N46" s="14"/>
    </row>
    <row r="47" ht="18.95" customHeight="1" spans="1:14">
      <c r="A47" s="30" t="s">
        <v>5816</v>
      </c>
      <c r="B47" s="12" t="s">
        <v>5817</v>
      </c>
      <c r="C47" s="471" t="s">
        <v>5817</v>
      </c>
      <c r="D47" s="12" t="s">
        <v>5818</v>
      </c>
      <c r="E47" s="13" t="s">
        <v>5613</v>
      </c>
      <c r="F47" s="13">
        <v>236</v>
      </c>
      <c r="G47" s="25"/>
      <c r="H47" s="15" t="s">
        <v>5819</v>
      </c>
      <c r="I47" s="33" t="s">
        <v>5820</v>
      </c>
      <c r="J47" s="472" t="s">
        <v>5820</v>
      </c>
      <c r="K47" s="33" t="s">
        <v>5821</v>
      </c>
      <c r="L47" s="13" t="s">
        <v>5613</v>
      </c>
      <c r="M47" s="13">
        <v>0</v>
      </c>
      <c r="N47" s="14"/>
    </row>
    <row r="48" ht="18.95" customHeight="1" spans="1:14">
      <c r="A48" s="30" t="s">
        <v>5822</v>
      </c>
      <c r="B48" s="12" t="s">
        <v>5823</v>
      </c>
      <c r="C48" s="471" t="s">
        <v>5823</v>
      </c>
      <c r="D48" s="12" t="s">
        <v>5824</v>
      </c>
      <c r="E48" s="13" t="s">
        <v>5613</v>
      </c>
      <c r="F48" s="13">
        <v>1753</v>
      </c>
      <c r="G48" s="25"/>
      <c r="H48" s="15" t="s">
        <v>5825</v>
      </c>
      <c r="I48" s="33" t="s">
        <v>5826</v>
      </c>
      <c r="J48" s="472" t="s">
        <v>5826</v>
      </c>
      <c r="K48" s="33" t="s">
        <v>5827</v>
      </c>
      <c r="L48" s="13" t="s">
        <v>5613</v>
      </c>
      <c r="M48" s="13">
        <v>5</v>
      </c>
      <c r="N48" s="14"/>
    </row>
    <row r="49" ht="18.95" customHeight="1" spans="1:14">
      <c r="A49" s="30" t="s">
        <v>5828</v>
      </c>
      <c r="B49" s="12" t="s">
        <v>5829</v>
      </c>
      <c r="C49" s="471" t="s">
        <v>5829</v>
      </c>
      <c r="D49" s="12" t="s">
        <v>5830</v>
      </c>
      <c r="E49" s="13" t="s">
        <v>5613</v>
      </c>
      <c r="F49" s="13">
        <v>0</v>
      </c>
      <c r="G49" s="25"/>
      <c r="H49" s="15" t="s">
        <v>5831</v>
      </c>
      <c r="I49" s="33" t="s">
        <v>5832</v>
      </c>
      <c r="J49" s="472" t="s">
        <v>5832</v>
      </c>
      <c r="K49" s="33" t="s">
        <v>5833</v>
      </c>
      <c r="L49" s="13" t="s">
        <v>5613</v>
      </c>
      <c r="M49" s="13">
        <v>10</v>
      </c>
      <c r="N49" s="14"/>
    </row>
    <row r="50" ht="18.95" customHeight="1" spans="1:14">
      <c r="A50" s="30" t="s">
        <v>5834</v>
      </c>
      <c r="B50" s="12" t="s">
        <v>5835</v>
      </c>
      <c r="C50" s="471" t="s">
        <v>5835</v>
      </c>
      <c r="D50" s="12" t="s">
        <v>5836</v>
      </c>
      <c r="E50" s="13" t="s">
        <v>5613</v>
      </c>
      <c r="F50" s="13">
        <v>0</v>
      </c>
      <c r="G50" s="25"/>
      <c r="H50" s="15" t="s">
        <v>5837</v>
      </c>
      <c r="I50" s="472" t="s">
        <v>5838</v>
      </c>
      <c r="J50" s="472" t="s">
        <v>5838</v>
      </c>
      <c r="K50" s="33" t="s">
        <v>5839</v>
      </c>
      <c r="L50" s="13" t="s">
        <v>5613</v>
      </c>
      <c r="M50" s="13"/>
      <c r="N50" s="14"/>
    </row>
    <row r="51" ht="18.95" customHeight="1" spans="1:14">
      <c r="A51" s="30" t="s">
        <v>5840</v>
      </c>
      <c r="B51" s="12" t="s">
        <v>5841</v>
      </c>
      <c r="C51" s="471" t="s">
        <v>5841</v>
      </c>
      <c r="D51" s="12" t="s">
        <v>5842</v>
      </c>
      <c r="E51" s="13" t="s">
        <v>5613</v>
      </c>
      <c r="F51" s="13">
        <v>744</v>
      </c>
      <c r="G51" s="25"/>
      <c r="H51" s="15" t="s">
        <v>5679</v>
      </c>
      <c r="I51" s="33" t="s">
        <v>5843</v>
      </c>
      <c r="J51" s="472" t="s">
        <v>5843</v>
      </c>
      <c r="K51" s="33" t="s">
        <v>5681</v>
      </c>
      <c r="L51" s="13" t="s">
        <v>5613</v>
      </c>
      <c r="M51" s="13">
        <v>0</v>
      </c>
      <c r="N51" s="14"/>
    </row>
    <row r="52" ht="18.95" customHeight="1" spans="1:14">
      <c r="A52" s="30" t="s">
        <v>5844</v>
      </c>
      <c r="B52" s="12" t="s">
        <v>5845</v>
      </c>
      <c r="C52" s="471" t="s">
        <v>5845</v>
      </c>
      <c r="D52" s="12" t="s">
        <v>5846</v>
      </c>
      <c r="E52" s="13" t="s">
        <v>5613</v>
      </c>
      <c r="F52" s="13">
        <v>0</v>
      </c>
      <c r="G52" s="25"/>
      <c r="H52" s="15" t="s">
        <v>5847</v>
      </c>
      <c r="I52" s="33" t="s">
        <v>5848</v>
      </c>
      <c r="J52" s="472" t="s">
        <v>5848</v>
      </c>
      <c r="K52" s="33" t="s">
        <v>5849</v>
      </c>
      <c r="L52" s="13" t="s">
        <v>5613</v>
      </c>
      <c r="M52" s="13">
        <v>0</v>
      </c>
      <c r="N52" s="14"/>
    </row>
    <row r="53" ht="18.95" customHeight="1" spans="1:14">
      <c r="A53" s="31" t="s">
        <v>5850</v>
      </c>
      <c r="B53" s="12" t="s">
        <v>5851</v>
      </c>
      <c r="C53" s="471" t="s">
        <v>5851</v>
      </c>
      <c r="D53" s="12" t="s">
        <v>5852</v>
      </c>
      <c r="E53" s="13" t="s">
        <v>5613</v>
      </c>
      <c r="F53" s="13">
        <v>0</v>
      </c>
      <c r="G53" s="25"/>
      <c r="H53" s="15" t="s">
        <v>5853</v>
      </c>
      <c r="I53" s="33" t="s">
        <v>5854</v>
      </c>
      <c r="J53" s="472" t="s">
        <v>5854</v>
      </c>
      <c r="K53" s="33" t="s">
        <v>5855</v>
      </c>
      <c r="L53" s="13" t="s">
        <v>5613</v>
      </c>
      <c r="M53" s="13">
        <v>222</v>
      </c>
      <c r="N53" s="14"/>
    </row>
    <row r="54" ht="18.95" customHeight="1" spans="1:14">
      <c r="A54" s="30" t="s">
        <v>5856</v>
      </c>
      <c r="B54" s="12" t="s">
        <v>5857</v>
      </c>
      <c r="C54" s="471" t="s">
        <v>5857</v>
      </c>
      <c r="D54" s="12" t="s">
        <v>5858</v>
      </c>
      <c r="E54" s="13" t="s">
        <v>5613</v>
      </c>
      <c r="F54" s="13">
        <v>1156</v>
      </c>
      <c r="G54" s="25"/>
      <c r="H54" s="15" t="s">
        <v>5625</v>
      </c>
      <c r="I54" s="33" t="s">
        <v>5859</v>
      </c>
      <c r="J54" s="472" t="s">
        <v>5859</v>
      </c>
      <c r="K54" s="33" t="s">
        <v>5627</v>
      </c>
      <c r="L54" s="13" t="s">
        <v>5613</v>
      </c>
      <c r="M54" s="13">
        <v>95</v>
      </c>
      <c r="N54" s="14"/>
    </row>
    <row r="55" ht="18.95" customHeight="1" spans="1:14">
      <c r="A55" s="30" t="s">
        <v>5860</v>
      </c>
      <c r="B55" s="12" t="s">
        <v>5861</v>
      </c>
      <c r="C55" s="471" t="s">
        <v>5861</v>
      </c>
      <c r="D55" s="12" t="s">
        <v>5862</v>
      </c>
      <c r="E55" s="13" t="s">
        <v>5613</v>
      </c>
      <c r="F55" s="13">
        <v>6332</v>
      </c>
      <c r="G55" s="25"/>
      <c r="H55" s="15" t="s">
        <v>5631</v>
      </c>
      <c r="I55" s="33" t="s">
        <v>5863</v>
      </c>
      <c r="J55" s="472" t="s">
        <v>5863</v>
      </c>
      <c r="K55" s="33" t="s">
        <v>5633</v>
      </c>
      <c r="L55" s="13" t="s">
        <v>5613</v>
      </c>
      <c r="M55" s="13">
        <v>60</v>
      </c>
      <c r="N55" s="14"/>
    </row>
    <row r="56" ht="18.95" customHeight="1" spans="1:14">
      <c r="A56" s="30" t="s">
        <v>5864</v>
      </c>
      <c r="B56" s="12" t="s">
        <v>5865</v>
      </c>
      <c r="C56" s="471" t="s">
        <v>5865</v>
      </c>
      <c r="D56" s="12" t="s">
        <v>5866</v>
      </c>
      <c r="E56" s="13" t="s">
        <v>5613</v>
      </c>
      <c r="F56" s="13">
        <v>7961</v>
      </c>
      <c r="G56" s="25"/>
      <c r="H56" s="15" t="s">
        <v>5637</v>
      </c>
      <c r="I56" s="33" t="s">
        <v>5867</v>
      </c>
      <c r="J56" s="472" t="s">
        <v>5867</v>
      </c>
      <c r="K56" s="33" t="s">
        <v>5639</v>
      </c>
      <c r="L56" s="13" t="s">
        <v>5613</v>
      </c>
      <c r="M56" s="13">
        <v>0</v>
      </c>
      <c r="N56" s="14"/>
    </row>
    <row r="57" ht="18.95" customHeight="1" spans="1:14">
      <c r="A57" s="27" t="s">
        <v>5868</v>
      </c>
      <c r="B57" s="12" t="s">
        <v>5869</v>
      </c>
      <c r="C57" s="471" t="s">
        <v>5869</v>
      </c>
      <c r="D57" s="12" t="s">
        <v>5870</v>
      </c>
      <c r="E57" s="13" t="s">
        <v>5613</v>
      </c>
      <c r="F57" s="13">
        <v>8171</v>
      </c>
      <c r="G57" s="25"/>
      <c r="H57" s="15" t="s">
        <v>5871</v>
      </c>
      <c r="I57" s="33" t="s">
        <v>5872</v>
      </c>
      <c r="J57" s="472" t="s">
        <v>5872</v>
      </c>
      <c r="K57" s="33" t="s">
        <v>5873</v>
      </c>
      <c r="L57" s="13" t="s">
        <v>5613</v>
      </c>
      <c r="M57" s="13">
        <v>0</v>
      </c>
      <c r="N57" s="14"/>
    </row>
    <row r="58" ht="18.95" customHeight="1" spans="1:14">
      <c r="A58" s="30" t="s">
        <v>5874</v>
      </c>
      <c r="B58" s="12" t="s">
        <v>5875</v>
      </c>
      <c r="C58" s="471" t="s">
        <v>5875</v>
      </c>
      <c r="D58" s="12" t="s">
        <v>5876</v>
      </c>
      <c r="E58" s="13" t="s">
        <v>5613</v>
      </c>
      <c r="F58" s="13">
        <v>1400</v>
      </c>
      <c r="G58" s="25"/>
      <c r="H58" s="15" t="s">
        <v>5877</v>
      </c>
      <c r="I58" s="33" t="s">
        <v>5878</v>
      </c>
      <c r="J58" s="472" t="s">
        <v>5878</v>
      </c>
      <c r="K58" s="33" t="s">
        <v>5879</v>
      </c>
      <c r="L58" s="13" t="s">
        <v>5613</v>
      </c>
      <c r="M58" s="13">
        <v>57</v>
      </c>
      <c r="N58" s="14"/>
    </row>
    <row r="59" ht="18.95" customHeight="1" spans="1:14">
      <c r="A59" s="30" t="s">
        <v>5880</v>
      </c>
      <c r="B59" s="12" t="s">
        <v>5881</v>
      </c>
      <c r="C59" s="471" t="s">
        <v>5881</v>
      </c>
      <c r="D59" s="12" t="s">
        <v>5882</v>
      </c>
      <c r="E59" s="13" t="s">
        <v>5613</v>
      </c>
      <c r="F59" s="13">
        <v>0</v>
      </c>
      <c r="G59" s="25"/>
      <c r="H59" s="15" t="s">
        <v>5883</v>
      </c>
      <c r="I59" s="33" t="s">
        <v>5884</v>
      </c>
      <c r="J59" s="472" t="s">
        <v>5884</v>
      </c>
      <c r="K59" s="33" t="s">
        <v>5885</v>
      </c>
      <c r="L59" s="13" t="s">
        <v>5613</v>
      </c>
      <c r="M59" s="13">
        <v>0</v>
      </c>
      <c r="N59" s="14"/>
    </row>
    <row r="60" ht="18.95" customHeight="1" spans="1:14">
      <c r="A60" s="30" t="s">
        <v>5886</v>
      </c>
      <c r="B60" s="12" t="s">
        <v>5887</v>
      </c>
      <c r="C60" s="471" t="s">
        <v>5887</v>
      </c>
      <c r="D60" s="12" t="s">
        <v>5888</v>
      </c>
      <c r="E60" s="13" t="s">
        <v>5613</v>
      </c>
      <c r="F60" s="13">
        <v>2049</v>
      </c>
      <c r="G60" s="25"/>
      <c r="H60" s="15" t="s">
        <v>5889</v>
      </c>
      <c r="I60" s="33" t="s">
        <v>5890</v>
      </c>
      <c r="J60" s="472" t="s">
        <v>5890</v>
      </c>
      <c r="K60" s="33" t="s">
        <v>5891</v>
      </c>
      <c r="L60" s="13" t="s">
        <v>5613</v>
      </c>
      <c r="M60" s="13">
        <v>10</v>
      </c>
      <c r="N60" s="14"/>
    </row>
    <row r="61" ht="18.95" customHeight="1" spans="1:14">
      <c r="A61" s="30" t="s">
        <v>5892</v>
      </c>
      <c r="B61" s="471" t="s">
        <v>5893</v>
      </c>
      <c r="C61" s="471" t="s">
        <v>5894</v>
      </c>
      <c r="D61" s="12" t="s">
        <v>5895</v>
      </c>
      <c r="E61" s="13" t="s">
        <v>5613</v>
      </c>
      <c r="F61" s="13">
        <v>8109</v>
      </c>
      <c r="G61" s="24"/>
      <c r="H61" s="15" t="s">
        <v>5896</v>
      </c>
      <c r="I61" s="33" t="s">
        <v>5897</v>
      </c>
      <c r="J61" s="472" t="s">
        <v>5897</v>
      </c>
      <c r="K61" s="33" t="s">
        <v>5898</v>
      </c>
      <c r="L61" s="13" t="s">
        <v>5613</v>
      </c>
      <c r="M61" s="13">
        <v>0</v>
      </c>
      <c r="N61" s="14"/>
    </row>
    <row r="62" ht="18.95" customHeight="1" spans="1:14">
      <c r="A62" s="30" t="s">
        <v>5899</v>
      </c>
      <c r="B62" s="12" t="s">
        <v>5900</v>
      </c>
      <c r="C62" s="471" t="s">
        <v>5900</v>
      </c>
      <c r="D62" s="12" t="s">
        <v>5901</v>
      </c>
      <c r="E62" s="13" t="s">
        <v>5613</v>
      </c>
      <c r="F62" s="13">
        <v>1162</v>
      </c>
      <c r="G62" s="25"/>
      <c r="H62" s="15" t="s">
        <v>5679</v>
      </c>
      <c r="I62" s="33" t="s">
        <v>5902</v>
      </c>
      <c r="J62" s="472" t="s">
        <v>5902</v>
      </c>
      <c r="K62" s="33" t="s">
        <v>5681</v>
      </c>
      <c r="L62" s="13" t="s">
        <v>5613</v>
      </c>
      <c r="M62" s="13">
        <v>0</v>
      </c>
      <c r="N62" s="14"/>
    </row>
    <row r="63" ht="18.95" customHeight="1" spans="1:14">
      <c r="A63" s="30" t="s">
        <v>5903</v>
      </c>
      <c r="B63" s="12" t="s">
        <v>5904</v>
      </c>
      <c r="C63" s="471" t="s">
        <v>5904</v>
      </c>
      <c r="D63" s="12" t="s">
        <v>5905</v>
      </c>
      <c r="E63" s="13" t="s">
        <v>5613</v>
      </c>
      <c r="F63" s="13">
        <v>73043</v>
      </c>
      <c r="G63" s="25"/>
      <c r="H63" s="15" t="s">
        <v>5906</v>
      </c>
      <c r="I63" s="33" t="s">
        <v>5907</v>
      </c>
      <c r="J63" s="472" t="s">
        <v>5907</v>
      </c>
      <c r="K63" s="33" t="s">
        <v>5908</v>
      </c>
      <c r="L63" s="13" t="s">
        <v>5613</v>
      </c>
      <c r="M63" s="13">
        <v>0</v>
      </c>
      <c r="N63" s="14"/>
    </row>
    <row r="64" ht="18.95" customHeight="1" spans="1:14">
      <c r="A64" s="30" t="s">
        <v>5909</v>
      </c>
      <c r="B64" s="12" t="s">
        <v>5910</v>
      </c>
      <c r="C64" s="471" t="s">
        <v>5910</v>
      </c>
      <c r="D64" s="12" t="s">
        <v>5615</v>
      </c>
      <c r="E64" s="13" t="s">
        <v>5613</v>
      </c>
      <c r="F64" s="13">
        <v>2488</v>
      </c>
      <c r="G64" s="25"/>
      <c r="H64" s="15" t="s">
        <v>5911</v>
      </c>
      <c r="I64" s="33" t="s">
        <v>5912</v>
      </c>
      <c r="J64" s="472" t="s">
        <v>5912</v>
      </c>
      <c r="K64" s="33" t="s">
        <v>5913</v>
      </c>
      <c r="L64" s="13" t="s">
        <v>5613</v>
      </c>
      <c r="M64" s="13">
        <v>1358</v>
      </c>
      <c r="N64" s="14"/>
    </row>
    <row r="65" ht="18.95" customHeight="1" spans="1:14">
      <c r="A65" s="30" t="s">
        <v>5914</v>
      </c>
      <c r="B65" s="12" t="s">
        <v>5915</v>
      </c>
      <c r="C65" s="471" t="s">
        <v>5915</v>
      </c>
      <c r="D65" s="12" t="s">
        <v>5916</v>
      </c>
      <c r="E65" s="13" t="s">
        <v>5613</v>
      </c>
      <c r="F65" s="13">
        <v>0</v>
      </c>
      <c r="G65" s="25"/>
      <c r="H65" s="15" t="s">
        <v>5625</v>
      </c>
      <c r="I65" s="33" t="s">
        <v>5917</v>
      </c>
      <c r="J65" s="472" t="s">
        <v>5917</v>
      </c>
      <c r="K65" s="33" t="s">
        <v>5627</v>
      </c>
      <c r="L65" s="13" t="s">
        <v>5613</v>
      </c>
      <c r="M65" s="13">
        <v>587</v>
      </c>
      <c r="N65" s="14"/>
    </row>
    <row r="66" ht="18.95" customHeight="1" spans="1:14">
      <c r="A66" s="30" t="s">
        <v>5918</v>
      </c>
      <c r="B66" s="12" t="s">
        <v>5919</v>
      </c>
      <c r="C66" s="471" t="s">
        <v>5919</v>
      </c>
      <c r="D66" s="12" t="s">
        <v>5920</v>
      </c>
      <c r="E66" s="13" t="s">
        <v>5613</v>
      </c>
      <c r="F66" s="13">
        <v>118</v>
      </c>
      <c r="G66" s="24"/>
      <c r="H66" s="15" t="s">
        <v>5631</v>
      </c>
      <c r="I66" s="33" t="s">
        <v>5921</v>
      </c>
      <c r="J66" s="472" t="s">
        <v>5921</v>
      </c>
      <c r="K66" s="33" t="s">
        <v>5633</v>
      </c>
      <c r="L66" s="13" t="s">
        <v>5613</v>
      </c>
      <c r="M66" s="13">
        <v>602</v>
      </c>
      <c r="N66" s="14"/>
    </row>
    <row r="67" ht="18.95" customHeight="1" spans="1:14">
      <c r="A67" s="30" t="s">
        <v>5922</v>
      </c>
      <c r="B67" s="12" t="s">
        <v>5923</v>
      </c>
      <c r="C67" s="471" t="s">
        <v>5923</v>
      </c>
      <c r="D67" s="12" t="s">
        <v>5924</v>
      </c>
      <c r="E67" s="13" t="s">
        <v>5613</v>
      </c>
      <c r="F67" s="13">
        <v>685</v>
      </c>
      <c r="G67" s="25"/>
      <c r="H67" s="15" t="s">
        <v>5637</v>
      </c>
      <c r="I67" s="33" t="s">
        <v>5925</v>
      </c>
      <c r="J67" s="472" t="s">
        <v>5925</v>
      </c>
      <c r="K67" s="33" t="s">
        <v>5639</v>
      </c>
      <c r="L67" s="13" t="s">
        <v>5613</v>
      </c>
      <c r="M67" s="13">
        <v>0</v>
      </c>
      <c r="N67" s="14"/>
    </row>
    <row r="68" ht="18.95" customHeight="1" spans="1:14">
      <c r="A68" s="30" t="s">
        <v>5926</v>
      </c>
      <c r="B68" s="12" t="s">
        <v>5927</v>
      </c>
      <c r="C68" s="471" t="s">
        <v>5927</v>
      </c>
      <c r="D68" s="12" t="s">
        <v>5928</v>
      </c>
      <c r="E68" s="13" t="s">
        <v>5613</v>
      </c>
      <c r="F68" s="13">
        <v>8521</v>
      </c>
      <c r="G68" s="24"/>
      <c r="H68" s="15" t="s">
        <v>5929</v>
      </c>
      <c r="I68" s="33" t="s">
        <v>5930</v>
      </c>
      <c r="J68" s="472" t="s">
        <v>5930</v>
      </c>
      <c r="K68" s="33" t="s">
        <v>5931</v>
      </c>
      <c r="L68" s="13" t="s">
        <v>5613</v>
      </c>
      <c r="M68" s="13">
        <v>3</v>
      </c>
      <c r="N68" s="14"/>
    </row>
    <row r="69" ht="18.95" customHeight="1" spans="1:14">
      <c r="A69" s="30" t="s">
        <v>5932</v>
      </c>
      <c r="B69" s="12" t="s">
        <v>5933</v>
      </c>
      <c r="C69" s="471" t="s">
        <v>5933</v>
      </c>
      <c r="D69" s="12" t="s">
        <v>5934</v>
      </c>
      <c r="E69" s="13" t="s">
        <v>5613</v>
      </c>
      <c r="F69" s="13">
        <v>314</v>
      </c>
      <c r="G69" s="25"/>
      <c r="H69" s="15" t="s">
        <v>5935</v>
      </c>
      <c r="I69" s="33" t="s">
        <v>5936</v>
      </c>
      <c r="J69" s="472" t="s">
        <v>5936</v>
      </c>
      <c r="K69" s="33" t="s">
        <v>5937</v>
      </c>
      <c r="L69" s="13" t="s">
        <v>5613</v>
      </c>
      <c r="M69" s="13">
        <v>0</v>
      </c>
      <c r="N69" s="14"/>
    </row>
    <row r="70" ht="18.95" customHeight="1" spans="1:14">
      <c r="A70" s="30" t="s">
        <v>5938</v>
      </c>
      <c r="B70" s="12" t="s">
        <v>5939</v>
      </c>
      <c r="C70" s="471" t="s">
        <v>5939</v>
      </c>
      <c r="D70" s="12" t="s">
        <v>5940</v>
      </c>
      <c r="E70" s="13" t="s">
        <v>5613</v>
      </c>
      <c r="F70" s="13">
        <v>1366</v>
      </c>
      <c r="G70" s="25"/>
      <c r="H70" s="15" t="s">
        <v>5941</v>
      </c>
      <c r="I70" s="33" t="s">
        <v>5942</v>
      </c>
      <c r="J70" s="472" t="s">
        <v>5942</v>
      </c>
      <c r="K70" s="33" t="s">
        <v>5943</v>
      </c>
      <c r="L70" s="13" t="s">
        <v>5613</v>
      </c>
      <c r="M70" s="13">
        <v>0</v>
      </c>
      <c r="N70" s="14"/>
    </row>
    <row r="71" ht="18.95" customHeight="1" spans="1:14">
      <c r="A71" s="30" t="s">
        <v>5944</v>
      </c>
      <c r="B71" s="12" t="s">
        <v>5945</v>
      </c>
      <c r="C71" s="471" t="s">
        <v>5945</v>
      </c>
      <c r="D71" s="12" t="s">
        <v>5946</v>
      </c>
      <c r="E71" s="13" t="s">
        <v>5613</v>
      </c>
      <c r="F71" s="13">
        <v>5626</v>
      </c>
      <c r="G71" s="24"/>
      <c r="H71" s="15" t="s">
        <v>5947</v>
      </c>
      <c r="I71" s="33" t="s">
        <v>5948</v>
      </c>
      <c r="J71" s="472" t="s">
        <v>5948</v>
      </c>
      <c r="K71" s="33" t="s">
        <v>5949</v>
      </c>
      <c r="L71" s="13" t="s">
        <v>5613</v>
      </c>
      <c r="M71" s="13">
        <v>9</v>
      </c>
      <c r="N71" s="14"/>
    </row>
    <row r="72" ht="18.95" customHeight="1" spans="1:14">
      <c r="A72" s="30" t="s">
        <v>5950</v>
      </c>
      <c r="B72" s="12" t="s">
        <v>5951</v>
      </c>
      <c r="C72" s="471" t="s">
        <v>5951</v>
      </c>
      <c r="D72" s="12" t="s">
        <v>5952</v>
      </c>
      <c r="E72" s="13" t="s">
        <v>5613</v>
      </c>
      <c r="F72" s="13">
        <v>3465</v>
      </c>
      <c r="G72" s="24"/>
      <c r="H72" s="15" t="s">
        <v>5953</v>
      </c>
      <c r="I72" s="33" t="s">
        <v>5954</v>
      </c>
      <c r="J72" s="472" t="s">
        <v>5954</v>
      </c>
      <c r="K72" s="33" t="s">
        <v>5955</v>
      </c>
      <c r="L72" s="13" t="s">
        <v>5613</v>
      </c>
      <c r="M72" s="13">
        <v>0</v>
      </c>
      <c r="N72" s="14"/>
    </row>
    <row r="73" ht="18.95" customHeight="1" spans="1:14">
      <c r="A73" s="30" t="s">
        <v>5956</v>
      </c>
      <c r="B73" s="12" t="s">
        <v>5957</v>
      </c>
      <c r="C73" s="471" t="s">
        <v>5957</v>
      </c>
      <c r="D73" s="12" t="s">
        <v>5958</v>
      </c>
      <c r="E73" s="13" t="s">
        <v>5613</v>
      </c>
      <c r="F73" s="13">
        <v>1713</v>
      </c>
      <c r="G73" s="25"/>
      <c r="H73" s="15" t="s">
        <v>5679</v>
      </c>
      <c r="I73" s="33" t="s">
        <v>5959</v>
      </c>
      <c r="J73" s="472" t="s">
        <v>5959</v>
      </c>
      <c r="K73" s="33" t="s">
        <v>5681</v>
      </c>
      <c r="L73" s="13" t="s">
        <v>5613</v>
      </c>
      <c r="M73" s="13">
        <v>0</v>
      </c>
      <c r="N73" s="14"/>
    </row>
    <row r="74" ht="18.95" customHeight="1" spans="1:14">
      <c r="A74" s="30" t="s">
        <v>5960</v>
      </c>
      <c r="B74" s="12" t="s">
        <v>5961</v>
      </c>
      <c r="C74" s="471" t="s">
        <v>5961</v>
      </c>
      <c r="D74" s="12" t="s">
        <v>5962</v>
      </c>
      <c r="E74" s="13" t="s">
        <v>5613</v>
      </c>
      <c r="F74" s="13">
        <v>3425</v>
      </c>
      <c r="G74" s="24"/>
      <c r="H74" s="15" t="s">
        <v>5963</v>
      </c>
      <c r="I74" s="33" t="s">
        <v>5964</v>
      </c>
      <c r="J74" s="472" t="s">
        <v>5964</v>
      </c>
      <c r="K74" s="33" t="s">
        <v>5965</v>
      </c>
      <c r="L74" s="13" t="s">
        <v>5613</v>
      </c>
      <c r="M74" s="13">
        <v>157</v>
      </c>
      <c r="N74" s="14"/>
    </row>
    <row r="75" ht="18.95" customHeight="1" spans="1:14">
      <c r="A75" s="30" t="s">
        <v>5966</v>
      </c>
      <c r="B75" s="12" t="s">
        <v>5967</v>
      </c>
      <c r="C75" s="471" t="s">
        <v>5967</v>
      </c>
      <c r="D75" s="12" t="s">
        <v>5968</v>
      </c>
      <c r="E75" s="13" t="s">
        <v>5613</v>
      </c>
      <c r="F75" s="13">
        <v>20630</v>
      </c>
      <c r="G75" s="25"/>
      <c r="H75" s="15" t="s">
        <v>5969</v>
      </c>
      <c r="I75" s="33" t="s">
        <v>5970</v>
      </c>
      <c r="J75" s="472" t="s">
        <v>5970</v>
      </c>
      <c r="K75" s="33" t="s">
        <v>5971</v>
      </c>
      <c r="L75" s="13" t="s">
        <v>5613</v>
      </c>
      <c r="M75" s="13">
        <v>1485</v>
      </c>
      <c r="N75" s="14"/>
    </row>
    <row r="76" ht="18.95" customHeight="1" spans="1:14">
      <c r="A76" s="30" t="s">
        <v>5972</v>
      </c>
      <c r="B76" s="12" t="s">
        <v>5973</v>
      </c>
      <c r="C76" s="471" t="s">
        <v>5973</v>
      </c>
      <c r="D76" s="12" t="s">
        <v>5974</v>
      </c>
      <c r="E76" s="13" t="s">
        <v>5613</v>
      </c>
      <c r="F76" s="13">
        <v>10981</v>
      </c>
      <c r="G76" s="25"/>
      <c r="H76" s="15" t="s">
        <v>5625</v>
      </c>
      <c r="I76" s="33" t="s">
        <v>5975</v>
      </c>
      <c r="J76" s="472" t="s">
        <v>5975</v>
      </c>
      <c r="K76" s="33" t="s">
        <v>5627</v>
      </c>
      <c r="L76" s="13" t="s">
        <v>5613</v>
      </c>
      <c r="M76" s="13">
        <v>0</v>
      </c>
      <c r="N76" s="14"/>
    </row>
    <row r="77" ht="18.95" customHeight="1" spans="1:14">
      <c r="A77" s="30" t="s">
        <v>5976</v>
      </c>
      <c r="B77" s="12" t="s">
        <v>5977</v>
      </c>
      <c r="C77" s="471" t="s">
        <v>5977</v>
      </c>
      <c r="D77" s="12" t="s">
        <v>5978</v>
      </c>
      <c r="E77" s="13" t="s">
        <v>5613</v>
      </c>
      <c r="F77" s="13">
        <v>2144</v>
      </c>
      <c r="G77" s="20"/>
      <c r="H77" s="15" t="s">
        <v>5631</v>
      </c>
      <c r="I77" s="33" t="s">
        <v>5979</v>
      </c>
      <c r="J77" s="472" t="s">
        <v>5979</v>
      </c>
      <c r="K77" s="33" t="s">
        <v>5633</v>
      </c>
      <c r="L77" s="13" t="s">
        <v>5613</v>
      </c>
      <c r="M77" s="13">
        <v>1437</v>
      </c>
      <c r="N77" s="14"/>
    </row>
    <row r="78" ht="18.95" customHeight="1" spans="1:14">
      <c r="A78" s="30" t="s">
        <v>5980</v>
      </c>
      <c r="B78" s="12" t="s">
        <v>5981</v>
      </c>
      <c r="C78" s="471" t="s">
        <v>5981</v>
      </c>
      <c r="D78" s="12" t="s">
        <v>5982</v>
      </c>
      <c r="E78" s="13" t="s">
        <v>5613</v>
      </c>
      <c r="F78" s="13">
        <v>644</v>
      </c>
      <c r="G78" s="20"/>
      <c r="H78" s="15" t="s">
        <v>5637</v>
      </c>
      <c r="I78" s="33" t="s">
        <v>5983</v>
      </c>
      <c r="J78" s="472" t="s">
        <v>5983</v>
      </c>
      <c r="K78" s="33" t="s">
        <v>5639</v>
      </c>
      <c r="L78" s="13" t="s">
        <v>5613</v>
      </c>
      <c r="M78" s="13">
        <v>0</v>
      </c>
      <c r="N78" s="14"/>
    </row>
    <row r="79" ht="18.95" customHeight="1" spans="1:14">
      <c r="A79" s="30" t="s">
        <v>5984</v>
      </c>
      <c r="B79" s="12" t="s">
        <v>5985</v>
      </c>
      <c r="C79" s="471" t="s">
        <v>5985</v>
      </c>
      <c r="D79" s="12" t="s">
        <v>5986</v>
      </c>
      <c r="E79" s="13" t="s">
        <v>5613</v>
      </c>
      <c r="F79" s="13">
        <v>0</v>
      </c>
      <c r="G79" s="14"/>
      <c r="H79" s="15" t="s">
        <v>5987</v>
      </c>
      <c r="I79" s="33" t="s">
        <v>5988</v>
      </c>
      <c r="J79" s="472" t="s">
        <v>5988</v>
      </c>
      <c r="K79" s="33" t="s">
        <v>5989</v>
      </c>
      <c r="L79" s="13" t="s">
        <v>5613</v>
      </c>
      <c r="M79" s="13">
        <v>48</v>
      </c>
      <c r="N79" s="14"/>
    </row>
    <row r="80" ht="18.95" customHeight="1" spans="1:14">
      <c r="A80" s="30" t="s">
        <v>5990</v>
      </c>
      <c r="B80" s="12" t="s">
        <v>5991</v>
      </c>
      <c r="C80" s="471" t="s">
        <v>5991</v>
      </c>
      <c r="D80" s="12" t="s">
        <v>5992</v>
      </c>
      <c r="E80" s="13" t="s">
        <v>5613</v>
      </c>
      <c r="F80" s="13">
        <v>4699</v>
      </c>
      <c r="G80" s="14"/>
      <c r="H80" s="15" t="s">
        <v>5993</v>
      </c>
      <c r="I80" s="33" t="s">
        <v>5994</v>
      </c>
      <c r="J80" s="472" t="s">
        <v>5994</v>
      </c>
      <c r="K80" s="33" t="s">
        <v>5995</v>
      </c>
      <c r="L80" s="13" t="s">
        <v>5613</v>
      </c>
      <c r="M80" s="13">
        <v>0</v>
      </c>
      <c r="N80" s="14"/>
    </row>
    <row r="81" ht="18.95" customHeight="1" spans="1:14">
      <c r="A81" s="30" t="s">
        <v>5996</v>
      </c>
      <c r="B81" s="12" t="s">
        <v>5997</v>
      </c>
      <c r="C81" s="471" t="s">
        <v>5997</v>
      </c>
      <c r="D81" s="12" t="s">
        <v>5998</v>
      </c>
      <c r="E81" s="13" t="s">
        <v>5613</v>
      </c>
      <c r="F81" s="13">
        <v>6147</v>
      </c>
      <c r="G81" s="14"/>
      <c r="H81" s="15" t="s">
        <v>5999</v>
      </c>
      <c r="I81" s="33" t="s">
        <v>6000</v>
      </c>
      <c r="J81" s="472" t="s">
        <v>6000</v>
      </c>
      <c r="K81" s="33" t="s">
        <v>6001</v>
      </c>
      <c r="L81" s="13" t="s">
        <v>5613</v>
      </c>
      <c r="M81" s="13">
        <v>0</v>
      </c>
      <c r="N81" s="14"/>
    </row>
    <row r="82" ht="18.95" customHeight="1" spans="1:14">
      <c r="A82" s="30" t="s">
        <v>6002</v>
      </c>
      <c r="B82" s="12" t="s">
        <v>6003</v>
      </c>
      <c r="C82" s="471" t="s">
        <v>6003</v>
      </c>
      <c r="D82" s="12" t="s">
        <v>6004</v>
      </c>
      <c r="E82" s="13" t="s">
        <v>5613</v>
      </c>
      <c r="F82" s="13">
        <v>77</v>
      </c>
      <c r="G82" s="14"/>
      <c r="H82" s="15" t="s">
        <v>6005</v>
      </c>
      <c r="I82" s="33" t="s">
        <v>6006</v>
      </c>
      <c r="J82" s="472" t="s">
        <v>6006</v>
      </c>
      <c r="K82" s="33" t="s">
        <v>6007</v>
      </c>
      <c r="L82" s="13" t="s">
        <v>5613</v>
      </c>
      <c r="M82" s="13">
        <v>0</v>
      </c>
      <c r="N82" s="14"/>
    </row>
    <row r="83" ht="18.95" customHeight="1" spans="1:14">
      <c r="A83" s="34" t="s">
        <v>6008</v>
      </c>
      <c r="B83" s="12" t="s">
        <v>6009</v>
      </c>
      <c r="C83" s="471" t="s">
        <v>6009</v>
      </c>
      <c r="D83" s="12" t="s">
        <v>5743</v>
      </c>
      <c r="E83" s="13" t="s">
        <v>5613</v>
      </c>
      <c r="F83" s="13">
        <v>0</v>
      </c>
      <c r="G83" s="14"/>
      <c r="H83" s="15" t="s">
        <v>6010</v>
      </c>
      <c r="I83" s="33" t="s">
        <v>6011</v>
      </c>
      <c r="J83" s="472" t="s">
        <v>6011</v>
      </c>
      <c r="K83" s="33" t="s">
        <v>6012</v>
      </c>
      <c r="L83" s="13" t="s">
        <v>5613</v>
      </c>
      <c r="M83" s="13">
        <v>0</v>
      </c>
      <c r="N83" s="14"/>
    </row>
    <row r="84" ht="18.95" customHeight="1" spans="1:14">
      <c r="A84" s="26" t="s">
        <v>6013</v>
      </c>
      <c r="B84" s="471" t="s">
        <v>6014</v>
      </c>
      <c r="C84" s="471" t="s">
        <v>6015</v>
      </c>
      <c r="D84" s="12" t="s">
        <v>6016</v>
      </c>
      <c r="E84" s="13" t="s">
        <v>5613</v>
      </c>
      <c r="F84" s="13">
        <v>0</v>
      </c>
      <c r="G84" s="14"/>
      <c r="H84" s="15" t="s">
        <v>5947</v>
      </c>
      <c r="I84" s="33" t="s">
        <v>6017</v>
      </c>
      <c r="J84" s="472" t="s">
        <v>6017</v>
      </c>
      <c r="K84" s="33" t="s">
        <v>5949</v>
      </c>
      <c r="L84" s="13" t="s">
        <v>5613</v>
      </c>
      <c r="M84" s="13">
        <v>0</v>
      </c>
      <c r="N84" s="14"/>
    </row>
    <row r="85" ht="18.95" customHeight="1" spans="1:14">
      <c r="A85" s="30" t="s">
        <v>6018</v>
      </c>
      <c r="B85" s="12" t="s">
        <v>6019</v>
      </c>
      <c r="C85" s="12" t="s">
        <v>6019</v>
      </c>
      <c r="D85" s="12" t="s">
        <v>6020</v>
      </c>
      <c r="E85" s="13" t="s">
        <v>5613</v>
      </c>
      <c r="F85" s="13">
        <v>0</v>
      </c>
      <c r="G85" s="14"/>
      <c r="H85" s="15" t="s">
        <v>5679</v>
      </c>
      <c r="I85" s="33" t="s">
        <v>6021</v>
      </c>
      <c r="J85" s="472" t="s">
        <v>6021</v>
      </c>
      <c r="K85" s="33" t="s">
        <v>5681</v>
      </c>
      <c r="L85" s="13" t="s">
        <v>5613</v>
      </c>
      <c r="M85" s="13">
        <v>0</v>
      </c>
      <c r="N85" s="14"/>
    </row>
    <row r="86" ht="18.95" customHeight="1" spans="1:14">
      <c r="A86" s="30" t="s">
        <v>6022</v>
      </c>
      <c r="B86" s="12" t="s">
        <v>6023</v>
      </c>
      <c r="C86" s="471" t="s">
        <v>6023</v>
      </c>
      <c r="D86" s="12" t="s">
        <v>6024</v>
      </c>
      <c r="E86" s="13" t="s">
        <v>5613</v>
      </c>
      <c r="F86" s="13">
        <v>0</v>
      </c>
      <c r="G86" s="14"/>
      <c r="H86" s="15" t="s">
        <v>6025</v>
      </c>
      <c r="I86" s="33" t="s">
        <v>6026</v>
      </c>
      <c r="J86" s="472" t="s">
        <v>6026</v>
      </c>
      <c r="K86" s="33" t="s">
        <v>6027</v>
      </c>
      <c r="L86" s="13" t="s">
        <v>5613</v>
      </c>
      <c r="M86" s="13">
        <v>0</v>
      </c>
      <c r="N86" s="14"/>
    </row>
    <row r="87" ht="18.95" customHeight="1" spans="1:14">
      <c r="A87" s="35" t="s">
        <v>6028</v>
      </c>
      <c r="B87" s="12" t="s">
        <v>6029</v>
      </c>
      <c r="C87" s="471" t="s">
        <v>6029</v>
      </c>
      <c r="D87" s="12" t="s">
        <v>6030</v>
      </c>
      <c r="E87" s="13" t="s">
        <v>5613</v>
      </c>
      <c r="F87" s="13">
        <v>0</v>
      </c>
      <c r="G87" s="14"/>
      <c r="H87" s="15" t="s">
        <v>6031</v>
      </c>
      <c r="I87" s="33" t="s">
        <v>6032</v>
      </c>
      <c r="J87" s="472" t="s">
        <v>6032</v>
      </c>
      <c r="K87" s="33" t="s">
        <v>6033</v>
      </c>
      <c r="L87" s="13" t="s">
        <v>5613</v>
      </c>
      <c r="M87" s="13">
        <v>555</v>
      </c>
      <c r="N87" s="14"/>
    </row>
    <row r="88" ht="18.95" customHeight="1" spans="1:14">
      <c r="A88" s="35" t="s">
        <v>6034</v>
      </c>
      <c r="B88" s="12" t="s">
        <v>6035</v>
      </c>
      <c r="C88" s="471" t="s">
        <v>6035</v>
      </c>
      <c r="D88" s="12" t="s">
        <v>6036</v>
      </c>
      <c r="E88" s="13" t="s">
        <v>5613</v>
      </c>
      <c r="F88" s="13">
        <v>0</v>
      </c>
      <c r="G88" s="14"/>
      <c r="H88" s="15" t="s">
        <v>5625</v>
      </c>
      <c r="I88" s="33" t="s">
        <v>6037</v>
      </c>
      <c r="J88" s="472" t="s">
        <v>6037</v>
      </c>
      <c r="K88" s="33" t="s">
        <v>5627</v>
      </c>
      <c r="L88" s="13" t="s">
        <v>5613</v>
      </c>
      <c r="M88" s="13">
        <v>125</v>
      </c>
      <c r="N88" s="14"/>
    </row>
    <row r="89" ht="18.95" customHeight="1" spans="1:14">
      <c r="A89" s="35" t="s">
        <v>6038</v>
      </c>
      <c r="B89" s="12" t="s">
        <v>6039</v>
      </c>
      <c r="C89" s="471" t="s">
        <v>6039</v>
      </c>
      <c r="D89" s="12" t="s">
        <v>6040</v>
      </c>
      <c r="E89" s="13" t="s">
        <v>5613</v>
      </c>
      <c r="F89" s="13">
        <v>0</v>
      </c>
      <c r="G89" s="14"/>
      <c r="H89" s="15" t="s">
        <v>5631</v>
      </c>
      <c r="I89" s="33" t="s">
        <v>6041</v>
      </c>
      <c r="J89" s="472" t="s">
        <v>6041</v>
      </c>
      <c r="K89" s="33" t="s">
        <v>5633</v>
      </c>
      <c r="L89" s="13" t="s">
        <v>5613</v>
      </c>
      <c r="M89" s="13">
        <v>147</v>
      </c>
      <c r="N89" s="14"/>
    </row>
    <row r="90" ht="18.95" customHeight="1" spans="1:14">
      <c r="A90" s="26" t="s">
        <v>6042</v>
      </c>
      <c r="B90" s="12" t="s">
        <v>6043</v>
      </c>
      <c r="C90" s="471" t="s">
        <v>6043</v>
      </c>
      <c r="D90" s="12" t="s">
        <v>579</v>
      </c>
      <c r="E90" s="13" t="s">
        <v>5613</v>
      </c>
      <c r="F90" s="13">
        <v>964</v>
      </c>
      <c r="G90" s="14"/>
      <c r="H90" s="15" t="s">
        <v>5637</v>
      </c>
      <c r="I90" s="33" t="s">
        <v>6044</v>
      </c>
      <c r="J90" s="472" t="s">
        <v>6044</v>
      </c>
      <c r="K90" s="33" t="s">
        <v>5639</v>
      </c>
      <c r="L90" s="13" t="s">
        <v>5613</v>
      </c>
      <c r="M90" s="13">
        <v>0</v>
      </c>
      <c r="N90" s="14"/>
    </row>
    <row r="91" ht="18.95" customHeight="1" spans="1:14">
      <c r="A91" s="26" t="s">
        <v>6045</v>
      </c>
      <c r="B91" s="12" t="s">
        <v>6046</v>
      </c>
      <c r="C91" s="12" t="s">
        <v>6046</v>
      </c>
      <c r="D91" s="12" t="s">
        <v>6047</v>
      </c>
      <c r="E91" s="13" t="s">
        <v>5613</v>
      </c>
      <c r="F91" s="13">
        <v>403</v>
      </c>
      <c r="G91" s="14"/>
      <c r="H91" s="15" t="s">
        <v>6048</v>
      </c>
      <c r="I91" s="33" t="s">
        <v>6049</v>
      </c>
      <c r="J91" s="472" t="s">
        <v>6049</v>
      </c>
      <c r="K91" s="33" t="s">
        <v>6050</v>
      </c>
      <c r="L91" s="13" t="s">
        <v>5613</v>
      </c>
      <c r="M91" s="13">
        <v>269</v>
      </c>
      <c r="N91" s="14"/>
    </row>
    <row r="92" ht="18.95" customHeight="1" spans="1:14">
      <c r="A92" s="26" t="s">
        <v>6051</v>
      </c>
      <c r="B92" s="12" t="s">
        <v>6052</v>
      </c>
      <c r="C92" s="12" t="s">
        <v>6052</v>
      </c>
      <c r="D92" s="12" t="s">
        <v>6053</v>
      </c>
      <c r="E92" s="13" t="s">
        <v>5613</v>
      </c>
      <c r="F92" s="13">
        <v>561</v>
      </c>
      <c r="G92" s="14"/>
      <c r="H92" s="15" t="s">
        <v>6054</v>
      </c>
      <c r="I92" s="33" t="s">
        <v>6055</v>
      </c>
      <c r="J92" s="472" t="s">
        <v>6055</v>
      </c>
      <c r="K92" s="33" t="s">
        <v>6056</v>
      </c>
      <c r="L92" s="13" t="s">
        <v>5613</v>
      </c>
      <c r="M92" s="13">
        <v>0</v>
      </c>
      <c r="N92" s="14"/>
    </row>
    <row r="93" ht="18.95" customHeight="1" spans="1:14">
      <c r="A93" s="26" t="s">
        <v>6057</v>
      </c>
      <c r="B93" s="12" t="s">
        <v>6058</v>
      </c>
      <c r="C93" s="471" t="s">
        <v>6058</v>
      </c>
      <c r="D93" s="12" t="s">
        <v>580</v>
      </c>
      <c r="E93" s="13" t="s">
        <v>5613</v>
      </c>
      <c r="F93" s="13">
        <v>0</v>
      </c>
      <c r="G93" s="14"/>
      <c r="H93" s="15" t="s">
        <v>5947</v>
      </c>
      <c r="I93" s="33" t="s">
        <v>6059</v>
      </c>
      <c r="J93" s="472" t="s">
        <v>6059</v>
      </c>
      <c r="K93" s="33" t="s">
        <v>5949</v>
      </c>
      <c r="L93" s="13" t="s">
        <v>5613</v>
      </c>
      <c r="M93" s="13">
        <v>10</v>
      </c>
      <c r="N93" s="14"/>
    </row>
    <row r="94" ht="18.95" customHeight="1" spans="1:14">
      <c r="A94" s="26" t="s">
        <v>6060</v>
      </c>
      <c r="B94" s="471" t="s">
        <v>6061</v>
      </c>
      <c r="C94" s="471" t="s">
        <v>6061</v>
      </c>
      <c r="D94" s="36" t="s">
        <v>6062</v>
      </c>
      <c r="E94" s="13" t="s">
        <v>5613</v>
      </c>
      <c r="F94" s="13">
        <v>0</v>
      </c>
      <c r="G94" s="14"/>
      <c r="H94" s="15" t="s">
        <v>5679</v>
      </c>
      <c r="I94" s="33" t="s">
        <v>6063</v>
      </c>
      <c r="J94" s="472" t="s">
        <v>6063</v>
      </c>
      <c r="K94" s="33" t="s">
        <v>5681</v>
      </c>
      <c r="L94" s="13" t="s">
        <v>5613</v>
      </c>
      <c r="M94" s="13">
        <v>0</v>
      </c>
      <c r="N94" s="14"/>
    </row>
    <row r="95" ht="18.95" customHeight="1" spans="1:14">
      <c r="A95" s="26" t="s">
        <v>6064</v>
      </c>
      <c r="B95" s="471" t="s">
        <v>6065</v>
      </c>
      <c r="C95" s="471" t="s">
        <v>6066</v>
      </c>
      <c r="D95" s="12" t="s">
        <v>6067</v>
      </c>
      <c r="E95" s="13" t="s">
        <v>5613</v>
      </c>
      <c r="F95" s="13">
        <v>0</v>
      </c>
      <c r="G95" s="14"/>
      <c r="H95" s="15" t="s">
        <v>6068</v>
      </c>
      <c r="I95" s="33" t="s">
        <v>6069</v>
      </c>
      <c r="J95" s="472" t="s">
        <v>6069</v>
      </c>
      <c r="K95" s="33" t="s">
        <v>6070</v>
      </c>
      <c r="L95" s="13" t="s">
        <v>5613</v>
      </c>
      <c r="M95" s="13">
        <v>4</v>
      </c>
      <c r="N95" s="14"/>
    </row>
    <row r="96" ht="18.95" customHeight="1" spans="1:14">
      <c r="A96" s="26" t="s">
        <v>6071</v>
      </c>
      <c r="B96" s="471" t="s">
        <v>6072</v>
      </c>
      <c r="C96" s="471" t="s">
        <v>6072</v>
      </c>
      <c r="D96" s="12" t="s">
        <v>6073</v>
      </c>
      <c r="E96" s="13" t="s">
        <v>5613</v>
      </c>
      <c r="F96" s="13">
        <v>0</v>
      </c>
      <c r="G96" s="14"/>
      <c r="H96" s="15" t="s">
        <v>6074</v>
      </c>
      <c r="I96" s="33" t="s">
        <v>6075</v>
      </c>
      <c r="J96" s="472" t="s">
        <v>6075</v>
      </c>
      <c r="K96" s="33" t="s">
        <v>6076</v>
      </c>
      <c r="L96" s="13" t="s">
        <v>5613</v>
      </c>
      <c r="M96" s="13">
        <v>0</v>
      </c>
      <c r="N96" s="14"/>
    </row>
    <row r="97" ht="18.95" customHeight="1" spans="1:14">
      <c r="A97" s="17" t="s">
        <v>96</v>
      </c>
      <c r="B97" s="37" t="str">
        <f>""</f>
        <v/>
      </c>
      <c r="C97" s="474" t="s">
        <v>6077</v>
      </c>
      <c r="D97" s="19" t="s">
        <v>6078</v>
      </c>
      <c r="E97" s="13" t="s">
        <v>6079</v>
      </c>
      <c r="F97" s="13">
        <v>0</v>
      </c>
      <c r="G97" s="14"/>
      <c r="H97" s="15" t="s">
        <v>5625</v>
      </c>
      <c r="I97" s="33" t="s">
        <v>6080</v>
      </c>
      <c r="J97" s="472" t="s">
        <v>6080</v>
      </c>
      <c r="K97" s="33" t="s">
        <v>5627</v>
      </c>
      <c r="L97" s="13" t="s">
        <v>5613</v>
      </c>
      <c r="M97" s="13">
        <v>0</v>
      </c>
      <c r="N97" s="14"/>
    </row>
    <row r="98" ht="18.95" customHeight="1" spans="1:14">
      <c r="A98" s="31" t="s">
        <v>6081</v>
      </c>
      <c r="B98" s="12" t="s">
        <v>6077</v>
      </c>
      <c r="C98" s="471" t="s">
        <v>6082</v>
      </c>
      <c r="D98" s="12" t="s">
        <v>6083</v>
      </c>
      <c r="E98" s="13" t="s">
        <v>6079</v>
      </c>
      <c r="F98" s="13">
        <v>0</v>
      </c>
      <c r="G98" s="14"/>
      <c r="H98" s="15" t="s">
        <v>5631</v>
      </c>
      <c r="I98" s="33" t="s">
        <v>6084</v>
      </c>
      <c r="J98" s="472" t="s">
        <v>6084</v>
      </c>
      <c r="K98" s="33" t="s">
        <v>5633</v>
      </c>
      <c r="L98" s="13" t="s">
        <v>5613</v>
      </c>
      <c r="M98" s="13">
        <v>0</v>
      </c>
      <c r="N98" s="14"/>
    </row>
    <row r="99" ht="18.95" customHeight="1" spans="1:14">
      <c r="A99" s="31"/>
      <c r="B99" s="471" t="s">
        <v>6085</v>
      </c>
      <c r="C99" s="471" t="s">
        <v>6086</v>
      </c>
      <c r="D99" s="12" t="s">
        <v>6087</v>
      </c>
      <c r="E99" s="13" t="s">
        <v>6079</v>
      </c>
      <c r="F99" s="13">
        <v>0</v>
      </c>
      <c r="G99" s="14"/>
      <c r="H99" s="15" t="s">
        <v>5637</v>
      </c>
      <c r="I99" s="33" t="s">
        <v>6088</v>
      </c>
      <c r="J99" s="472" t="s">
        <v>6088</v>
      </c>
      <c r="K99" s="33" t="s">
        <v>5639</v>
      </c>
      <c r="L99" s="13" t="s">
        <v>5613</v>
      </c>
      <c r="M99" s="13">
        <v>0</v>
      </c>
      <c r="N99" s="14"/>
    </row>
    <row r="100" ht="18.95" customHeight="1" spans="1:14">
      <c r="A100" s="31" t="s">
        <v>6089</v>
      </c>
      <c r="B100" s="12" t="s">
        <v>6086</v>
      </c>
      <c r="C100" s="471" t="s">
        <v>6090</v>
      </c>
      <c r="D100" s="12" t="s">
        <v>6091</v>
      </c>
      <c r="E100" s="13" t="s">
        <v>6079</v>
      </c>
      <c r="F100" s="13">
        <v>0</v>
      </c>
      <c r="G100" s="14"/>
      <c r="H100" s="15" t="s">
        <v>6092</v>
      </c>
      <c r="I100" s="33" t="s">
        <v>6093</v>
      </c>
      <c r="J100" s="472" t="s">
        <v>6093</v>
      </c>
      <c r="K100" s="33" t="s">
        <v>6094</v>
      </c>
      <c r="L100" s="13" t="s">
        <v>5613</v>
      </c>
      <c r="M100" s="13">
        <v>0</v>
      </c>
      <c r="N100" s="14"/>
    </row>
    <row r="101" ht="18.95" customHeight="1" spans="1:14">
      <c r="A101" s="31"/>
      <c r="B101" s="471" t="s">
        <v>6085</v>
      </c>
      <c r="C101" s="471" t="s">
        <v>6095</v>
      </c>
      <c r="D101" s="12" t="s">
        <v>6096</v>
      </c>
      <c r="E101" s="13" t="s">
        <v>6079</v>
      </c>
      <c r="F101" s="13"/>
      <c r="G101" s="14"/>
      <c r="H101" s="15" t="s">
        <v>6097</v>
      </c>
      <c r="I101" s="33" t="s">
        <v>6098</v>
      </c>
      <c r="J101" s="472" t="s">
        <v>6098</v>
      </c>
      <c r="K101" s="33" t="s">
        <v>6099</v>
      </c>
      <c r="L101" s="13" t="s">
        <v>5613</v>
      </c>
      <c r="M101" s="13">
        <v>0</v>
      </c>
      <c r="N101" s="14"/>
    </row>
    <row r="102" ht="18.95" customHeight="1" spans="1:14">
      <c r="A102" s="31"/>
      <c r="B102" s="12"/>
      <c r="C102" s="471" t="s">
        <v>6100</v>
      </c>
      <c r="D102" s="12" t="s">
        <v>6101</v>
      </c>
      <c r="E102" s="13" t="s">
        <v>6079</v>
      </c>
      <c r="F102" s="13"/>
      <c r="G102" s="14"/>
      <c r="H102" s="15" t="s">
        <v>6102</v>
      </c>
      <c r="I102" s="33" t="s">
        <v>6103</v>
      </c>
      <c r="J102" s="472" t="s">
        <v>6103</v>
      </c>
      <c r="K102" s="33" t="s">
        <v>6104</v>
      </c>
      <c r="L102" s="13" t="s">
        <v>5613</v>
      </c>
      <c r="M102" s="13">
        <v>0</v>
      </c>
      <c r="N102" s="14"/>
    </row>
    <row r="103" ht="18.95" customHeight="1" spans="1:14">
      <c r="A103" s="31"/>
      <c r="B103" s="12"/>
      <c r="C103" s="471" t="s">
        <v>6105</v>
      </c>
      <c r="D103" s="12" t="s">
        <v>6106</v>
      </c>
      <c r="E103" s="13" t="s">
        <v>6079</v>
      </c>
      <c r="F103" s="13">
        <v>0</v>
      </c>
      <c r="G103" s="14"/>
      <c r="H103" s="15" t="s">
        <v>5947</v>
      </c>
      <c r="I103" s="33" t="s">
        <v>6107</v>
      </c>
      <c r="J103" s="472" t="s">
        <v>6107</v>
      </c>
      <c r="K103" s="33" t="s">
        <v>5949</v>
      </c>
      <c r="L103" s="13" t="s">
        <v>5613</v>
      </c>
      <c r="M103" s="13">
        <v>0</v>
      </c>
      <c r="N103" s="14"/>
    </row>
    <row r="104" ht="18.95" customHeight="1" spans="1:14">
      <c r="A104" s="31" t="s">
        <v>6108</v>
      </c>
      <c r="B104" s="12" t="s">
        <v>6105</v>
      </c>
      <c r="C104" s="471" t="s">
        <v>6109</v>
      </c>
      <c r="D104" s="12" t="s">
        <v>6110</v>
      </c>
      <c r="E104" s="13" t="s">
        <v>6079</v>
      </c>
      <c r="F104" s="13">
        <v>0</v>
      </c>
      <c r="G104" s="14"/>
      <c r="H104" s="15" t="s">
        <v>5679</v>
      </c>
      <c r="I104" s="33" t="s">
        <v>6111</v>
      </c>
      <c r="J104" s="472" t="s">
        <v>6111</v>
      </c>
      <c r="K104" s="33" t="s">
        <v>5681</v>
      </c>
      <c r="L104" s="13" t="s">
        <v>5613</v>
      </c>
      <c r="M104" s="13">
        <v>0</v>
      </c>
      <c r="N104" s="14"/>
    </row>
    <row r="105" ht="18.95" customHeight="1" spans="1:14">
      <c r="A105" s="31" t="s">
        <v>6112</v>
      </c>
      <c r="B105" s="12" t="s">
        <v>6109</v>
      </c>
      <c r="C105" s="471" t="s">
        <v>6113</v>
      </c>
      <c r="D105" s="12" t="s">
        <v>6114</v>
      </c>
      <c r="E105" s="13" t="s">
        <v>6079</v>
      </c>
      <c r="F105" s="13">
        <v>0</v>
      </c>
      <c r="G105" s="14"/>
      <c r="H105" s="15" t="s">
        <v>6115</v>
      </c>
      <c r="I105" s="33" t="s">
        <v>6116</v>
      </c>
      <c r="J105" s="472" t="s">
        <v>6116</v>
      </c>
      <c r="K105" s="33" t="s">
        <v>6117</v>
      </c>
      <c r="L105" s="13" t="s">
        <v>5613</v>
      </c>
      <c r="M105" s="13">
        <v>0</v>
      </c>
      <c r="N105" s="14"/>
    </row>
    <row r="106" ht="18.95" customHeight="1" spans="1:14">
      <c r="A106" s="31" t="s">
        <v>6118</v>
      </c>
      <c r="B106" s="12" t="s">
        <v>6113</v>
      </c>
      <c r="C106" s="471" t="s">
        <v>6119</v>
      </c>
      <c r="D106" s="12" t="s">
        <v>6120</v>
      </c>
      <c r="E106" s="13" t="s">
        <v>6079</v>
      </c>
      <c r="F106" s="13">
        <v>0</v>
      </c>
      <c r="G106" s="14"/>
      <c r="H106" s="15" t="s">
        <v>6121</v>
      </c>
      <c r="I106" s="33" t="s">
        <v>6122</v>
      </c>
      <c r="J106" s="472" t="s">
        <v>6122</v>
      </c>
      <c r="K106" s="33" t="s">
        <v>6123</v>
      </c>
      <c r="L106" s="13" t="s">
        <v>5613</v>
      </c>
      <c r="M106" s="13">
        <v>373</v>
      </c>
      <c r="N106" s="14"/>
    </row>
    <row r="107" ht="18.95" customHeight="1" spans="1:14">
      <c r="A107" s="31" t="s">
        <v>6124</v>
      </c>
      <c r="B107" s="12" t="s">
        <v>6119</v>
      </c>
      <c r="C107" s="471" t="s">
        <v>6125</v>
      </c>
      <c r="D107" s="12" t="s">
        <v>6126</v>
      </c>
      <c r="E107" s="13" t="s">
        <v>6079</v>
      </c>
      <c r="F107" s="13">
        <v>0</v>
      </c>
      <c r="G107" s="14"/>
      <c r="H107" s="15" t="s">
        <v>5625</v>
      </c>
      <c r="I107" s="33" t="s">
        <v>6127</v>
      </c>
      <c r="J107" s="472" t="s">
        <v>6127</v>
      </c>
      <c r="K107" s="33" t="s">
        <v>5627</v>
      </c>
      <c r="L107" s="13" t="s">
        <v>5613</v>
      </c>
      <c r="M107" s="13">
        <v>307</v>
      </c>
      <c r="N107" s="14"/>
    </row>
    <row r="108" ht="18.95" customHeight="1" spans="1:14">
      <c r="A108" s="31"/>
      <c r="B108" s="471" t="s">
        <v>6085</v>
      </c>
      <c r="C108" s="471" t="s">
        <v>6128</v>
      </c>
      <c r="D108" s="12" t="s">
        <v>6129</v>
      </c>
      <c r="E108" s="13" t="s">
        <v>6079</v>
      </c>
      <c r="F108" s="13">
        <v>0</v>
      </c>
      <c r="G108" s="14"/>
      <c r="H108" s="15" t="s">
        <v>5631</v>
      </c>
      <c r="I108" s="33" t="s">
        <v>6130</v>
      </c>
      <c r="J108" s="472" t="s">
        <v>6130</v>
      </c>
      <c r="K108" s="33" t="s">
        <v>5633</v>
      </c>
      <c r="L108" s="13" t="s">
        <v>5613</v>
      </c>
      <c r="M108" s="13">
        <v>57</v>
      </c>
      <c r="N108" s="14"/>
    </row>
    <row r="109" ht="18.95" customHeight="1" spans="1:14">
      <c r="A109" s="31"/>
      <c r="B109" s="471" t="s">
        <v>6085</v>
      </c>
      <c r="C109" s="471" t="s">
        <v>6131</v>
      </c>
      <c r="D109" s="12" t="s">
        <v>6132</v>
      </c>
      <c r="E109" s="13" t="s">
        <v>6079</v>
      </c>
      <c r="F109" s="13">
        <v>0</v>
      </c>
      <c r="G109" s="14"/>
      <c r="H109" s="15" t="s">
        <v>5637</v>
      </c>
      <c r="I109" s="33" t="s">
        <v>6133</v>
      </c>
      <c r="J109" s="472" t="s">
        <v>6133</v>
      </c>
      <c r="K109" s="33" t="s">
        <v>5639</v>
      </c>
      <c r="L109" s="13" t="s">
        <v>5613</v>
      </c>
      <c r="M109" s="13">
        <v>0</v>
      </c>
      <c r="N109" s="14"/>
    </row>
    <row r="110" ht="18.95" customHeight="1" spans="1:14">
      <c r="A110" s="31" t="s">
        <v>6134</v>
      </c>
      <c r="B110" s="12" t="s">
        <v>6131</v>
      </c>
      <c r="C110" s="471" t="s">
        <v>6135</v>
      </c>
      <c r="D110" s="12" t="s">
        <v>6136</v>
      </c>
      <c r="E110" s="13" t="s">
        <v>6079</v>
      </c>
      <c r="F110" s="13">
        <v>0</v>
      </c>
      <c r="G110" s="14"/>
      <c r="H110" s="15" t="s">
        <v>6137</v>
      </c>
      <c r="I110" s="33" t="s">
        <v>6138</v>
      </c>
      <c r="J110" s="472" t="s">
        <v>6138</v>
      </c>
      <c r="K110" s="33" t="s">
        <v>6139</v>
      </c>
      <c r="L110" s="13" t="s">
        <v>5613</v>
      </c>
      <c r="M110" s="13">
        <v>0</v>
      </c>
      <c r="N110" s="14"/>
    </row>
    <row r="111" ht="18.95" customHeight="1" spans="1:14">
      <c r="A111" s="31" t="s">
        <v>6140</v>
      </c>
      <c r="B111" s="12" t="s">
        <v>6135</v>
      </c>
      <c r="C111" s="471" t="s">
        <v>6141</v>
      </c>
      <c r="D111" s="12" t="s">
        <v>6142</v>
      </c>
      <c r="E111" s="13" t="s">
        <v>6079</v>
      </c>
      <c r="F111" s="13">
        <v>13</v>
      </c>
      <c r="G111" s="14"/>
      <c r="H111" s="15" t="s">
        <v>6143</v>
      </c>
      <c r="I111" s="33" t="s">
        <v>6144</v>
      </c>
      <c r="J111" s="472" t="s">
        <v>6144</v>
      </c>
      <c r="K111" s="33" t="s">
        <v>6145</v>
      </c>
      <c r="L111" s="13" t="s">
        <v>5613</v>
      </c>
      <c r="M111" s="13">
        <v>0</v>
      </c>
      <c r="N111" s="14"/>
    </row>
    <row r="112" ht="18.95" customHeight="1" spans="1:14">
      <c r="A112" s="31"/>
      <c r="B112" s="471" t="s">
        <v>6085</v>
      </c>
      <c r="C112" s="471" t="s">
        <v>6146</v>
      </c>
      <c r="D112" s="12" t="s">
        <v>6147</v>
      </c>
      <c r="E112" s="13" t="s">
        <v>6079</v>
      </c>
      <c r="F112" s="13">
        <v>206</v>
      </c>
      <c r="G112" s="14"/>
      <c r="H112" s="15" t="s">
        <v>6148</v>
      </c>
      <c r="I112" s="33" t="s">
        <v>6149</v>
      </c>
      <c r="J112" s="472" t="s">
        <v>6149</v>
      </c>
      <c r="K112" s="33" t="s">
        <v>6150</v>
      </c>
      <c r="L112" s="13" t="s">
        <v>5613</v>
      </c>
      <c r="M112" s="13">
        <v>1</v>
      </c>
      <c r="N112" s="14"/>
    </row>
    <row r="113" ht="18.95" customHeight="1" spans="1:14">
      <c r="A113" s="31"/>
      <c r="B113" s="471" t="s">
        <v>6085</v>
      </c>
      <c r="C113" s="471" t="s">
        <v>6151</v>
      </c>
      <c r="D113" s="12" t="s">
        <v>6152</v>
      </c>
      <c r="E113" s="13" t="s">
        <v>6079</v>
      </c>
      <c r="F113" s="13">
        <v>0</v>
      </c>
      <c r="G113" s="14"/>
      <c r="H113" s="15" t="s">
        <v>6153</v>
      </c>
      <c r="I113" s="33" t="s">
        <v>6154</v>
      </c>
      <c r="J113" s="472" t="s">
        <v>6154</v>
      </c>
      <c r="K113" s="33" t="s">
        <v>6155</v>
      </c>
      <c r="L113" s="13" t="s">
        <v>5613</v>
      </c>
      <c r="M113" s="13">
        <v>0</v>
      </c>
      <c r="N113" s="14"/>
    </row>
    <row r="114" ht="18.95" customHeight="1" spans="1:14">
      <c r="A114" s="31"/>
      <c r="B114" s="471" t="s">
        <v>6085</v>
      </c>
      <c r="C114" s="471" t="s">
        <v>6156</v>
      </c>
      <c r="D114" s="12" t="s">
        <v>6157</v>
      </c>
      <c r="E114" s="13" t="s">
        <v>6079</v>
      </c>
      <c r="F114" s="13"/>
      <c r="G114" s="14"/>
      <c r="H114" s="15" t="s">
        <v>6158</v>
      </c>
      <c r="I114" s="33" t="s">
        <v>6159</v>
      </c>
      <c r="J114" s="472" t="s">
        <v>6159</v>
      </c>
      <c r="K114" s="33" t="s">
        <v>6160</v>
      </c>
      <c r="L114" s="13" t="s">
        <v>5613</v>
      </c>
      <c r="M114" s="13">
        <v>0</v>
      </c>
      <c r="N114" s="14"/>
    </row>
    <row r="115" ht="18.95" customHeight="1" spans="1:14">
      <c r="A115" s="31"/>
      <c r="B115" s="12"/>
      <c r="C115" s="471" t="s">
        <v>6161</v>
      </c>
      <c r="D115" s="12" t="s">
        <v>6162</v>
      </c>
      <c r="E115" s="13" t="s">
        <v>6079</v>
      </c>
      <c r="F115" s="13"/>
      <c r="G115" s="14"/>
      <c r="H115" s="15" t="s">
        <v>6163</v>
      </c>
      <c r="I115" s="33" t="s">
        <v>6164</v>
      </c>
      <c r="J115" s="472" t="s">
        <v>6164</v>
      </c>
      <c r="K115" s="33" t="s">
        <v>6165</v>
      </c>
      <c r="L115" s="13" t="s">
        <v>5613</v>
      </c>
      <c r="M115" s="13">
        <v>0</v>
      </c>
      <c r="N115" s="14"/>
    </row>
    <row r="116" ht="18.95" customHeight="1" spans="1:14">
      <c r="A116" s="31"/>
      <c r="B116" s="12"/>
      <c r="C116" s="471" t="s">
        <v>6166</v>
      </c>
      <c r="D116" s="12" t="s">
        <v>6167</v>
      </c>
      <c r="E116" s="13" t="s">
        <v>6079</v>
      </c>
      <c r="F116" s="13">
        <v>0</v>
      </c>
      <c r="G116" s="14"/>
      <c r="H116" s="15" t="s">
        <v>6168</v>
      </c>
      <c r="I116" s="33" t="s">
        <v>6169</v>
      </c>
      <c r="J116" s="472" t="s">
        <v>6169</v>
      </c>
      <c r="K116" s="33" t="s">
        <v>6170</v>
      </c>
      <c r="L116" s="13" t="s">
        <v>5613</v>
      </c>
      <c r="M116" s="13">
        <v>0</v>
      </c>
      <c r="N116" s="14"/>
    </row>
    <row r="117" ht="18.95" customHeight="1" spans="1:14">
      <c r="A117" s="31" t="s">
        <v>6171</v>
      </c>
      <c r="B117" s="12" t="s">
        <v>6166</v>
      </c>
      <c r="C117" s="471" t="s">
        <v>6172</v>
      </c>
      <c r="D117" s="12" t="s">
        <v>6173</v>
      </c>
      <c r="E117" s="13" t="s">
        <v>6079</v>
      </c>
      <c r="F117" s="13">
        <v>176</v>
      </c>
      <c r="G117" s="14"/>
      <c r="H117" s="15" t="s">
        <v>6174</v>
      </c>
      <c r="I117" s="33" t="s">
        <v>6175</v>
      </c>
      <c r="J117" s="472" t="s">
        <v>6175</v>
      </c>
      <c r="K117" s="33" t="s">
        <v>6176</v>
      </c>
      <c r="L117" s="13" t="s">
        <v>5613</v>
      </c>
      <c r="M117" s="13">
        <v>8</v>
      </c>
      <c r="N117" s="14"/>
    </row>
    <row r="118" ht="18.95" customHeight="1" spans="1:14">
      <c r="A118" s="31"/>
      <c r="B118" s="471" t="s">
        <v>6085</v>
      </c>
      <c r="C118" s="471" t="s">
        <v>6177</v>
      </c>
      <c r="D118" s="12" t="s">
        <v>6178</v>
      </c>
      <c r="E118" s="13" t="s">
        <v>6079</v>
      </c>
      <c r="F118" s="13">
        <v>18</v>
      </c>
      <c r="G118" s="14"/>
      <c r="H118" s="15" t="s">
        <v>6179</v>
      </c>
      <c r="I118" s="33" t="s">
        <v>6180</v>
      </c>
      <c r="J118" s="472" t="s">
        <v>6180</v>
      </c>
      <c r="K118" s="33" t="s">
        <v>6181</v>
      </c>
      <c r="L118" s="13" t="s">
        <v>5613</v>
      </c>
      <c r="M118" s="13">
        <v>0</v>
      </c>
      <c r="N118" s="14"/>
    </row>
    <row r="119" ht="18.95" customHeight="1" spans="1:14">
      <c r="A119" s="31" t="s">
        <v>6182</v>
      </c>
      <c r="B119" s="12" t="s">
        <v>6177</v>
      </c>
      <c r="C119" s="471" t="s">
        <v>6183</v>
      </c>
      <c r="D119" s="12" t="s">
        <v>6184</v>
      </c>
      <c r="E119" s="13" t="s">
        <v>6079</v>
      </c>
      <c r="F119" s="13">
        <v>0</v>
      </c>
      <c r="G119" s="14"/>
      <c r="H119" s="15" t="s">
        <v>5679</v>
      </c>
      <c r="I119" s="33" t="s">
        <v>6185</v>
      </c>
      <c r="J119" s="472" t="s">
        <v>6185</v>
      </c>
      <c r="K119" s="33" t="s">
        <v>5681</v>
      </c>
      <c r="L119" s="13" t="s">
        <v>5613</v>
      </c>
      <c r="M119" s="13">
        <v>0</v>
      </c>
      <c r="N119" s="14"/>
    </row>
    <row r="120" ht="18.95" customHeight="1" spans="1:14">
      <c r="A120" s="31" t="s">
        <v>6186</v>
      </c>
      <c r="B120" s="12" t="s">
        <v>6183</v>
      </c>
      <c r="C120" s="471" t="s">
        <v>6187</v>
      </c>
      <c r="D120" s="12" t="s">
        <v>6188</v>
      </c>
      <c r="E120" s="13" t="s">
        <v>6079</v>
      </c>
      <c r="F120" s="13">
        <v>0</v>
      </c>
      <c r="G120" s="14"/>
      <c r="H120" s="15" t="s">
        <v>6189</v>
      </c>
      <c r="I120" s="33" t="s">
        <v>6190</v>
      </c>
      <c r="J120" s="472" t="s">
        <v>6190</v>
      </c>
      <c r="K120" s="33" t="s">
        <v>6191</v>
      </c>
      <c r="L120" s="13" t="s">
        <v>5613</v>
      </c>
      <c r="M120" s="13">
        <v>0</v>
      </c>
      <c r="N120" s="14"/>
    </row>
    <row r="121" ht="18.95" customHeight="1" spans="1:14">
      <c r="A121" s="31" t="s">
        <v>6192</v>
      </c>
      <c r="B121" s="12" t="s">
        <v>6187</v>
      </c>
      <c r="C121" s="471" t="s">
        <v>6193</v>
      </c>
      <c r="D121" s="12" t="s">
        <v>6194</v>
      </c>
      <c r="E121" s="13" t="s">
        <v>6079</v>
      </c>
      <c r="F121" s="13">
        <v>18</v>
      </c>
      <c r="G121" s="14"/>
      <c r="H121" s="15" t="s">
        <v>6195</v>
      </c>
      <c r="I121" s="33" t="s">
        <v>6196</v>
      </c>
      <c r="J121" s="472" t="s">
        <v>6196</v>
      </c>
      <c r="K121" s="33" t="s">
        <v>6197</v>
      </c>
      <c r="L121" s="13" t="s">
        <v>5613</v>
      </c>
      <c r="M121" s="13">
        <v>437</v>
      </c>
      <c r="N121" s="14"/>
    </row>
    <row r="122" ht="18.95" customHeight="1" spans="1:14">
      <c r="A122" s="31" t="s">
        <v>6198</v>
      </c>
      <c r="B122" s="12" t="s">
        <v>6193</v>
      </c>
      <c r="C122" s="471" t="s">
        <v>6199</v>
      </c>
      <c r="D122" s="12" t="s">
        <v>6200</v>
      </c>
      <c r="E122" s="13" t="s">
        <v>6079</v>
      </c>
      <c r="F122" s="13">
        <v>0</v>
      </c>
      <c r="G122" s="14"/>
      <c r="H122" s="15" t="s">
        <v>5625</v>
      </c>
      <c r="I122" s="33" t="s">
        <v>6201</v>
      </c>
      <c r="J122" s="472" t="s">
        <v>6201</v>
      </c>
      <c r="K122" s="33" t="s">
        <v>5627</v>
      </c>
      <c r="L122" s="13" t="s">
        <v>5613</v>
      </c>
      <c r="M122" s="13">
        <v>336</v>
      </c>
      <c r="N122" s="14"/>
    </row>
    <row r="123" ht="18.95" customHeight="1" spans="1:14">
      <c r="A123" s="31" t="s">
        <v>6202</v>
      </c>
      <c r="B123" s="12" t="s">
        <v>6199</v>
      </c>
      <c r="C123" s="471" t="s">
        <v>6203</v>
      </c>
      <c r="D123" s="12" t="s">
        <v>6204</v>
      </c>
      <c r="E123" s="13" t="s">
        <v>6079</v>
      </c>
      <c r="F123" s="13">
        <v>0</v>
      </c>
      <c r="G123" s="14"/>
      <c r="H123" s="15" t="s">
        <v>5631</v>
      </c>
      <c r="I123" s="33" t="s">
        <v>6205</v>
      </c>
      <c r="J123" s="472" t="s">
        <v>6205</v>
      </c>
      <c r="K123" s="33" t="s">
        <v>5633</v>
      </c>
      <c r="L123" s="13" t="s">
        <v>5613</v>
      </c>
      <c r="M123" s="13">
        <v>101</v>
      </c>
      <c r="N123" s="14"/>
    </row>
    <row r="124" ht="18.95" customHeight="1" spans="1:14">
      <c r="A124" s="31" t="s">
        <v>6206</v>
      </c>
      <c r="B124" s="12" t="s">
        <v>6203</v>
      </c>
      <c r="C124" s="471" t="s">
        <v>6207</v>
      </c>
      <c r="D124" s="12" t="s">
        <v>6208</v>
      </c>
      <c r="E124" s="13" t="s">
        <v>6079</v>
      </c>
      <c r="F124" s="13">
        <v>0</v>
      </c>
      <c r="G124" s="14"/>
      <c r="H124" s="15" t="s">
        <v>5637</v>
      </c>
      <c r="I124" s="33" t="s">
        <v>6209</v>
      </c>
      <c r="J124" s="472" t="s">
        <v>6209</v>
      </c>
      <c r="K124" s="33" t="s">
        <v>5639</v>
      </c>
      <c r="L124" s="13" t="s">
        <v>5613</v>
      </c>
      <c r="M124" s="13">
        <v>0</v>
      </c>
      <c r="N124" s="14"/>
    </row>
    <row r="125" ht="18.95" customHeight="1" spans="1:14">
      <c r="A125" s="31" t="s">
        <v>6210</v>
      </c>
      <c r="B125" s="12" t="s">
        <v>6207</v>
      </c>
      <c r="C125" s="471" t="s">
        <v>6211</v>
      </c>
      <c r="D125" s="12" t="s">
        <v>6212</v>
      </c>
      <c r="E125" s="13" t="s">
        <v>6079</v>
      </c>
      <c r="F125" s="13">
        <v>0</v>
      </c>
      <c r="G125" s="14"/>
      <c r="H125" s="15" t="s">
        <v>6213</v>
      </c>
      <c r="I125" s="33" t="s">
        <v>6214</v>
      </c>
      <c r="J125" s="472" t="s">
        <v>6214</v>
      </c>
      <c r="K125" s="33" t="s">
        <v>6215</v>
      </c>
      <c r="L125" s="13" t="s">
        <v>5613</v>
      </c>
      <c r="M125" s="13">
        <v>0</v>
      </c>
      <c r="N125" s="14"/>
    </row>
    <row r="126" ht="18.95" customHeight="1" spans="1:14">
      <c r="A126" s="31" t="s">
        <v>6216</v>
      </c>
      <c r="B126" s="12" t="s">
        <v>6211</v>
      </c>
      <c r="C126" s="471" t="s">
        <v>6217</v>
      </c>
      <c r="D126" s="12" t="s">
        <v>6218</v>
      </c>
      <c r="E126" s="13" t="s">
        <v>6079</v>
      </c>
      <c r="F126" s="13">
        <v>46</v>
      </c>
      <c r="G126" s="14"/>
      <c r="H126" s="15" t="s">
        <v>6219</v>
      </c>
      <c r="I126" s="33" t="s">
        <v>6220</v>
      </c>
      <c r="J126" s="472" t="s">
        <v>6220</v>
      </c>
      <c r="K126" s="33" t="s">
        <v>6221</v>
      </c>
      <c r="L126" s="13" t="s">
        <v>5613</v>
      </c>
      <c r="M126" s="13">
        <v>0</v>
      </c>
      <c r="N126" s="14"/>
    </row>
    <row r="127" ht="18.95" customHeight="1" spans="1:14">
      <c r="A127" s="31" t="s">
        <v>6222</v>
      </c>
      <c r="B127" s="12" t="s">
        <v>6217</v>
      </c>
      <c r="C127" s="471" t="s">
        <v>6223</v>
      </c>
      <c r="D127" s="12" t="s">
        <v>6224</v>
      </c>
      <c r="E127" s="13" t="s">
        <v>6079</v>
      </c>
      <c r="F127" s="13">
        <v>96</v>
      </c>
      <c r="G127" s="14"/>
      <c r="H127" s="15" t="s">
        <v>6225</v>
      </c>
      <c r="I127" s="33" t="s">
        <v>6226</v>
      </c>
      <c r="J127" s="472" t="s">
        <v>6226</v>
      </c>
      <c r="K127" s="33" t="s">
        <v>6227</v>
      </c>
      <c r="L127" s="13" t="s">
        <v>5613</v>
      </c>
      <c r="M127" s="13">
        <v>0</v>
      </c>
      <c r="N127" s="14"/>
    </row>
    <row r="128" ht="18.95" customHeight="1" spans="1:14">
      <c r="A128" s="31" t="s">
        <v>6228</v>
      </c>
      <c r="B128" s="12" t="s">
        <v>6223</v>
      </c>
      <c r="C128" s="471" t="s">
        <v>6229</v>
      </c>
      <c r="D128" s="12" t="s">
        <v>6230</v>
      </c>
      <c r="E128" s="13" t="s">
        <v>6079</v>
      </c>
      <c r="F128" s="13">
        <v>21750</v>
      </c>
      <c r="G128" s="14"/>
      <c r="H128" s="15" t="s">
        <v>5679</v>
      </c>
      <c r="I128" s="33" t="s">
        <v>6231</v>
      </c>
      <c r="J128" s="472" t="s">
        <v>6231</v>
      </c>
      <c r="K128" s="33" t="s">
        <v>5681</v>
      </c>
      <c r="L128" s="13" t="s">
        <v>5613</v>
      </c>
      <c r="M128" s="13">
        <v>0</v>
      </c>
      <c r="N128" s="14"/>
    </row>
    <row r="129" ht="18.95" customHeight="1" spans="1:14">
      <c r="A129" s="31" t="s">
        <v>6232</v>
      </c>
      <c r="B129" s="12" t="s">
        <v>6229</v>
      </c>
      <c r="C129" s="471" t="s">
        <v>6233</v>
      </c>
      <c r="D129" s="12" t="s">
        <v>6234</v>
      </c>
      <c r="E129" s="13" t="s">
        <v>6079</v>
      </c>
      <c r="F129" s="13">
        <v>19601</v>
      </c>
      <c r="G129" s="14"/>
      <c r="H129" s="15" t="s">
        <v>6235</v>
      </c>
      <c r="I129" s="33" t="s">
        <v>6236</v>
      </c>
      <c r="J129" s="472" t="s">
        <v>6236</v>
      </c>
      <c r="K129" s="33" t="s">
        <v>6237</v>
      </c>
      <c r="L129" s="13" t="s">
        <v>5613</v>
      </c>
      <c r="M129" s="13">
        <v>0</v>
      </c>
      <c r="N129" s="14"/>
    </row>
    <row r="130" ht="18.95" customHeight="1" spans="1:14">
      <c r="A130" s="31" t="s">
        <v>6238</v>
      </c>
      <c r="B130" s="12" t="s">
        <v>6233</v>
      </c>
      <c r="C130" s="471" t="s">
        <v>6239</v>
      </c>
      <c r="D130" s="12" t="s">
        <v>6240</v>
      </c>
      <c r="E130" s="13" t="s">
        <v>6079</v>
      </c>
      <c r="F130" s="13">
        <v>0</v>
      </c>
      <c r="G130" s="14"/>
      <c r="H130" s="15"/>
      <c r="I130" s="33"/>
      <c r="J130" s="472" t="s">
        <v>6241</v>
      </c>
      <c r="K130" s="33" t="s">
        <v>6242</v>
      </c>
      <c r="L130" s="13" t="s">
        <v>5613</v>
      </c>
      <c r="M130" s="13"/>
      <c r="N130" s="14"/>
    </row>
    <row r="131" ht="18.95" customHeight="1" spans="1:14">
      <c r="A131" s="31" t="s">
        <v>6243</v>
      </c>
      <c r="B131" s="12" t="s">
        <v>6239</v>
      </c>
      <c r="C131" s="471" t="s">
        <v>6244</v>
      </c>
      <c r="D131" s="12" t="s">
        <v>6245</v>
      </c>
      <c r="E131" s="13" t="s">
        <v>6079</v>
      </c>
      <c r="F131" s="13">
        <v>0</v>
      </c>
      <c r="G131" s="14"/>
      <c r="H131" s="15"/>
      <c r="I131" s="472" t="s">
        <v>6246</v>
      </c>
      <c r="J131" s="472" t="s">
        <v>6247</v>
      </c>
      <c r="K131" s="33" t="s">
        <v>5627</v>
      </c>
      <c r="L131" s="13" t="s">
        <v>5613</v>
      </c>
      <c r="M131" s="13"/>
      <c r="N131" s="14"/>
    </row>
    <row r="132" ht="18.95" customHeight="1" spans="1:14">
      <c r="A132" s="31" t="s">
        <v>6248</v>
      </c>
      <c r="B132" s="12" t="s">
        <v>6244</v>
      </c>
      <c r="C132" s="471" t="s">
        <v>6249</v>
      </c>
      <c r="D132" s="12" t="s">
        <v>6250</v>
      </c>
      <c r="E132" s="13" t="s">
        <v>6079</v>
      </c>
      <c r="F132" s="13">
        <v>438</v>
      </c>
      <c r="G132" s="14"/>
      <c r="H132" s="15"/>
      <c r="I132" s="472" t="s">
        <v>6246</v>
      </c>
      <c r="J132" s="472" t="s">
        <v>6251</v>
      </c>
      <c r="K132" s="33" t="s">
        <v>5633</v>
      </c>
      <c r="L132" s="13" t="s">
        <v>5613</v>
      </c>
      <c r="M132" s="13"/>
      <c r="N132" s="14"/>
    </row>
    <row r="133" ht="18.95" customHeight="1" spans="1:14">
      <c r="A133" s="31"/>
      <c r="B133" s="471" t="s">
        <v>6085</v>
      </c>
      <c r="C133" s="471" t="s">
        <v>6252</v>
      </c>
      <c r="D133" s="12" t="s">
        <v>6253</v>
      </c>
      <c r="E133" s="13" t="s">
        <v>6079</v>
      </c>
      <c r="F133" s="13">
        <v>328</v>
      </c>
      <c r="G133" s="14"/>
      <c r="H133" s="15"/>
      <c r="I133" s="472" t="s">
        <v>6246</v>
      </c>
      <c r="J133" s="472" t="s">
        <v>6254</v>
      </c>
      <c r="K133" s="33" t="s">
        <v>5639</v>
      </c>
      <c r="L133" s="13" t="s">
        <v>5613</v>
      </c>
      <c r="M133" s="13"/>
      <c r="N133" s="14"/>
    </row>
    <row r="134" ht="18.95" customHeight="1" spans="1:14">
      <c r="A134" s="31"/>
      <c r="B134" s="471" t="s">
        <v>6085</v>
      </c>
      <c r="C134" s="471" t="s">
        <v>6255</v>
      </c>
      <c r="D134" s="12" t="s">
        <v>6256</v>
      </c>
      <c r="E134" s="13" t="s">
        <v>6079</v>
      </c>
      <c r="F134" s="13">
        <v>0</v>
      </c>
      <c r="G134" s="14"/>
      <c r="H134" s="15"/>
      <c r="I134" s="472" t="s">
        <v>6246</v>
      </c>
      <c r="J134" s="472" t="s">
        <v>6257</v>
      </c>
      <c r="K134" s="33" t="s">
        <v>6258</v>
      </c>
      <c r="L134" s="13" t="s">
        <v>5613</v>
      </c>
      <c r="M134" s="13"/>
      <c r="N134" s="14"/>
    </row>
    <row r="135" ht="18.95" customHeight="1" spans="1:14">
      <c r="A135" s="31" t="s">
        <v>6259</v>
      </c>
      <c r="B135" s="12" t="s">
        <v>6255</v>
      </c>
      <c r="C135" s="471" t="s">
        <v>6260</v>
      </c>
      <c r="D135" s="12" t="s">
        <v>6261</v>
      </c>
      <c r="E135" s="13" t="s">
        <v>6079</v>
      </c>
      <c r="F135" s="13">
        <v>1383</v>
      </c>
      <c r="G135" s="38"/>
      <c r="H135" s="15"/>
      <c r="I135" s="472" t="s">
        <v>6246</v>
      </c>
      <c r="J135" s="472" t="s">
        <v>6262</v>
      </c>
      <c r="K135" s="33" t="s">
        <v>6263</v>
      </c>
      <c r="L135" s="13" t="s">
        <v>5613</v>
      </c>
      <c r="M135" s="13"/>
      <c r="N135" s="14"/>
    </row>
    <row r="136" ht="18.95" customHeight="1" spans="1:14">
      <c r="A136" s="31" t="s">
        <v>6264</v>
      </c>
      <c r="B136" s="12" t="s">
        <v>6260</v>
      </c>
      <c r="C136" s="471" t="s">
        <v>6265</v>
      </c>
      <c r="D136" s="12" t="s">
        <v>6266</v>
      </c>
      <c r="E136" s="13" t="s">
        <v>6079</v>
      </c>
      <c r="F136" s="39">
        <v>0</v>
      </c>
      <c r="G136" s="14"/>
      <c r="H136" s="15"/>
      <c r="I136" s="472" t="s">
        <v>6246</v>
      </c>
      <c r="J136" s="472" t="s">
        <v>6267</v>
      </c>
      <c r="K136" s="33" t="s">
        <v>6268</v>
      </c>
      <c r="L136" s="13" t="s">
        <v>5613</v>
      </c>
      <c r="M136" s="13"/>
      <c r="N136" s="14"/>
    </row>
    <row r="137" ht="18.95" customHeight="1" spans="1:14">
      <c r="A137" s="31"/>
      <c r="B137" s="471" t="s">
        <v>6085</v>
      </c>
      <c r="C137" s="471" t="s">
        <v>6269</v>
      </c>
      <c r="D137" s="12" t="s">
        <v>6270</v>
      </c>
      <c r="E137" s="13" t="s">
        <v>6079</v>
      </c>
      <c r="F137" s="16">
        <v>0</v>
      </c>
      <c r="G137" s="14"/>
      <c r="H137" s="15"/>
      <c r="I137" s="472" t="s">
        <v>6246</v>
      </c>
      <c r="J137" s="472" t="s">
        <v>6271</v>
      </c>
      <c r="K137" s="46" t="s">
        <v>6272</v>
      </c>
      <c r="L137" s="13" t="s">
        <v>5613</v>
      </c>
      <c r="M137" s="13"/>
      <c r="N137" s="14"/>
    </row>
    <row r="138" ht="18.95" customHeight="1" spans="1:14">
      <c r="A138" s="31" t="s">
        <v>6273</v>
      </c>
      <c r="B138" s="12" t="s">
        <v>6269</v>
      </c>
      <c r="C138" s="471" t="s">
        <v>6274</v>
      </c>
      <c r="D138" s="12" t="s">
        <v>6275</v>
      </c>
      <c r="E138" s="13" t="s">
        <v>6079</v>
      </c>
      <c r="F138" s="16">
        <v>0</v>
      </c>
      <c r="G138" s="14"/>
      <c r="H138" s="15"/>
      <c r="I138" s="472" t="s">
        <v>6246</v>
      </c>
      <c r="J138" s="472" t="s">
        <v>6276</v>
      </c>
      <c r="K138" s="33" t="s">
        <v>6277</v>
      </c>
      <c r="L138" s="13" t="s">
        <v>5613</v>
      </c>
      <c r="M138" s="13"/>
      <c r="N138" s="14"/>
    </row>
    <row r="139" ht="18.95" customHeight="1" spans="1:14">
      <c r="A139" s="31" t="s">
        <v>6278</v>
      </c>
      <c r="B139" s="12" t="s">
        <v>6274</v>
      </c>
      <c r="C139" s="471" t="s">
        <v>6279</v>
      </c>
      <c r="D139" s="12" t="s">
        <v>6280</v>
      </c>
      <c r="E139" s="13" t="s">
        <v>6079</v>
      </c>
      <c r="F139" s="16">
        <v>0</v>
      </c>
      <c r="G139" s="14"/>
      <c r="H139" s="15"/>
      <c r="I139" s="472" t="s">
        <v>6246</v>
      </c>
      <c r="J139" s="472" t="s">
        <v>6281</v>
      </c>
      <c r="K139" s="33" t="s">
        <v>6282</v>
      </c>
      <c r="L139" s="13" t="s">
        <v>5613</v>
      </c>
      <c r="M139" s="13"/>
      <c r="N139" s="14"/>
    </row>
    <row r="140" ht="18.95" customHeight="1" spans="1:14">
      <c r="A140" s="31" t="s">
        <v>6283</v>
      </c>
      <c r="B140" s="12" t="s">
        <v>6279</v>
      </c>
      <c r="C140" s="471" t="s">
        <v>6284</v>
      </c>
      <c r="D140" s="12" t="s">
        <v>6285</v>
      </c>
      <c r="E140" s="13" t="s">
        <v>6079</v>
      </c>
      <c r="F140" s="16">
        <v>0</v>
      </c>
      <c r="G140" s="14"/>
      <c r="H140" s="15"/>
      <c r="I140" s="472" t="s">
        <v>6246</v>
      </c>
      <c r="J140" s="472" t="s">
        <v>6286</v>
      </c>
      <c r="K140" s="33" t="s">
        <v>6287</v>
      </c>
      <c r="L140" s="13" t="s">
        <v>5613</v>
      </c>
      <c r="M140" s="13"/>
      <c r="N140" s="14"/>
    </row>
    <row r="141" ht="18.95" customHeight="1" spans="1:14">
      <c r="A141" s="31" t="s">
        <v>6288</v>
      </c>
      <c r="B141" s="12" t="s">
        <v>6284</v>
      </c>
      <c r="C141" s="471" t="s">
        <v>6289</v>
      </c>
      <c r="D141" s="12" t="s">
        <v>6290</v>
      </c>
      <c r="E141" s="13" t="s">
        <v>6079</v>
      </c>
      <c r="F141" s="16">
        <v>0</v>
      </c>
      <c r="G141" s="14"/>
      <c r="H141" s="15"/>
      <c r="I141" s="472" t="s">
        <v>6246</v>
      </c>
      <c r="J141" s="472" t="s">
        <v>6291</v>
      </c>
      <c r="K141" s="33" t="s">
        <v>6292</v>
      </c>
      <c r="L141" s="13" t="s">
        <v>5613</v>
      </c>
      <c r="M141" s="13"/>
      <c r="N141" s="14"/>
    </row>
    <row r="142" ht="18.95" customHeight="1" spans="1:14">
      <c r="A142" s="31" t="s">
        <v>6293</v>
      </c>
      <c r="B142" s="12" t="s">
        <v>6289</v>
      </c>
      <c r="C142" s="471" t="s">
        <v>6294</v>
      </c>
      <c r="D142" s="12" t="s">
        <v>6295</v>
      </c>
      <c r="E142" s="13" t="s">
        <v>6079</v>
      </c>
      <c r="F142" s="16">
        <v>0</v>
      </c>
      <c r="G142" s="14"/>
      <c r="H142" s="15"/>
      <c r="I142" s="472" t="s">
        <v>6246</v>
      </c>
      <c r="J142" s="472" t="s">
        <v>6296</v>
      </c>
      <c r="K142" s="33" t="s">
        <v>6297</v>
      </c>
      <c r="L142" s="13" t="s">
        <v>5613</v>
      </c>
      <c r="M142" s="13"/>
      <c r="N142" s="14"/>
    </row>
    <row r="143" ht="18.95" customHeight="1" spans="1:14">
      <c r="A143" s="31" t="s">
        <v>6298</v>
      </c>
      <c r="B143" s="12" t="s">
        <v>6294</v>
      </c>
      <c r="C143" s="471" t="s">
        <v>6299</v>
      </c>
      <c r="D143" s="12" t="s">
        <v>6300</v>
      </c>
      <c r="E143" s="13" t="s">
        <v>6079</v>
      </c>
      <c r="F143" s="16">
        <v>0</v>
      </c>
      <c r="G143" s="14"/>
      <c r="H143" s="15"/>
      <c r="I143" s="472" t="s">
        <v>6246</v>
      </c>
      <c r="J143" s="472" t="s">
        <v>6301</v>
      </c>
      <c r="K143" s="33" t="s">
        <v>6302</v>
      </c>
      <c r="L143" s="13" t="s">
        <v>5613</v>
      </c>
      <c r="M143" s="13"/>
      <c r="N143" s="14"/>
    </row>
    <row r="144" ht="18.95" customHeight="1" spans="1:14">
      <c r="A144" s="31" t="s">
        <v>6303</v>
      </c>
      <c r="B144" s="12" t="s">
        <v>6299</v>
      </c>
      <c r="C144" s="471" t="s">
        <v>6304</v>
      </c>
      <c r="D144" s="12" t="s">
        <v>6305</v>
      </c>
      <c r="E144" s="13" t="s">
        <v>6079</v>
      </c>
      <c r="F144" s="16">
        <v>0</v>
      </c>
      <c r="G144" s="14"/>
      <c r="H144" s="15"/>
      <c r="I144" s="472" t="s">
        <v>6246</v>
      </c>
      <c r="J144" s="472" t="s">
        <v>6306</v>
      </c>
      <c r="K144" s="33" t="s">
        <v>6307</v>
      </c>
      <c r="L144" s="13" t="s">
        <v>5613</v>
      </c>
      <c r="M144" s="13"/>
      <c r="N144" s="14"/>
    </row>
    <row r="145" ht="18.95" customHeight="1" spans="1:14">
      <c r="A145" s="31" t="s">
        <v>6308</v>
      </c>
      <c r="B145" s="12" t="s">
        <v>6304</v>
      </c>
      <c r="C145" s="471" t="s">
        <v>6309</v>
      </c>
      <c r="D145" s="12" t="s">
        <v>6310</v>
      </c>
      <c r="E145" s="13" t="s">
        <v>6079</v>
      </c>
      <c r="F145" s="16">
        <v>0</v>
      </c>
      <c r="G145" s="14"/>
      <c r="H145" s="15"/>
      <c r="I145" s="472" t="s">
        <v>6246</v>
      </c>
      <c r="J145" s="472" t="s">
        <v>6311</v>
      </c>
      <c r="K145" s="33" t="s">
        <v>6312</v>
      </c>
      <c r="L145" s="13" t="s">
        <v>5613</v>
      </c>
      <c r="M145" s="13"/>
      <c r="N145" s="14"/>
    </row>
    <row r="146" ht="18.95" customHeight="1" spans="1:14">
      <c r="A146" s="31" t="s">
        <v>6313</v>
      </c>
      <c r="B146" s="12" t="s">
        <v>6309</v>
      </c>
      <c r="C146" s="471" t="s">
        <v>6314</v>
      </c>
      <c r="D146" s="12" t="s">
        <v>6315</v>
      </c>
      <c r="E146" s="13" t="s">
        <v>6079</v>
      </c>
      <c r="F146" s="16">
        <v>0</v>
      </c>
      <c r="G146" s="14"/>
      <c r="H146" s="15"/>
      <c r="I146" s="472" t="s">
        <v>6246</v>
      </c>
      <c r="J146" s="472" t="s">
        <v>6316</v>
      </c>
      <c r="K146" s="33" t="s">
        <v>6317</v>
      </c>
      <c r="L146" s="13" t="s">
        <v>5613</v>
      </c>
      <c r="M146" s="13"/>
      <c r="N146" s="14"/>
    </row>
    <row r="147" ht="18.95" customHeight="1" spans="1:14">
      <c r="A147" s="31" t="s">
        <v>6318</v>
      </c>
      <c r="B147" s="12" t="s">
        <v>6314</v>
      </c>
      <c r="C147" s="471" t="s">
        <v>6319</v>
      </c>
      <c r="D147" s="12" t="s">
        <v>6320</v>
      </c>
      <c r="E147" s="13" t="s">
        <v>6079</v>
      </c>
      <c r="F147" s="16">
        <v>0</v>
      </c>
      <c r="G147" s="14"/>
      <c r="H147" s="15" t="s">
        <v>6321</v>
      </c>
      <c r="I147" s="33" t="s">
        <v>6322</v>
      </c>
      <c r="J147" s="472" t="s">
        <v>6322</v>
      </c>
      <c r="K147" s="33" t="s">
        <v>6323</v>
      </c>
      <c r="L147" s="13" t="s">
        <v>5613</v>
      </c>
      <c r="M147" s="13">
        <v>305</v>
      </c>
      <c r="N147" s="14"/>
    </row>
    <row r="148" ht="18.95" customHeight="1" spans="1:14">
      <c r="A148" s="31" t="s">
        <v>6324</v>
      </c>
      <c r="B148" s="12" t="s">
        <v>6319</v>
      </c>
      <c r="C148" s="471" t="s">
        <v>6325</v>
      </c>
      <c r="D148" s="12" t="s">
        <v>6326</v>
      </c>
      <c r="E148" s="13" t="s">
        <v>6079</v>
      </c>
      <c r="F148" s="16">
        <v>0</v>
      </c>
      <c r="G148" s="14"/>
      <c r="H148" s="15" t="s">
        <v>5625</v>
      </c>
      <c r="I148" s="33" t="s">
        <v>6327</v>
      </c>
      <c r="J148" s="472" t="s">
        <v>6327</v>
      </c>
      <c r="K148" s="33" t="s">
        <v>5627</v>
      </c>
      <c r="L148" s="13" t="s">
        <v>5613</v>
      </c>
      <c r="M148" s="13">
        <v>93</v>
      </c>
      <c r="N148" s="14"/>
    </row>
    <row r="149" ht="18.95" customHeight="1" spans="1:14">
      <c r="A149" s="31" t="s">
        <v>6328</v>
      </c>
      <c r="B149" s="471" t="s">
        <v>6325</v>
      </c>
      <c r="C149" s="471" t="s">
        <v>6329</v>
      </c>
      <c r="D149" s="12" t="s">
        <v>6330</v>
      </c>
      <c r="E149" s="13" t="s">
        <v>6079</v>
      </c>
      <c r="F149" s="16">
        <v>0</v>
      </c>
      <c r="G149" s="14"/>
      <c r="H149" s="15" t="s">
        <v>5631</v>
      </c>
      <c r="I149" s="33" t="s">
        <v>6331</v>
      </c>
      <c r="J149" s="472" t="s">
        <v>6331</v>
      </c>
      <c r="K149" s="33" t="s">
        <v>5633</v>
      </c>
      <c r="L149" s="13" t="s">
        <v>5613</v>
      </c>
      <c r="M149" s="13">
        <v>176</v>
      </c>
      <c r="N149" s="14"/>
    </row>
    <row r="150" ht="18.95" customHeight="1" spans="1:14">
      <c r="A150" s="31" t="s">
        <v>6332</v>
      </c>
      <c r="B150" s="12" t="s">
        <v>6329</v>
      </c>
      <c r="C150" s="471" t="s">
        <v>6085</v>
      </c>
      <c r="D150" s="12" t="s">
        <v>6333</v>
      </c>
      <c r="E150" s="13" t="s">
        <v>6079</v>
      </c>
      <c r="F150" s="16">
        <v>0</v>
      </c>
      <c r="G150" s="14"/>
      <c r="H150" s="15" t="s">
        <v>5637</v>
      </c>
      <c r="I150" s="33" t="s">
        <v>6334</v>
      </c>
      <c r="J150" s="472" t="s">
        <v>6334</v>
      </c>
      <c r="K150" s="33" t="s">
        <v>5639</v>
      </c>
      <c r="L150" s="13" t="s">
        <v>5613</v>
      </c>
      <c r="M150" s="13">
        <v>0</v>
      </c>
      <c r="N150" s="14"/>
    </row>
    <row r="151" ht="18.95" customHeight="1" spans="1:14">
      <c r="A151" s="31" t="s">
        <v>6335</v>
      </c>
      <c r="B151" s="31">
        <v>1030199</v>
      </c>
      <c r="C151" s="475" t="s">
        <v>4332</v>
      </c>
      <c r="D151" s="31" t="s">
        <v>33</v>
      </c>
      <c r="E151" s="13" t="s">
        <v>6079</v>
      </c>
      <c r="F151" s="16"/>
      <c r="G151" s="14"/>
      <c r="H151" s="15" t="s">
        <v>6336</v>
      </c>
      <c r="I151" s="33" t="s">
        <v>6337</v>
      </c>
      <c r="J151" s="472" t="s">
        <v>6337</v>
      </c>
      <c r="K151" s="33" t="s">
        <v>6338</v>
      </c>
      <c r="L151" s="13" t="s">
        <v>5613</v>
      </c>
      <c r="M151" s="13">
        <v>0</v>
      </c>
      <c r="N151" s="14"/>
    </row>
    <row r="152" ht="18.95" customHeight="1" spans="1:14">
      <c r="A152" s="22" t="s">
        <v>33</v>
      </c>
      <c r="B152" s="40" t="s">
        <v>4332</v>
      </c>
      <c r="C152" s="476" t="s">
        <v>6339</v>
      </c>
      <c r="D152" s="40" t="s">
        <v>6340</v>
      </c>
      <c r="E152" s="13" t="s">
        <v>6079</v>
      </c>
      <c r="F152" s="16"/>
      <c r="G152" s="14"/>
      <c r="H152" s="15" t="s">
        <v>6341</v>
      </c>
      <c r="I152" s="33" t="s">
        <v>6342</v>
      </c>
      <c r="J152" s="472" t="s">
        <v>6342</v>
      </c>
      <c r="K152" s="33" t="s">
        <v>6343</v>
      </c>
      <c r="L152" s="13" t="s">
        <v>5613</v>
      </c>
      <c r="M152" s="13">
        <v>0</v>
      </c>
      <c r="N152" s="14"/>
    </row>
    <row r="153" ht="18.95" customHeight="1" spans="1:14">
      <c r="A153" s="12" t="s">
        <v>6344</v>
      </c>
      <c r="B153" s="40" t="s">
        <v>6339</v>
      </c>
      <c r="C153" s="476" t="s">
        <v>6345</v>
      </c>
      <c r="D153" s="40" t="s">
        <v>6346</v>
      </c>
      <c r="E153" s="13" t="s">
        <v>6079</v>
      </c>
      <c r="F153" s="16">
        <v>8446</v>
      </c>
      <c r="G153" s="14"/>
      <c r="H153" s="41" t="s">
        <v>6347</v>
      </c>
      <c r="I153" s="33" t="s">
        <v>6348</v>
      </c>
      <c r="J153" s="472" t="s">
        <v>6348</v>
      </c>
      <c r="K153" s="33" t="s">
        <v>6349</v>
      </c>
      <c r="L153" s="13" t="s">
        <v>5613</v>
      </c>
      <c r="M153" s="13">
        <v>0</v>
      </c>
      <c r="N153" s="14"/>
    </row>
    <row r="154" ht="18.95" customHeight="1" spans="1:14">
      <c r="A154" s="12" t="s">
        <v>6350</v>
      </c>
      <c r="B154" s="12" t="s">
        <v>6345</v>
      </c>
      <c r="C154" s="471" t="s">
        <v>6351</v>
      </c>
      <c r="D154" s="12" t="s">
        <v>6352</v>
      </c>
      <c r="E154" s="13" t="s">
        <v>6079</v>
      </c>
      <c r="F154" s="16">
        <v>0</v>
      </c>
      <c r="G154" s="38"/>
      <c r="H154" s="15" t="s">
        <v>6353</v>
      </c>
      <c r="I154" s="33" t="s">
        <v>6354</v>
      </c>
      <c r="J154" s="472" t="s">
        <v>6354</v>
      </c>
      <c r="K154" s="33" t="s">
        <v>6355</v>
      </c>
      <c r="L154" s="13" t="s">
        <v>5613</v>
      </c>
      <c r="M154" s="13">
        <v>6</v>
      </c>
      <c r="N154" s="14"/>
    </row>
    <row r="155" ht="18.95" customHeight="1" spans="1:14">
      <c r="A155" s="12" t="s">
        <v>6356</v>
      </c>
      <c r="B155" s="12" t="s">
        <v>6351</v>
      </c>
      <c r="C155" s="471" t="s">
        <v>6357</v>
      </c>
      <c r="D155" s="12" t="s">
        <v>6358</v>
      </c>
      <c r="E155" s="13" t="s">
        <v>6079</v>
      </c>
      <c r="F155" s="42"/>
      <c r="G155" s="14"/>
      <c r="H155" s="15" t="s">
        <v>6359</v>
      </c>
      <c r="I155" s="33" t="s">
        <v>6360</v>
      </c>
      <c r="J155" s="472" t="s">
        <v>6360</v>
      </c>
      <c r="K155" s="33" t="s">
        <v>6361</v>
      </c>
      <c r="L155" s="13" t="s">
        <v>5613</v>
      </c>
      <c r="M155" s="13">
        <v>0</v>
      </c>
      <c r="N155" s="14"/>
    </row>
    <row r="156" ht="18.95" customHeight="1" spans="1:14">
      <c r="A156" s="12"/>
      <c r="B156" s="12"/>
      <c r="C156" s="471" t="s">
        <v>6362</v>
      </c>
      <c r="D156" s="12" t="s">
        <v>579</v>
      </c>
      <c r="E156" s="13" t="s">
        <v>6079</v>
      </c>
      <c r="F156" s="16">
        <v>629</v>
      </c>
      <c r="G156" s="43"/>
      <c r="H156" s="41" t="s">
        <v>5679</v>
      </c>
      <c r="I156" s="33" t="s">
        <v>6363</v>
      </c>
      <c r="J156" s="472" t="s">
        <v>6363</v>
      </c>
      <c r="K156" s="33" t="s">
        <v>5681</v>
      </c>
      <c r="L156" s="13" t="s">
        <v>5613</v>
      </c>
      <c r="M156" s="13">
        <v>0</v>
      </c>
      <c r="N156" s="14"/>
    </row>
    <row r="157" ht="18.95" customHeight="1" spans="1:14">
      <c r="A157" s="12" t="s">
        <v>6364</v>
      </c>
      <c r="B157" s="12" t="s">
        <v>6362</v>
      </c>
      <c r="C157" s="471" t="s">
        <v>6365</v>
      </c>
      <c r="D157" s="12" t="s">
        <v>580</v>
      </c>
      <c r="E157" s="13" t="s">
        <v>6079</v>
      </c>
      <c r="F157" s="16">
        <v>0</v>
      </c>
      <c r="G157" s="38"/>
      <c r="H157" s="41" t="s">
        <v>6366</v>
      </c>
      <c r="I157" s="33" t="s">
        <v>6367</v>
      </c>
      <c r="J157" s="472" t="s">
        <v>6367</v>
      </c>
      <c r="K157" s="33" t="s">
        <v>6368</v>
      </c>
      <c r="L157" s="13" t="s">
        <v>5613</v>
      </c>
      <c r="M157" s="13">
        <v>30</v>
      </c>
      <c r="N157" s="14"/>
    </row>
    <row r="158" ht="18.95" customHeight="1" spans="1:14">
      <c r="A158" s="12" t="s">
        <v>6369</v>
      </c>
      <c r="B158" s="12" t="s">
        <v>6365</v>
      </c>
      <c r="C158" s="471" t="s">
        <v>6365</v>
      </c>
      <c r="D158" s="12" t="s">
        <v>580</v>
      </c>
      <c r="E158" s="13" t="s">
        <v>6079</v>
      </c>
      <c r="F158" s="42"/>
      <c r="G158" s="14"/>
      <c r="H158" s="41" t="s">
        <v>6370</v>
      </c>
      <c r="I158" s="33" t="s">
        <v>6371</v>
      </c>
      <c r="J158" s="472" t="s">
        <v>6371</v>
      </c>
      <c r="K158" s="33" t="s">
        <v>6372</v>
      </c>
      <c r="L158" s="13" t="s">
        <v>5613</v>
      </c>
      <c r="M158" s="13">
        <v>0</v>
      </c>
      <c r="N158" s="14"/>
    </row>
    <row r="159" ht="18.95" customHeight="1" spans="1:14">
      <c r="A159" s="44"/>
      <c r="B159" s="44"/>
      <c r="C159" s="44"/>
      <c r="D159" s="44"/>
      <c r="E159" s="44"/>
      <c r="F159" s="44"/>
      <c r="G159" s="45"/>
      <c r="H159" s="15" t="s">
        <v>5625</v>
      </c>
      <c r="I159" s="33" t="s">
        <v>6373</v>
      </c>
      <c r="J159" s="472" t="s">
        <v>6373</v>
      </c>
      <c r="K159" s="33" t="s">
        <v>5627</v>
      </c>
      <c r="L159" s="13" t="s">
        <v>5613</v>
      </c>
      <c r="M159" s="13">
        <v>0</v>
      </c>
      <c r="N159" s="14"/>
    </row>
    <row r="160" ht="18.95" customHeight="1" spans="1:14">
      <c r="A160" s="44"/>
      <c r="B160" s="44"/>
      <c r="C160" s="44"/>
      <c r="D160" s="44"/>
      <c r="E160" s="44"/>
      <c r="F160" s="44"/>
      <c r="G160" s="45"/>
      <c r="H160" s="15" t="s">
        <v>5631</v>
      </c>
      <c r="I160" s="33" t="s">
        <v>6374</v>
      </c>
      <c r="J160" s="472" t="s">
        <v>6374</v>
      </c>
      <c r="K160" s="33" t="s">
        <v>5633</v>
      </c>
      <c r="L160" s="13" t="s">
        <v>5613</v>
      </c>
      <c r="M160" s="13">
        <v>0</v>
      </c>
      <c r="N160" s="14"/>
    </row>
    <row r="161" ht="18.95" customHeight="1" spans="1:14">
      <c r="A161" s="44"/>
      <c r="B161" s="44"/>
      <c r="C161" s="44"/>
      <c r="D161" s="44"/>
      <c r="E161" s="44"/>
      <c r="F161" s="44"/>
      <c r="G161" s="45"/>
      <c r="H161" s="15" t="s">
        <v>5637</v>
      </c>
      <c r="I161" s="33" t="s">
        <v>6375</v>
      </c>
      <c r="J161" s="472" t="s">
        <v>6375</v>
      </c>
      <c r="K161" s="33" t="s">
        <v>5639</v>
      </c>
      <c r="L161" s="13" t="s">
        <v>5613</v>
      </c>
      <c r="M161" s="13">
        <v>0</v>
      </c>
      <c r="N161" s="14"/>
    </row>
    <row r="162" ht="18.95" customHeight="1" spans="1:14">
      <c r="A162" s="44"/>
      <c r="B162" s="44"/>
      <c r="C162" s="44"/>
      <c r="D162" s="44"/>
      <c r="E162" s="44"/>
      <c r="F162" s="44"/>
      <c r="G162" s="45"/>
      <c r="H162" s="15" t="s">
        <v>6376</v>
      </c>
      <c r="I162" s="33" t="s">
        <v>6377</v>
      </c>
      <c r="J162" s="472" t="s">
        <v>6377</v>
      </c>
      <c r="K162" s="33" t="s">
        <v>6378</v>
      </c>
      <c r="L162" s="13" t="s">
        <v>5613</v>
      </c>
      <c r="M162" s="13">
        <v>0</v>
      </c>
      <c r="N162" s="14"/>
    </row>
    <row r="163" ht="18.95" customHeight="1" spans="1:14">
      <c r="A163" s="44"/>
      <c r="B163" s="44"/>
      <c r="C163" s="44"/>
      <c r="D163" s="44"/>
      <c r="E163" s="44"/>
      <c r="F163" s="44"/>
      <c r="G163" s="45"/>
      <c r="H163" s="15" t="s">
        <v>6379</v>
      </c>
      <c r="I163" s="33" t="s">
        <v>6380</v>
      </c>
      <c r="J163" s="472" t="s">
        <v>6380</v>
      </c>
      <c r="K163" s="33" t="s">
        <v>6381</v>
      </c>
      <c r="L163" s="13" t="s">
        <v>5613</v>
      </c>
      <c r="M163" s="13">
        <v>0</v>
      </c>
      <c r="N163" s="14"/>
    </row>
    <row r="164" ht="18.95" customHeight="1" spans="1:14">
      <c r="A164" s="44"/>
      <c r="B164" s="44"/>
      <c r="C164" s="44"/>
      <c r="D164" s="44"/>
      <c r="E164" s="44"/>
      <c r="F164" s="44"/>
      <c r="G164" s="45"/>
      <c r="H164" s="15" t="s">
        <v>6382</v>
      </c>
      <c r="I164" s="33" t="s">
        <v>6383</v>
      </c>
      <c r="J164" s="472" t="s">
        <v>6383</v>
      </c>
      <c r="K164" s="33" t="s">
        <v>6384</v>
      </c>
      <c r="L164" s="13" t="s">
        <v>5613</v>
      </c>
      <c r="M164" s="13">
        <v>0</v>
      </c>
      <c r="N164" s="14"/>
    </row>
    <row r="165" ht="18.95" customHeight="1" spans="1:14">
      <c r="A165" s="44"/>
      <c r="B165" s="44"/>
      <c r="C165" s="44"/>
      <c r="D165" s="44"/>
      <c r="E165" s="44"/>
      <c r="F165" s="44"/>
      <c r="G165" s="45"/>
      <c r="H165" s="15" t="s">
        <v>6385</v>
      </c>
      <c r="I165" s="33" t="s">
        <v>6386</v>
      </c>
      <c r="J165" s="472" t="s">
        <v>6386</v>
      </c>
      <c r="K165" s="33" t="s">
        <v>6387</v>
      </c>
      <c r="L165" s="13" t="s">
        <v>5613</v>
      </c>
      <c r="M165" s="13">
        <v>0</v>
      </c>
      <c r="N165" s="14"/>
    </row>
    <row r="166" ht="18.95" customHeight="1" spans="1:14">
      <c r="A166" s="44"/>
      <c r="B166" s="44"/>
      <c r="C166" s="44"/>
      <c r="D166" s="44"/>
      <c r="E166" s="44"/>
      <c r="F166" s="44"/>
      <c r="G166" s="45"/>
      <c r="H166" s="15" t="s">
        <v>6388</v>
      </c>
      <c r="I166" s="33" t="s">
        <v>6389</v>
      </c>
      <c r="J166" s="472" t="s">
        <v>6389</v>
      </c>
      <c r="K166" s="33" t="s">
        <v>6390</v>
      </c>
      <c r="L166" s="13" t="s">
        <v>5613</v>
      </c>
      <c r="M166" s="13">
        <v>0</v>
      </c>
      <c r="N166" s="14"/>
    </row>
    <row r="167" ht="18.95" customHeight="1" spans="1:14">
      <c r="A167" s="44"/>
      <c r="B167" s="44"/>
      <c r="C167" s="44"/>
      <c r="D167" s="44"/>
      <c r="E167" s="44"/>
      <c r="F167" s="44"/>
      <c r="G167" s="45"/>
      <c r="H167" s="15" t="s">
        <v>6391</v>
      </c>
      <c r="I167" s="33" t="s">
        <v>6392</v>
      </c>
      <c r="J167" s="472" t="s">
        <v>6392</v>
      </c>
      <c r="K167" s="33" t="s">
        <v>6393</v>
      </c>
      <c r="L167" s="13" t="s">
        <v>5613</v>
      </c>
      <c r="M167" s="13">
        <v>0</v>
      </c>
      <c r="N167" s="14"/>
    </row>
    <row r="168" ht="18.95" customHeight="1" spans="1:14">
      <c r="A168" s="44"/>
      <c r="B168" s="44"/>
      <c r="C168" s="44"/>
      <c r="D168" s="44"/>
      <c r="E168" s="44"/>
      <c r="F168" s="44"/>
      <c r="G168" s="45"/>
      <c r="H168" s="15" t="s">
        <v>5679</v>
      </c>
      <c r="I168" s="33" t="s">
        <v>6394</v>
      </c>
      <c r="J168" s="472" t="s">
        <v>6394</v>
      </c>
      <c r="K168" s="33" t="s">
        <v>5681</v>
      </c>
      <c r="L168" s="13" t="s">
        <v>5613</v>
      </c>
      <c r="M168" s="13">
        <v>0</v>
      </c>
      <c r="N168" s="14"/>
    </row>
    <row r="169" ht="18.95" customHeight="1" spans="1:14">
      <c r="A169" s="44"/>
      <c r="B169" s="44"/>
      <c r="C169" s="44"/>
      <c r="D169" s="44"/>
      <c r="E169" s="44"/>
      <c r="F169" s="44"/>
      <c r="G169" s="45"/>
      <c r="H169" s="15" t="s">
        <v>6395</v>
      </c>
      <c r="I169" s="33" t="s">
        <v>6396</v>
      </c>
      <c r="J169" s="472" t="s">
        <v>6396</v>
      </c>
      <c r="K169" s="33" t="s">
        <v>6397</v>
      </c>
      <c r="L169" s="13" t="s">
        <v>5613</v>
      </c>
      <c r="M169" s="13">
        <v>0</v>
      </c>
      <c r="N169" s="14"/>
    </row>
    <row r="170" ht="18.95" customHeight="1" spans="1:14">
      <c r="A170" s="44"/>
      <c r="B170" s="44"/>
      <c r="C170" s="44"/>
      <c r="D170" s="44"/>
      <c r="E170" s="44"/>
      <c r="F170" s="44"/>
      <c r="G170" s="45"/>
      <c r="H170" s="15" t="s">
        <v>6398</v>
      </c>
      <c r="I170" s="33" t="s">
        <v>6399</v>
      </c>
      <c r="J170" s="472" t="s">
        <v>6399</v>
      </c>
      <c r="K170" s="33" t="s">
        <v>6400</v>
      </c>
      <c r="L170" s="13" t="s">
        <v>5613</v>
      </c>
      <c r="M170" s="13">
        <v>546</v>
      </c>
      <c r="N170" s="14"/>
    </row>
    <row r="171" ht="18.95" customHeight="1" spans="1:14">
      <c r="A171" s="44"/>
      <c r="B171" s="44"/>
      <c r="C171" s="44"/>
      <c r="D171" s="44"/>
      <c r="E171" s="44"/>
      <c r="F171" s="44"/>
      <c r="G171" s="45"/>
      <c r="H171" s="15" t="s">
        <v>5625</v>
      </c>
      <c r="I171" s="33" t="s">
        <v>6401</v>
      </c>
      <c r="J171" s="472" t="s">
        <v>6401</v>
      </c>
      <c r="K171" s="33" t="s">
        <v>5627</v>
      </c>
      <c r="L171" s="13" t="s">
        <v>5613</v>
      </c>
      <c r="M171" s="13">
        <v>478</v>
      </c>
      <c r="N171" s="14"/>
    </row>
    <row r="172" ht="18.95" customHeight="1" spans="1:14">
      <c r="A172" s="44"/>
      <c r="B172" s="44"/>
      <c r="C172" s="44"/>
      <c r="D172" s="44"/>
      <c r="E172" s="44"/>
      <c r="F172" s="44"/>
      <c r="G172" s="45"/>
      <c r="H172" s="15" t="s">
        <v>5631</v>
      </c>
      <c r="I172" s="33" t="s">
        <v>6402</v>
      </c>
      <c r="J172" s="472" t="s">
        <v>6402</v>
      </c>
      <c r="K172" s="33" t="s">
        <v>5633</v>
      </c>
      <c r="L172" s="13" t="s">
        <v>5613</v>
      </c>
      <c r="M172" s="13">
        <v>26</v>
      </c>
      <c r="N172" s="14"/>
    </row>
    <row r="173" ht="18.95" customHeight="1" spans="1:14">
      <c r="A173" s="44"/>
      <c r="B173" s="44"/>
      <c r="C173" s="44"/>
      <c r="D173" s="44"/>
      <c r="E173" s="44"/>
      <c r="F173" s="44"/>
      <c r="G173" s="45"/>
      <c r="H173" s="15" t="s">
        <v>5637</v>
      </c>
      <c r="I173" s="33" t="s">
        <v>6403</v>
      </c>
      <c r="J173" s="472" t="s">
        <v>6403</v>
      </c>
      <c r="K173" s="33" t="s">
        <v>5639</v>
      </c>
      <c r="L173" s="13" t="s">
        <v>5613</v>
      </c>
      <c r="M173" s="13">
        <v>0</v>
      </c>
      <c r="N173" s="14"/>
    </row>
    <row r="174" ht="18.95" customHeight="1" spans="1:14">
      <c r="A174" s="44"/>
      <c r="B174" s="44"/>
      <c r="C174" s="44"/>
      <c r="D174" s="44"/>
      <c r="E174" s="44"/>
      <c r="F174" s="44"/>
      <c r="G174" s="45"/>
      <c r="H174" s="15" t="s">
        <v>6404</v>
      </c>
      <c r="I174" s="33" t="s">
        <v>6405</v>
      </c>
      <c r="J174" s="472" t="s">
        <v>6405</v>
      </c>
      <c r="K174" s="33" t="s">
        <v>6406</v>
      </c>
      <c r="L174" s="13" t="s">
        <v>5613</v>
      </c>
      <c r="M174" s="13">
        <v>12</v>
      </c>
      <c r="N174" s="14"/>
    </row>
    <row r="175" ht="18.95" customHeight="1" spans="1:14">
      <c r="A175" s="44"/>
      <c r="B175" s="44"/>
      <c r="C175" s="44"/>
      <c r="D175" s="44"/>
      <c r="E175" s="44"/>
      <c r="F175" s="44"/>
      <c r="G175" s="45"/>
      <c r="H175" s="15" t="s">
        <v>6407</v>
      </c>
      <c r="I175" s="33" t="s">
        <v>6408</v>
      </c>
      <c r="J175" s="472" t="s">
        <v>6408</v>
      </c>
      <c r="K175" s="33" t="s">
        <v>6409</v>
      </c>
      <c r="L175" s="13" t="s">
        <v>5613</v>
      </c>
      <c r="M175" s="13">
        <v>23</v>
      </c>
      <c r="N175" s="14"/>
    </row>
    <row r="176" ht="18.95" customHeight="1" spans="1:14">
      <c r="A176" s="44"/>
      <c r="B176" s="44"/>
      <c r="C176" s="44"/>
      <c r="D176" s="44"/>
      <c r="E176" s="44"/>
      <c r="F176" s="44"/>
      <c r="G176" s="45"/>
      <c r="H176" s="15" t="s">
        <v>6410</v>
      </c>
      <c r="I176" s="33" t="s">
        <v>6411</v>
      </c>
      <c r="J176" s="472" t="s">
        <v>6411</v>
      </c>
      <c r="K176" s="33" t="s">
        <v>6412</v>
      </c>
      <c r="L176" s="13" t="s">
        <v>5613</v>
      </c>
      <c r="M176" s="13">
        <v>7</v>
      </c>
      <c r="N176" s="14"/>
    </row>
    <row r="177" ht="18.95" customHeight="1" spans="1:14">
      <c r="A177" s="44"/>
      <c r="B177" s="44"/>
      <c r="C177" s="44"/>
      <c r="D177" s="44"/>
      <c r="E177" s="44"/>
      <c r="F177" s="44"/>
      <c r="G177" s="45"/>
      <c r="H177" s="15" t="s">
        <v>5947</v>
      </c>
      <c r="I177" s="33" t="s">
        <v>6413</v>
      </c>
      <c r="J177" s="472" t="s">
        <v>6413</v>
      </c>
      <c r="K177" s="33" t="s">
        <v>5949</v>
      </c>
      <c r="L177" s="13" t="s">
        <v>5613</v>
      </c>
      <c r="M177" s="13">
        <v>0</v>
      </c>
      <c r="N177" s="14"/>
    </row>
    <row r="178" ht="18.95" customHeight="1" spans="1:14">
      <c r="A178" s="44"/>
      <c r="B178" s="44"/>
      <c r="C178" s="44"/>
      <c r="D178" s="44"/>
      <c r="E178" s="44"/>
      <c r="F178" s="44"/>
      <c r="G178" s="45"/>
      <c r="H178" s="15" t="s">
        <v>5679</v>
      </c>
      <c r="I178" s="33" t="s">
        <v>6414</v>
      </c>
      <c r="J178" s="472" t="s">
        <v>6414</v>
      </c>
      <c r="K178" s="33" t="s">
        <v>5681</v>
      </c>
      <c r="L178" s="13" t="s">
        <v>5613</v>
      </c>
      <c r="M178" s="13">
        <v>0</v>
      </c>
      <c r="N178" s="14"/>
    </row>
    <row r="179" ht="18.95" customHeight="1" spans="1:14">
      <c r="A179" s="44"/>
      <c r="B179" s="44"/>
      <c r="C179" s="44"/>
      <c r="D179" s="44"/>
      <c r="E179" s="44"/>
      <c r="F179" s="44"/>
      <c r="G179" s="45"/>
      <c r="H179" s="15" t="s">
        <v>6415</v>
      </c>
      <c r="I179" s="33" t="s">
        <v>6416</v>
      </c>
      <c r="J179" s="472" t="s">
        <v>6416</v>
      </c>
      <c r="K179" s="33" t="s">
        <v>6417</v>
      </c>
      <c r="L179" s="13" t="s">
        <v>5613</v>
      </c>
      <c r="M179" s="13">
        <v>0</v>
      </c>
      <c r="N179" s="14"/>
    </row>
    <row r="180" ht="18.95" customHeight="1" spans="1:14">
      <c r="A180" s="44"/>
      <c r="B180" s="44"/>
      <c r="C180" s="44"/>
      <c r="D180" s="44"/>
      <c r="E180" s="44"/>
      <c r="F180" s="44"/>
      <c r="G180" s="45"/>
      <c r="H180" s="15" t="s">
        <v>6418</v>
      </c>
      <c r="I180" s="33" t="s">
        <v>6419</v>
      </c>
      <c r="J180" s="472" t="s">
        <v>6419</v>
      </c>
      <c r="K180" s="33" t="s">
        <v>6420</v>
      </c>
      <c r="L180" s="13" t="s">
        <v>5613</v>
      </c>
      <c r="M180" s="13">
        <v>84</v>
      </c>
      <c r="N180" s="14"/>
    </row>
    <row r="181" ht="18.95" customHeight="1" spans="1:14">
      <c r="A181" s="44"/>
      <c r="B181" s="44"/>
      <c r="C181" s="44"/>
      <c r="D181" s="44"/>
      <c r="E181" s="44"/>
      <c r="F181" s="44"/>
      <c r="G181" s="45"/>
      <c r="H181" s="15" t="s">
        <v>5625</v>
      </c>
      <c r="I181" s="33" t="s">
        <v>6421</v>
      </c>
      <c r="J181" s="472" t="s">
        <v>6421</v>
      </c>
      <c r="K181" s="33" t="s">
        <v>5627</v>
      </c>
      <c r="L181" s="13" t="s">
        <v>5613</v>
      </c>
      <c r="M181" s="13">
        <v>43</v>
      </c>
      <c r="N181" s="14"/>
    </row>
    <row r="182" ht="18.95" customHeight="1" spans="1:14">
      <c r="A182" s="44"/>
      <c r="B182" s="44"/>
      <c r="C182" s="44"/>
      <c r="D182" s="44"/>
      <c r="E182" s="44"/>
      <c r="F182" s="44"/>
      <c r="G182" s="45"/>
      <c r="H182" s="15" t="s">
        <v>5631</v>
      </c>
      <c r="I182" s="33" t="s">
        <v>6422</v>
      </c>
      <c r="J182" s="472" t="s">
        <v>6422</v>
      </c>
      <c r="K182" s="33" t="s">
        <v>5633</v>
      </c>
      <c r="L182" s="13" t="s">
        <v>5613</v>
      </c>
      <c r="M182" s="13">
        <v>18</v>
      </c>
      <c r="N182" s="14"/>
    </row>
    <row r="183" ht="18.95" customHeight="1" spans="1:14">
      <c r="A183" s="44"/>
      <c r="B183" s="44"/>
      <c r="C183" s="44"/>
      <c r="D183" s="44"/>
      <c r="E183" s="44"/>
      <c r="F183" s="44"/>
      <c r="G183" s="45"/>
      <c r="H183" s="15" t="s">
        <v>5637</v>
      </c>
      <c r="I183" s="33" t="s">
        <v>6423</v>
      </c>
      <c r="J183" s="472" t="s">
        <v>6423</v>
      </c>
      <c r="K183" s="33" t="s">
        <v>5639</v>
      </c>
      <c r="L183" s="13" t="s">
        <v>5613</v>
      </c>
      <c r="M183" s="13">
        <v>0</v>
      </c>
      <c r="N183" s="14"/>
    </row>
    <row r="184" ht="18.95" customHeight="1" spans="1:14">
      <c r="A184" s="44"/>
      <c r="B184" s="44"/>
      <c r="C184" s="44"/>
      <c r="D184" s="44"/>
      <c r="E184" s="44"/>
      <c r="F184" s="44"/>
      <c r="G184" s="45"/>
      <c r="H184" s="15" t="s">
        <v>6424</v>
      </c>
      <c r="I184" s="33" t="s">
        <v>6425</v>
      </c>
      <c r="J184" s="472" t="s">
        <v>6425</v>
      </c>
      <c r="K184" s="33" t="s">
        <v>6426</v>
      </c>
      <c r="L184" s="13" t="s">
        <v>5613</v>
      </c>
      <c r="M184" s="13">
        <v>0</v>
      </c>
      <c r="N184" s="14"/>
    </row>
    <row r="185" ht="18.95" customHeight="1" spans="1:14">
      <c r="A185" s="44"/>
      <c r="B185" s="44"/>
      <c r="C185" s="44"/>
      <c r="D185" s="44"/>
      <c r="E185" s="44"/>
      <c r="F185" s="44"/>
      <c r="G185" s="45"/>
      <c r="H185" s="15" t="s">
        <v>6427</v>
      </c>
      <c r="I185" s="33" t="s">
        <v>6428</v>
      </c>
      <c r="J185" s="472" t="s">
        <v>6428</v>
      </c>
      <c r="K185" s="33" t="s">
        <v>6429</v>
      </c>
      <c r="L185" s="13" t="s">
        <v>5613</v>
      </c>
      <c r="M185" s="13">
        <v>0</v>
      </c>
      <c r="N185" s="14"/>
    </row>
    <row r="186" ht="18.95" customHeight="1" spans="1:14">
      <c r="A186" s="44"/>
      <c r="B186" s="44"/>
      <c r="C186" s="44"/>
      <c r="D186" s="44"/>
      <c r="E186" s="44"/>
      <c r="F186" s="44"/>
      <c r="G186" s="45"/>
      <c r="H186" s="15" t="s">
        <v>6430</v>
      </c>
      <c r="I186" s="33" t="s">
        <v>6431</v>
      </c>
      <c r="J186" s="472" t="s">
        <v>6431</v>
      </c>
      <c r="K186" s="33" t="s">
        <v>6432</v>
      </c>
      <c r="L186" s="13" t="s">
        <v>5613</v>
      </c>
      <c r="M186" s="13">
        <v>21</v>
      </c>
      <c r="N186" s="14"/>
    </row>
    <row r="187" ht="18.95" customHeight="1" spans="1:14">
      <c r="A187" s="44"/>
      <c r="B187" s="44"/>
      <c r="C187" s="44"/>
      <c r="D187" s="44"/>
      <c r="E187" s="44"/>
      <c r="F187" s="44"/>
      <c r="G187" s="45"/>
      <c r="H187" s="15" t="s">
        <v>6433</v>
      </c>
      <c r="I187" s="33" t="s">
        <v>6434</v>
      </c>
      <c r="J187" s="472" t="s">
        <v>6434</v>
      </c>
      <c r="K187" s="33" t="s">
        <v>6435</v>
      </c>
      <c r="L187" s="13" t="s">
        <v>5613</v>
      </c>
      <c r="M187" s="13">
        <v>0</v>
      </c>
      <c r="N187" s="14"/>
    </row>
    <row r="188" ht="18.95" customHeight="1" spans="1:14">
      <c r="A188" s="44"/>
      <c r="B188" s="44"/>
      <c r="C188" s="44"/>
      <c r="D188" s="44"/>
      <c r="E188" s="44"/>
      <c r="F188" s="44"/>
      <c r="G188" s="45"/>
      <c r="H188" s="15" t="s">
        <v>6436</v>
      </c>
      <c r="I188" s="33" t="s">
        <v>6437</v>
      </c>
      <c r="J188" s="472" t="s">
        <v>6437</v>
      </c>
      <c r="K188" s="33" t="s">
        <v>6438</v>
      </c>
      <c r="L188" s="13" t="s">
        <v>5613</v>
      </c>
      <c r="M188" s="13">
        <v>0</v>
      </c>
      <c r="N188" s="14"/>
    </row>
    <row r="189" ht="18.95" customHeight="1" spans="1:14">
      <c r="A189" s="44"/>
      <c r="B189" s="44"/>
      <c r="C189" s="44"/>
      <c r="D189" s="44"/>
      <c r="E189" s="44"/>
      <c r="F189" s="44"/>
      <c r="G189" s="45"/>
      <c r="H189" s="15" t="s">
        <v>6439</v>
      </c>
      <c r="I189" s="33" t="s">
        <v>6440</v>
      </c>
      <c r="J189" s="472" t="s">
        <v>6440</v>
      </c>
      <c r="K189" s="33" t="s">
        <v>6441</v>
      </c>
      <c r="L189" s="13" t="s">
        <v>5613</v>
      </c>
      <c r="M189" s="13">
        <v>0</v>
      </c>
      <c r="N189" s="14"/>
    </row>
    <row r="190" ht="18.95" customHeight="1" spans="1:14">
      <c r="A190" s="44"/>
      <c r="B190" s="44"/>
      <c r="C190" s="44"/>
      <c r="D190" s="44"/>
      <c r="E190" s="44"/>
      <c r="F190" s="44"/>
      <c r="G190" s="45"/>
      <c r="H190" s="15" t="s">
        <v>5947</v>
      </c>
      <c r="I190" s="33" t="s">
        <v>6442</v>
      </c>
      <c r="J190" s="472" t="s">
        <v>6442</v>
      </c>
      <c r="K190" s="33" t="s">
        <v>5949</v>
      </c>
      <c r="L190" s="13" t="s">
        <v>5613</v>
      </c>
      <c r="M190" s="13">
        <v>0</v>
      </c>
      <c r="N190" s="14"/>
    </row>
    <row r="191" ht="18.95" customHeight="1" spans="1:14">
      <c r="A191" s="44"/>
      <c r="B191" s="44"/>
      <c r="C191" s="44"/>
      <c r="D191" s="44"/>
      <c r="E191" s="44"/>
      <c r="F191" s="44"/>
      <c r="G191" s="45"/>
      <c r="H191" s="15" t="s">
        <v>5679</v>
      </c>
      <c r="I191" s="33" t="s">
        <v>6443</v>
      </c>
      <c r="J191" s="472" t="s">
        <v>6443</v>
      </c>
      <c r="K191" s="33" t="s">
        <v>5681</v>
      </c>
      <c r="L191" s="13" t="s">
        <v>5613</v>
      </c>
      <c r="M191" s="13">
        <v>0</v>
      </c>
      <c r="N191" s="14"/>
    </row>
    <row r="192" ht="18.95" customHeight="1" spans="1:14">
      <c r="A192" s="44"/>
      <c r="B192" s="44"/>
      <c r="C192" s="44"/>
      <c r="D192" s="44"/>
      <c r="E192" s="44"/>
      <c r="F192" s="44"/>
      <c r="G192" s="45"/>
      <c r="H192" s="15" t="s">
        <v>6444</v>
      </c>
      <c r="I192" s="33" t="s">
        <v>6445</v>
      </c>
      <c r="J192" s="472" t="s">
        <v>6445</v>
      </c>
      <c r="K192" s="33" t="s">
        <v>6446</v>
      </c>
      <c r="L192" s="13" t="s">
        <v>5613</v>
      </c>
      <c r="M192" s="13">
        <v>2</v>
      </c>
      <c r="N192" s="14"/>
    </row>
    <row r="193" ht="18.95" customHeight="1" spans="1:14">
      <c r="A193" s="44"/>
      <c r="B193" s="44"/>
      <c r="C193" s="44"/>
      <c r="D193" s="44"/>
      <c r="E193" s="44"/>
      <c r="F193" s="44"/>
      <c r="G193" s="45"/>
      <c r="H193" s="15" t="s">
        <v>6447</v>
      </c>
      <c r="I193" s="33" t="s">
        <v>6448</v>
      </c>
      <c r="J193" s="472" t="s">
        <v>6448</v>
      </c>
      <c r="K193" s="33" t="s">
        <v>6449</v>
      </c>
      <c r="L193" s="13" t="s">
        <v>5613</v>
      </c>
      <c r="M193" s="13">
        <v>1058</v>
      </c>
      <c r="N193" s="14"/>
    </row>
    <row r="194" ht="18.95" customHeight="1" spans="1:14">
      <c r="A194" s="44"/>
      <c r="B194" s="44"/>
      <c r="C194" s="44"/>
      <c r="D194" s="44"/>
      <c r="E194" s="44"/>
      <c r="F194" s="44"/>
      <c r="G194" s="45"/>
      <c r="H194" s="15" t="s">
        <v>5625</v>
      </c>
      <c r="I194" s="33" t="s">
        <v>6450</v>
      </c>
      <c r="J194" s="472" t="s">
        <v>6450</v>
      </c>
      <c r="K194" s="33" t="s">
        <v>5627</v>
      </c>
      <c r="L194" s="13" t="s">
        <v>5613</v>
      </c>
      <c r="M194" s="13">
        <v>97</v>
      </c>
      <c r="N194" s="14"/>
    </row>
    <row r="195" ht="18.95" customHeight="1" spans="1:14">
      <c r="A195" s="44"/>
      <c r="B195" s="44"/>
      <c r="C195" s="44"/>
      <c r="D195" s="44"/>
      <c r="E195" s="44"/>
      <c r="F195" s="44"/>
      <c r="G195" s="45"/>
      <c r="H195" s="15" t="s">
        <v>5631</v>
      </c>
      <c r="I195" s="33" t="s">
        <v>6451</v>
      </c>
      <c r="J195" s="472" t="s">
        <v>6451</v>
      </c>
      <c r="K195" s="33" t="s">
        <v>5633</v>
      </c>
      <c r="L195" s="13" t="s">
        <v>5613</v>
      </c>
      <c r="M195" s="13">
        <v>78</v>
      </c>
      <c r="N195" s="14"/>
    </row>
    <row r="196" ht="18.95" customHeight="1" spans="1:14">
      <c r="A196" s="44"/>
      <c r="B196" s="44"/>
      <c r="C196" s="44"/>
      <c r="D196" s="44"/>
      <c r="E196" s="44"/>
      <c r="F196" s="44"/>
      <c r="G196" s="45"/>
      <c r="H196" s="15" t="s">
        <v>5637</v>
      </c>
      <c r="I196" s="33" t="s">
        <v>6452</v>
      </c>
      <c r="J196" s="472" t="s">
        <v>6452</v>
      </c>
      <c r="K196" s="33" t="s">
        <v>5639</v>
      </c>
      <c r="L196" s="13" t="s">
        <v>5613</v>
      </c>
      <c r="M196" s="13">
        <v>0</v>
      </c>
      <c r="N196" s="14"/>
    </row>
    <row r="197" ht="18.95" customHeight="1" spans="1:14">
      <c r="A197" s="44"/>
      <c r="B197" s="44"/>
      <c r="C197" s="44"/>
      <c r="D197" s="44"/>
      <c r="E197" s="44"/>
      <c r="F197" s="44"/>
      <c r="G197" s="45"/>
      <c r="H197" s="15" t="s">
        <v>6453</v>
      </c>
      <c r="I197" s="33" t="s">
        <v>6454</v>
      </c>
      <c r="J197" s="472" t="s">
        <v>6454</v>
      </c>
      <c r="K197" s="33" t="s">
        <v>6455</v>
      </c>
      <c r="L197" s="13" t="s">
        <v>5613</v>
      </c>
      <c r="M197" s="13">
        <v>483</v>
      </c>
      <c r="N197" s="14"/>
    </row>
    <row r="198" ht="18.95" customHeight="1" spans="1:14">
      <c r="A198" s="44"/>
      <c r="B198" s="44"/>
      <c r="C198" s="44"/>
      <c r="D198" s="44"/>
      <c r="E198" s="44"/>
      <c r="F198" s="44"/>
      <c r="G198" s="45"/>
      <c r="H198" s="15" t="s">
        <v>5679</v>
      </c>
      <c r="I198" s="33" t="s">
        <v>6456</v>
      </c>
      <c r="J198" s="472" t="s">
        <v>6456</v>
      </c>
      <c r="K198" s="33" t="s">
        <v>5681</v>
      </c>
      <c r="L198" s="13" t="s">
        <v>5613</v>
      </c>
      <c r="M198" s="13">
        <v>0</v>
      </c>
      <c r="N198" s="14"/>
    </row>
    <row r="199" ht="18.95" customHeight="1" spans="1:14">
      <c r="A199" s="44"/>
      <c r="B199" s="44"/>
      <c r="C199" s="44"/>
      <c r="D199" s="44"/>
      <c r="E199" s="44"/>
      <c r="F199" s="44"/>
      <c r="G199" s="45"/>
      <c r="H199" s="15" t="s">
        <v>6457</v>
      </c>
      <c r="I199" s="33" t="s">
        <v>6458</v>
      </c>
      <c r="J199" s="472" t="s">
        <v>6458</v>
      </c>
      <c r="K199" s="33" t="s">
        <v>6459</v>
      </c>
      <c r="L199" s="13" t="s">
        <v>5613</v>
      </c>
      <c r="M199" s="13">
        <v>400</v>
      </c>
      <c r="N199" s="14"/>
    </row>
    <row r="200" ht="18.95" customHeight="1" spans="1:14">
      <c r="A200" s="44"/>
      <c r="B200" s="44"/>
      <c r="C200" s="44"/>
      <c r="D200" s="44"/>
      <c r="E200" s="44"/>
      <c r="F200" s="44"/>
      <c r="G200" s="45"/>
      <c r="H200" s="15" t="s">
        <v>6460</v>
      </c>
      <c r="I200" s="33" t="s">
        <v>6461</v>
      </c>
      <c r="J200" s="472" t="s">
        <v>6461</v>
      </c>
      <c r="K200" s="33" t="s">
        <v>6462</v>
      </c>
      <c r="L200" s="13" t="s">
        <v>5613</v>
      </c>
      <c r="M200" s="13">
        <v>92</v>
      </c>
      <c r="N200" s="14"/>
    </row>
    <row r="201" ht="18.95" customHeight="1" spans="1:14">
      <c r="A201" s="44"/>
      <c r="B201" s="44"/>
      <c r="C201" s="44"/>
      <c r="D201" s="44"/>
      <c r="E201" s="44"/>
      <c r="F201" s="44"/>
      <c r="G201" s="45"/>
      <c r="H201" s="15" t="s">
        <v>5625</v>
      </c>
      <c r="I201" s="33" t="s">
        <v>6463</v>
      </c>
      <c r="J201" s="472" t="s">
        <v>6463</v>
      </c>
      <c r="K201" s="33" t="s">
        <v>5627</v>
      </c>
      <c r="L201" s="13" t="s">
        <v>5613</v>
      </c>
      <c r="M201" s="13">
        <v>0</v>
      </c>
      <c r="N201" s="14"/>
    </row>
    <row r="202" ht="18.95" customHeight="1" spans="1:14">
      <c r="A202" s="44"/>
      <c r="B202" s="44"/>
      <c r="C202" s="44"/>
      <c r="D202" s="44"/>
      <c r="E202" s="44"/>
      <c r="F202" s="44"/>
      <c r="G202" s="45"/>
      <c r="H202" s="15" t="s">
        <v>5631</v>
      </c>
      <c r="I202" s="33" t="s">
        <v>6464</v>
      </c>
      <c r="J202" s="472" t="s">
        <v>6464</v>
      </c>
      <c r="K202" s="33" t="s">
        <v>5633</v>
      </c>
      <c r="L202" s="13" t="s">
        <v>5613</v>
      </c>
      <c r="M202" s="13">
        <v>5</v>
      </c>
      <c r="N202" s="14"/>
    </row>
    <row r="203" ht="18.95" customHeight="1" spans="1:14">
      <c r="A203" s="44"/>
      <c r="B203" s="44"/>
      <c r="C203" s="44"/>
      <c r="D203" s="44"/>
      <c r="E203" s="44"/>
      <c r="F203" s="44"/>
      <c r="G203" s="45"/>
      <c r="H203" s="15" t="s">
        <v>5637</v>
      </c>
      <c r="I203" s="33" t="s">
        <v>6465</v>
      </c>
      <c r="J203" s="472" t="s">
        <v>6465</v>
      </c>
      <c r="K203" s="33" t="s">
        <v>5639</v>
      </c>
      <c r="L203" s="13" t="s">
        <v>5613</v>
      </c>
      <c r="M203" s="13">
        <v>0</v>
      </c>
      <c r="N203" s="14"/>
    </row>
    <row r="204" ht="18.95" customHeight="1" spans="1:14">
      <c r="A204" s="44"/>
      <c r="B204" s="44"/>
      <c r="C204" s="44"/>
      <c r="D204" s="44"/>
      <c r="E204" s="44"/>
      <c r="F204" s="44"/>
      <c r="G204" s="45"/>
      <c r="H204" s="15" t="s">
        <v>6466</v>
      </c>
      <c r="I204" s="33" t="s">
        <v>6467</v>
      </c>
      <c r="J204" s="472" t="s">
        <v>6467</v>
      </c>
      <c r="K204" s="33" t="s">
        <v>6468</v>
      </c>
      <c r="L204" s="13" t="s">
        <v>5613</v>
      </c>
      <c r="M204" s="13">
        <v>67</v>
      </c>
      <c r="N204" s="14"/>
    </row>
    <row r="205" ht="18.95" customHeight="1" spans="1:14">
      <c r="A205" s="44"/>
      <c r="B205" s="44"/>
      <c r="C205" s="44"/>
      <c r="D205" s="44"/>
      <c r="E205" s="44"/>
      <c r="F205" s="44"/>
      <c r="G205" s="45"/>
      <c r="H205" s="15" t="s">
        <v>5679</v>
      </c>
      <c r="I205" s="33" t="s">
        <v>6469</v>
      </c>
      <c r="J205" s="472" t="s">
        <v>6469</v>
      </c>
      <c r="K205" s="33" t="s">
        <v>5681</v>
      </c>
      <c r="L205" s="13" t="s">
        <v>5613</v>
      </c>
      <c r="M205" s="13">
        <v>0</v>
      </c>
      <c r="N205" s="14"/>
    </row>
    <row r="206" ht="18.95" customHeight="1" spans="1:14">
      <c r="A206" s="44"/>
      <c r="B206" s="44"/>
      <c r="C206" s="44"/>
      <c r="D206" s="44"/>
      <c r="E206" s="44"/>
      <c r="F206" s="44"/>
      <c r="G206" s="45"/>
      <c r="H206" s="15" t="s">
        <v>6470</v>
      </c>
      <c r="I206" s="33" t="s">
        <v>6471</v>
      </c>
      <c r="J206" s="472" t="s">
        <v>6471</v>
      </c>
      <c r="K206" s="33" t="s">
        <v>6472</v>
      </c>
      <c r="L206" s="13" t="s">
        <v>5613</v>
      </c>
      <c r="M206" s="13">
        <v>20</v>
      </c>
      <c r="N206" s="14"/>
    </row>
    <row r="207" ht="18.95" customHeight="1" spans="1:14">
      <c r="A207" s="44"/>
      <c r="B207" s="44"/>
      <c r="C207" s="44"/>
      <c r="D207" s="44"/>
      <c r="E207" s="44"/>
      <c r="F207" s="44"/>
      <c r="G207" s="45"/>
      <c r="H207" s="15" t="s">
        <v>6473</v>
      </c>
      <c r="I207" s="33" t="s">
        <v>6474</v>
      </c>
      <c r="J207" s="472" t="s">
        <v>6474</v>
      </c>
      <c r="K207" s="33" t="s">
        <v>6475</v>
      </c>
      <c r="L207" s="13" t="s">
        <v>5613</v>
      </c>
      <c r="M207" s="13">
        <v>0</v>
      </c>
      <c r="N207" s="14"/>
    </row>
    <row r="208" ht="18.95" customHeight="1" spans="1:14">
      <c r="A208" s="44"/>
      <c r="B208" s="44"/>
      <c r="C208" s="44"/>
      <c r="D208" s="44"/>
      <c r="E208" s="44"/>
      <c r="F208" s="44"/>
      <c r="G208" s="45"/>
      <c r="H208" s="15" t="s">
        <v>5625</v>
      </c>
      <c r="I208" s="33" t="s">
        <v>6476</v>
      </c>
      <c r="J208" s="472" t="s">
        <v>6476</v>
      </c>
      <c r="K208" s="33" t="s">
        <v>5627</v>
      </c>
      <c r="L208" s="13" t="s">
        <v>5613</v>
      </c>
      <c r="M208" s="13">
        <v>0</v>
      </c>
      <c r="N208" s="14"/>
    </row>
    <row r="209" ht="18.95" customHeight="1" spans="1:14">
      <c r="A209" s="44"/>
      <c r="B209" s="44"/>
      <c r="C209" s="44"/>
      <c r="D209" s="44"/>
      <c r="E209" s="44"/>
      <c r="F209" s="44"/>
      <c r="G209" s="45"/>
      <c r="H209" s="15" t="s">
        <v>5631</v>
      </c>
      <c r="I209" s="33" t="s">
        <v>6477</v>
      </c>
      <c r="J209" s="472" t="s">
        <v>6477</v>
      </c>
      <c r="K209" s="33" t="s">
        <v>5633</v>
      </c>
      <c r="L209" s="13" t="s">
        <v>5613</v>
      </c>
      <c r="M209" s="13">
        <v>0</v>
      </c>
      <c r="N209" s="14"/>
    </row>
    <row r="210" ht="18.95" customHeight="1" spans="1:14">
      <c r="A210" s="44"/>
      <c r="B210" s="44"/>
      <c r="C210" s="44"/>
      <c r="D210" s="44"/>
      <c r="E210" s="44"/>
      <c r="F210" s="44"/>
      <c r="G210" s="45"/>
      <c r="H210" s="15" t="s">
        <v>5637</v>
      </c>
      <c r="I210" s="33" t="s">
        <v>6478</v>
      </c>
      <c r="J210" s="472" t="s">
        <v>6478</v>
      </c>
      <c r="K210" s="33" t="s">
        <v>5639</v>
      </c>
      <c r="L210" s="13" t="s">
        <v>5613</v>
      </c>
      <c r="M210" s="13">
        <v>0</v>
      </c>
      <c r="N210" s="14"/>
    </row>
    <row r="211" ht="18.95" customHeight="1" spans="1:14">
      <c r="A211" s="44"/>
      <c r="B211" s="44"/>
      <c r="C211" s="44"/>
      <c r="D211" s="44"/>
      <c r="E211" s="44"/>
      <c r="F211" s="44"/>
      <c r="G211" s="45"/>
      <c r="H211" s="15" t="s">
        <v>6479</v>
      </c>
      <c r="I211" s="33" t="s">
        <v>6480</v>
      </c>
      <c r="J211" s="472" t="s">
        <v>6480</v>
      </c>
      <c r="K211" s="33" t="s">
        <v>6481</v>
      </c>
      <c r="L211" s="13" t="s">
        <v>5613</v>
      </c>
      <c r="M211" s="13">
        <v>0</v>
      </c>
      <c r="N211" s="14"/>
    </row>
    <row r="212" ht="18.95" customHeight="1" spans="1:14">
      <c r="A212" s="44"/>
      <c r="B212" s="44"/>
      <c r="C212" s="44"/>
      <c r="D212" s="44"/>
      <c r="E212" s="44"/>
      <c r="F212" s="44"/>
      <c r="G212" s="45"/>
      <c r="H212" s="15" t="s">
        <v>6482</v>
      </c>
      <c r="I212" s="33" t="s">
        <v>6483</v>
      </c>
      <c r="J212" s="472" t="s">
        <v>6483</v>
      </c>
      <c r="K212" s="33" t="s">
        <v>6484</v>
      </c>
      <c r="L212" s="13" t="s">
        <v>5613</v>
      </c>
      <c r="M212" s="13">
        <v>0</v>
      </c>
      <c r="N212" s="14"/>
    </row>
    <row r="213" ht="18.95" customHeight="1" spans="1:14">
      <c r="A213" s="44"/>
      <c r="B213" s="44"/>
      <c r="C213" s="44"/>
      <c r="D213" s="44"/>
      <c r="E213" s="44"/>
      <c r="F213" s="44"/>
      <c r="G213" s="45"/>
      <c r="H213" s="15" t="s">
        <v>6485</v>
      </c>
      <c r="I213" s="33" t="s">
        <v>6486</v>
      </c>
      <c r="J213" s="472" t="s">
        <v>6486</v>
      </c>
      <c r="K213" s="33" t="s">
        <v>6487</v>
      </c>
      <c r="L213" s="13" t="s">
        <v>5613</v>
      </c>
      <c r="M213" s="13">
        <v>0</v>
      </c>
      <c r="N213" s="14"/>
    </row>
    <row r="214" ht="18.95" customHeight="1" spans="1:14">
      <c r="A214" s="44"/>
      <c r="B214" s="44"/>
      <c r="C214" s="44"/>
      <c r="D214" s="44"/>
      <c r="E214" s="44"/>
      <c r="F214" s="44"/>
      <c r="G214" s="45"/>
      <c r="H214" s="15" t="s">
        <v>5679</v>
      </c>
      <c r="I214" s="33" t="s">
        <v>6488</v>
      </c>
      <c r="J214" s="472" t="s">
        <v>6488</v>
      </c>
      <c r="K214" s="33" t="s">
        <v>5681</v>
      </c>
      <c r="L214" s="13" t="s">
        <v>5613</v>
      </c>
      <c r="M214" s="13">
        <v>0</v>
      </c>
      <c r="N214" s="14"/>
    </row>
    <row r="215" ht="18.95" customHeight="1" spans="1:14">
      <c r="A215" s="44"/>
      <c r="B215" s="44"/>
      <c r="C215" s="44"/>
      <c r="D215" s="44"/>
      <c r="E215" s="44"/>
      <c r="F215" s="44"/>
      <c r="G215" s="45"/>
      <c r="H215" s="15" t="s">
        <v>6489</v>
      </c>
      <c r="I215" s="33" t="s">
        <v>6490</v>
      </c>
      <c r="J215" s="472" t="s">
        <v>6490</v>
      </c>
      <c r="K215" s="33" t="s">
        <v>6491</v>
      </c>
      <c r="L215" s="13" t="s">
        <v>5613</v>
      </c>
      <c r="M215" s="13">
        <v>0</v>
      </c>
      <c r="N215" s="14"/>
    </row>
    <row r="216" ht="18.95" customHeight="1" spans="1:14">
      <c r="A216" s="44"/>
      <c r="B216" s="44"/>
      <c r="C216" s="44"/>
      <c r="D216" s="44"/>
      <c r="E216" s="44"/>
      <c r="F216" s="44"/>
      <c r="G216" s="45"/>
      <c r="H216" s="15" t="s">
        <v>6492</v>
      </c>
      <c r="I216" s="33" t="s">
        <v>6493</v>
      </c>
      <c r="J216" s="472" t="s">
        <v>6493</v>
      </c>
      <c r="K216" s="33" t="s">
        <v>6494</v>
      </c>
      <c r="L216" s="13" t="s">
        <v>5613</v>
      </c>
      <c r="M216" s="13">
        <v>319</v>
      </c>
      <c r="N216" s="14"/>
    </row>
    <row r="217" ht="18.95" customHeight="1" spans="1:14">
      <c r="A217" s="44"/>
      <c r="B217" s="44"/>
      <c r="C217" s="44"/>
      <c r="D217" s="44"/>
      <c r="E217" s="44"/>
      <c r="F217" s="44"/>
      <c r="G217" s="45"/>
      <c r="H217" s="15" t="s">
        <v>5625</v>
      </c>
      <c r="I217" s="33" t="s">
        <v>6495</v>
      </c>
      <c r="J217" s="472" t="s">
        <v>6495</v>
      </c>
      <c r="K217" s="33" t="s">
        <v>5627</v>
      </c>
      <c r="L217" s="13" t="s">
        <v>5613</v>
      </c>
      <c r="M217" s="13">
        <v>32</v>
      </c>
      <c r="N217" s="14"/>
    </row>
    <row r="218" ht="18.95" customHeight="1" spans="1:14">
      <c r="A218" s="44"/>
      <c r="B218" s="44"/>
      <c r="C218" s="44"/>
      <c r="D218" s="44"/>
      <c r="E218" s="44"/>
      <c r="F218" s="44"/>
      <c r="G218" s="45"/>
      <c r="H218" s="15" t="s">
        <v>5631</v>
      </c>
      <c r="I218" s="33" t="s">
        <v>6496</v>
      </c>
      <c r="J218" s="472" t="s">
        <v>6496</v>
      </c>
      <c r="K218" s="33" t="s">
        <v>5633</v>
      </c>
      <c r="L218" s="13" t="s">
        <v>5613</v>
      </c>
      <c r="M218" s="13">
        <v>1</v>
      </c>
      <c r="N218" s="14"/>
    </row>
    <row r="219" ht="18.95" customHeight="1" spans="1:14">
      <c r="A219" s="44"/>
      <c r="B219" s="44"/>
      <c r="C219" s="44"/>
      <c r="D219" s="44"/>
      <c r="E219" s="44"/>
      <c r="F219" s="44"/>
      <c r="G219" s="45"/>
      <c r="H219" s="15" t="s">
        <v>5637</v>
      </c>
      <c r="I219" s="33" t="s">
        <v>6497</v>
      </c>
      <c r="J219" s="472" t="s">
        <v>6497</v>
      </c>
      <c r="K219" s="33" t="s">
        <v>5639</v>
      </c>
      <c r="L219" s="13" t="s">
        <v>5613</v>
      </c>
      <c r="M219" s="13">
        <v>0</v>
      </c>
      <c r="N219" s="14"/>
    </row>
    <row r="220" ht="18.95" customHeight="1" spans="1:14">
      <c r="A220" s="44"/>
      <c r="B220" s="44"/>
      <c r="C220" s="44"/>
      <c r="D220" s="44"/>
      <c r="E220" s="44"/>
      <c r="F220" s="44"/>
      <c r="G220" s="45"/>
      <c r="H220" s="15" t="s">
        <v>6498</v>
      </c>
      <c r="I220" s="33" t="s">
        <v>6499</v>
      </c>
      <c r="J220" s="472" t="s">
        <v>6499</v>
      </c>
      <c r="K220" s="33" t="s">
        <v>6500</v>
      </c>
      <c r="L220" s="13" t="s">
        <v>5613</v>
      </c>
      <c r="M220" s="13">
        <v>286</v>
      </c>
      <c r="N220" s="14"/>
    </row>
    <row r="221" ht="18.95" customHeight="1" spans="1:14">
      <c r="A221" s="44"/>
      <c r="B221" s="44"/>
      <c r="C221" s="44"/>
      <c r="D221" s="44"/>
      <c r="E221" s="44"/>
      <c r="F221" s="44"/>
      <c r="G221" s="45"/>
      <c r="H221" s="15" t="s">
        <v>6501</v>
      </c>
      <c r="I221" s="33" t="s">
        <v>6502</v>
      </c>
      <c r="J221" s="472" t="s">
        <v>6502</v>
      </c>
      <c r="K221" s="33" t="s">
        <v>6503</v>
      </c>
      <c r="L221" s="13" t="s">
        <v>5613</v>
      </c>
      <c r="M221" s="13">
        <v>0</v>
      </c>
      <c r="N221" s="14"/>
    </row>
    <row r="222" ht="18.95" customHeight="1" spans="1:14">
      <c r="A222" s="44"/>
      <c r="B222" s="44"/>
      <c r="C222" s="44"/>
      <c r="D222" s="44"/>
      <c r="E222" s="44"/>
      <c r="F222" s="44"/>
      <c r="G222" s="45"/>
      <c r="H222" s="15" t="s">
        <v>6504</v>
      </c>
      <c r="I222" s="33" t="s">
        <v>6505</v>
      </c>
      <c r="J222" s="472" t="s">
        <v>6505</v>
      </c>
      <c r="K222" s="33" t="s">
        <v>6506</v>
      </c>
      <c r="L222" s="13" t="s">
        <v>5613</v>
      </c>
      <c r="M222" s="13">
        <v>59</v>
      </c>
      <c r="N222" s="14"/>
    </row>
    <row r="223" ht="18.95" customHeight="1" spans="1:14">
      <c r="A223" s="44"/>
      <c r="B223" s="44"/>
      <c r="C223" s="44"/>
      <c r="D223" s="44"/>
      <c r="E223" s="44"/>
      <c r="F223" s="44"/>
      <c r="G223" s="45"/>
      <c r="H223" s="15" t="s">
        <v>5625</v>
      </c>
      <c r="I223" s="33" t="s">
        <v>6507</v>
      </c>
      <c r="J223" s="472" t="s">
        <v>6507</v>
      </c>
      <c r="K223" s="33" t="s">
        <v>5627</v>
      </c>
      <c r="L223" s="13" t="s">
        <v>5613</v>
      </c>
      <c r="M223" s="13">
        <v>53</v>
      </c>
      <c r="N223" s="14"/>
    </row>
    <row r="224" ht="18.95" customHeight="1" spans="1:14">
      <c r="A224" s="44"/>
      <c r="B224" s="44"/>
      <c r="C224" s="44"/>
      <c r="D224" s="44"/>
      <c r="E224" s="44"/>
      <c r="F224" s="44"/>
      <c r="G224" s="45"/>
      <c r="H224" s="15" t="s">
        <v>5631</v>
      </c>
      <c r="I224" s="33" t="s">
        <v>6508</v>
      </c>
      <c r="J224" s="472" t="s">
        <v>6508</v>
      </c>
      <c r="K224" s="33" t="s">
        <v>5633</v>
      </c>
      <c r="L224" s="13" t="s">
        <v>5613</v>
      </c>
      <c r="M224" s="13">
        <v>6</v>
      </c>
      <c r="N224" s="14"/>
    </row>
    <row r="225" s="2" customFormat="1" ht="18.95" customHeight="1" spans="1:14">
      <c r="A225" s="44"/>
      <c r="B225" s="44"/>
      <c r="C225" s="44"/>
      <c r="D225" s="44"/>
      <c r="E225" s="44"/>
      <c r="F225" s="44"/>
      <c r="G225" s="45"/>
      <c r="H225" s="15" t="s">
        <v>5637</v>
      </c>
      <c r="I225" s="33" t="s">
        <v>6509</v>
      </c>
      <c r="J225" s="472" t="s">
        <v>6509</v>
      </c>
      <c r="K225" s="33" t="s">
        <v>5639</v>
      </c>
      <c r="L225" s="13" t="s">
        <v>5613</v>
      </c>
      <c r="M225" s="13">
        <v>0</v>
      </c>
      <c r="N225" s="14"/>
    </row>
    <row r="226" ht="18.95" customHeight="1" spans="1:14">
      <c r="A226" s="44"/>
      <c r="B226" s="44"/>
      <c r="C226" s="44"/>
      <c r="D226" s="44"/>
      <c r="E226" s="44"/>
      <c r="F226" s="44"/>
      <c r="G226" s="45"/>
      <c r="H226" s="15" t="s">
        <v>5718</v>
      </c>
      <c r="I226" s="33" t="s">
        <v>6510</v>
      </c>
      <c r="J226" s="472" t="s">
        <v>6510</v>
      </c>
      <c r="K226" s="33" t="s">
        <v>5720</v>
      </c>
      <c r="L226" s="13" t="s">
        <v>5613</v>
      </c>
      <c r="M226" s="13">
        <v>0</v>
      </c>
      <c r="N226" s="14"/>
    </row>
    <row r="227" ht="18.95" customHeight="1" spans="1:14">
      <c r="A227" s="44"/>
      <c r="B227" s="44"/>
      <c r="C227" s="44"/>
      <c r="D227" s="44"/>
      <c r="E227" s="44"/>
      <c r="F227" s="44"/>
      <c r="G227" s="45"/>
      <c r="H227" s="15" t="s">
        <v>5679</v>
      </c>
      <c r="I227" s="33" t="s">
        <v>6511</v>
      </c>
      <c r="J227" s="472" t="s">
        <v>6511</v>
      </c>
      <c r="K227" s="33" t="s">
        <v>5681</v>
      </c>
      <c r="L227" s="13" t="s">
        <v>5613</v>
      </c>
      <c r="M227" s="13">
        <v>0</v>
      </c>
      <c r="N227" s="14"/>
    </row>
    <row r="228" ht="18.95" customHeight="1" spans="1:14">
      <c r="A228" s="44"/>
      <c r="B228" s="44"/>
      <c r="C228" s="44"/>
      <c r="D228" s="44"/>
      <c r="E228" s="44"/>
      <c r="F228" s="44"/>
      <c r="G228" s="45"/>
      <c r="H228" s="15" t="s">
        <v>6512</v>
      </c>
      <c r="I228" s="33" t="s">
        <v>6513</v>
      </c>
      <c r="J228" s="472" t="s">
        <v>6513</v>
      </c>
      <c r="K228" s="33" t="s">
        <v>6514</v>
      </c>
      <c r="L228" s="13" t="s">
        <v>5613</v>
      </c>
      <c r="M228" s="13">
        <v>0</v>
      </c>
      <c r="N228" s="14"/>
    </row>
    <row r="229" ht="18.95" customHeight="1" spans="1:14">
      <c r="A229" s="44"/>
      <c r="B229" s="44"/>
      <c r="C229" s="44"/>
      <c r="D229" s="44"/>
      <c r="E229" s="44"/>
      <c r="F229" s="44"/>
      <c r="G229" s="45"/>
      <c r="H229" s="15" t="s">
        <v>6515</v>
      </c>
      <c r="I229" s="33" t="s">
        <v>6516</v>
      </c>
      <c r="J229" s="472" t="s">
        <v>6516</v>
      </c>
      <c r="K229" s="33" t="s">
        <v>6517</v>
      </c>
      <c r="L229" s="13" t="s">
        <v>5613</v>
      </c>
      <c r="M229" s="13">
        <v>375</v>
      </c>
      <c r="N229" s="14"/>
    </row>
    <row r="230" ht="18.95" customHeight="1" spans="1:14">
      <c r="A230" s="44"/>
      <c r="B230" s="44"/>
      <c r="C230" s="44"/>
      <c r="D230" s="44"/>
      <c r="E230" s="44"/>
      <c r="F230" s="44"/>
      <c r="G230" s="45"/>
      <c r="H230" s="15" t="s">
        <v>5625</v>
      </c>
      <c r="I230" s="33" t="s">
        <v>6518</v>
      </c>
      <c r="J230" s="472" t="s">
        <v>6518</v>
      </c>
      <c r="K230" s="33" t="s">
        <v>5627</v>
      </c>
      <c r="L230" s="13" t="s">
        <v>5613</v>
      </c>
      <c r="M230" s="13">
        <v>293</v>
      </c>
      <c r="N230" s="14"/>
    </row>
    <row r="231" ht="18.95" customHeight="1" spans="1:14">
      <c r="A231" s="44"/>
      <c r="B231" s="44"/>
      <c r="C231" s="44"/>
      <c r="D231" s="44"/>
      <c r="E231" s="44"/>
      <c r="F231" s="44"/>
      <c r="G231" s="45"/>
      <c r="H231" s="15" t="s">
        <v>5631</v>
      </c>
      <c r="I231" s="33" t="s">
        <v>6519</v>
      </c>
      <c r="J231" s="472" t="s">
        <v>6519</v>
      </c>
      <c r="K231" s="33" t="s">
        <v>5633</v>
      </c>
      <c r="L231" s="13" t="s">
        <v>5613</v>
      </c>
      <c r="M231" s="13">
        <v>61</v>
      </c>
      <c r="N231" s="14"/>
    </row>
    <row r="232" ht="18.95" customHeight="1" spans="1:14">
      <c r="A232" s="44"/>
      <c r="B232" s="44"/>
      <c r="C232" s="44"/>
      <c r="D232" s="44"/>
      <c r="E232" s="44"/>
      <c r="F232" s="44"/>
      <c r="G232" s="45"/>
      <c r="H232" s="15" t="s">
        <v>5637</v>
      </c>
      <c r="I232" s="33" t="s">
        <v>6520</v>
      </c>
      <c r="J232" s="472" t="s">
        <v>6520</v>
      </c>
      <c r="K232" s="33" t="s">
        <v>5639</v>
      </c>
      <c r="L232" s="13" t="s">
        <v>5613</v>
      </c>
      <c r="M232" s="13">
        <v>0</v>
      </c>
      <c r="N232" s="14"/>
    </row>
    <row r="233" ht="18.95" customHeight="1" spans="1:14">
      <c r="A233" s="44"/>
      <c r="B233" s="44"/>
      <c r="C233" s="44"/>
      <c r="D233" s="44"/>
      <c r="E233" s="44"/>
      <c r="F233" s="44"/>
      <c r="G233" s="45"/>
      <c r="H233" s="15" t="s">
        <v>6521</v>
      </c>
      <c r="I233" s="33" t="s">
        <v>6522</v>
      </c>
      <c r="J233" s="472" t="s">
        <v>6522</v>
      </c>
      <c r="K233" s="33" t="s">
        <v>6523</v>
      </c>
      <c r="L233" s="13" t="s">
        <v>5613</v>
      </c>
      <c r="M233" s="13">
        <v>0</v>
      </c>
      <c r="N233" s="14"/>
    </row>
    <row r="234" ht="18.95" customHeight="1" spans="1:14">
      <c r="A234" s="44"/>
      <c r="B234" s="44"/>
      <c r="C234" s="44"/>
      <c r="D234" s="44"/>
      <c r="E234" s="44"/>
      <c r="F234" s="44"/>
      <c r="G234" s="45"/>
      <c r="H234" s="15" t="s">
        <v>6524</v>
      </c>
      <c r="I234" s="33" t="s">
        <v>6525</v>
      </c>
      <c r="J234" s="472" t="s">
        <v>6525</v>
      </c>
      <c r="K234" s="33" t="s">
        <v>6526</v>
      </c>
      <c r="L234" s="13" t="s">
        <v>5613</v>
      </c>
      <c r="M234" s="13">
        <v>0</v>
      </c>
      <c r="N234" s="14"/>
    </row>
    <row r="235" ht="18.95" customHeight="1" spans="1:14">
      <c r="A235" s="44"/>
      <c r="B235" s="44"/>
      <c r="C235" s="44"/>
      <c r="D235" s="44"/>
      <c r="E235" s="44"/>
      <c r="F235" s="44"/>
      <c r="G235" s="45"/>
      <c r="H235" s="15" t="s">
        <v>5679</v>
      </c>
      <c r="I235" s="33" t="s">
        <v>6527</v>
      </c>
      <c r="J235" s="472" t="s">
        <v>6527</v>
      </c>
      <c r="K235" s="33" t="s">
        <v>5681</v>
      </c>
      <c r="L235" s="13" t="s">
        <v>5613</v>
      </c>
      <c r="M235" s="13">
        <v>0</v>
      </c>
      <c r="N235" s="14"/>
    </row>
    <row r="236" ht="18.95" customHeight="1" spans="1:14">
      <c r="A236" s="44"/>
      <c r="B236" s="44"/>
      <c r="C236" s="44"/>
      <c r="D236" s="44"/>
      <c r="E236" s="44"/>
      <c r="F236" s="44"/>
      <c r="G236" s="45"/>
      <c r="H236" s="15" t="s">
        <v>6528</v>
      </c>
      <c r="I236" s="33" t="s">
        <v>6529</v>
      </c>
      <c r="J236" s="472" t="s">
        <v>6529</v>
      </c>
      <c r="K236" s="33" t="s">
        <v>6530</v>
      </c>
      <c r="L236" s="13" t="s">
        <v>5613</v>
      </c>
      <c r="M236" s="13">
        <v>21</v>
      </c>
      <c r="N236" s="14"/>
    </row>
    <row r="237" ht="18.95" customHeight="1" spans="1:14">
      <c r="A237" s="44"/>
      <c r="B237" s="44"/>
      <c r="C237" s="44"/>
      <c r="D237" s="44"/>
      <c r="E237" s="44"/>
      <c r="F237" s="44"/>
      <c r="G237" s="45"/>
      <c r="H237" s="15" t="s">
        <v>6531</v>
      </c>
      <c r="I237" s="33" t="s">
        <v>6532</v>
      </c>
      <c r="J237" s="472" t="s">
        <v>6532</v>
      </c>
      <c r="K237" s="33" t="s">
        <v>6533</v>
      </c>
      <c r="L237" s="13" t="s">
        <v>5613</v>
      </c>
      <c r="M237" s="13">
        <v>1426</v>
      </c>
      <c r="N237" s="14"/>
    </row>
    <row r="238" ht="18.95" customHeight="1" spans="1:14">
      <c r="A238" s="44"/>
      <c r="B238" s="44"/>
      <c r="C238" s="44"/>
      <c r="D238" s="44"/>
      <c r="E238" s="44"/>
      <c r="F238" s="44"/>
      <c r="G238" s="45"/>
      <c r="H238" s="15" t="s">
        <v>5625</v>
      </c>
      <c r="I238" s="33" t="s">
        <v>6534</v>
      </c>
      <c r="J238" s="472" t="s">
        <v>6534</v>
      </c>
      <c r="K238" s="33" t="s">
        <v>5627</v>
      </c>
      <c r="L238" s="13" t="s">
        <v>5613</v>
      </c>
      <c r="M238" s="13">
        <v>959</v>
      </c>
      <c r="N238" s="14"/>
    </row>
    <row r="239" ht="18.95" customHeight="1" spans="1:14">
      <c r="A239" s="44"/>
      <c r="B239" s="44"/>
      <c r="C239" s="44"/>
      <c r="D239" s="44"/>
      <c r="E239" s="44"/>
      <c r="F239" s="44"/>
      <c r="G239" s="45"/>
      <c r="H239" s="15" t="s">
        <v>5631</v>
      </c>
      <c r="I239" s="33" t="s">
        <v>6535</v>
      </c>
      <c r="J239" s="472" t="s">
        <v>6535</v>
      </c>
      <c r="K239" s="33" t="s">
        <v>5633</v>
      </c>
      <c r="L239" s="13" t="s">
        <v>5613</v>
      </c>
      <c r="M239" s="13">
        <v>324</v>
      </c>
      <c r="N239" s="14"/>
    </row>
    <row r="240" ht="18.95" customHeight="1" spans="1:14">
      <c r="A240" s="44"/>
      <c r="B240" s="44"/>
      <c r="C240" s="44"/>
      <c r="D240" s="44"/>
      <c r="E240" s="44"/>
      <c r="F240" s="44"/>
      <c r="G240" s="45"/>
      <c r="H240" s="15" t="s">
        <v>5637</v>
      </c>
      <c r="I240" s="33" t="s">
        <v>6536</v>
      </c>
      <c r="J240" s="472" t="s">
        <v>6536</v>
      </c>
      <c r="K240" s="33" t="s">
        <v>5639</v>
      </c>
      <c r="L240" s="13" t="s">
        <v>5613</v>
      </c>
      <c r="M240" s="13">
        <v>0</v>
      </c>
      <c r="N240" s="14"/>
    </row>
    <row r="241" ht="18.95" customHeight="1" spans="1:14">
      <c r="A241" s="44"/>
      <c r="B241" s="44"/>
      <c r="C241" s="44"/>
      <c r="D241" s="44"/>
      <c r="E241" s="44"/>
      <c r="F241" s="44"/>
      <c r="G241" s="45"/>
      <c r="H241" s="15" t="s">
        <v>6537</v>
      </c>
      <c r="I241" s="33" t="s">
        <v>6538</v>
      </c>
      <c r="J241" s="472" t="s">
        <v>6538</v>
      </c>
      <c r="K241" s="33" t="s">
        <v>6539</v>
      </c>
      <c r="L241" s="13" t="s">
        <v>5613</v>
      </c>
      <c r="M241" s="13">
        <v>127</v>
      </c>
      <c r="N241" s="14"/>
    </row>
    <row r="242" ht="18.95" customHeight="1" spans="1:14">
      <c r="A242" s="44"/>
      <c r="B242" s="44"/>
      <c r="C242" s="44"/>
      <c r="D242" s="44"/>
      <c r="E242" s="44"/>
      <c r="F242" s="44"/>
      <c r="G242" s="45"/>
      <c r="H242" s="15" t="s">
        <v>5679</v>
      </c>
      <c r="I242" s="33" t="s">
        <v>6540</v>
      </c>
      <c r="J242" s="472" t="s">
        <v>6540</v>
      </c>
      <c r="K242" s="33" t="s">
        <v>5681</v>
      </c>
      <c r="L242" s="13" t="s">
        <v>5613</v>
      </c>
      <c r="M242" s="13">
        <v>0</v>
      </c>
      <c r="N242" s="14"/>
    </row>
    <row r="243" ht="18.95" customHeight="1" spans="1:14">
      <c r="A243" s="44"/>
      <c r="B243" s="44"/>
      <c r="C243" s="44"/>
      <c r="D243" s="44"/>
      <c r="E243" s="44"/>
      <c r="F243" s="44"/>
      <c r="G243" s="45"/>
      <c r="H243" s="15" t="s">
        <v>6541</v>
      </c>
      <c r="I243" s="33" t="s">
        <v>6542</v>
      </c>
      <c r="J243" s="472" t="s">
        <v>6542</v>
      </c>
      <c r="K243" s="33" t="s">
        <v>6543</v>
      </c>
      <c r="L243" s="13" t="s">
        <v>5613</v>
      </c>
      <c r="M243" s="13">
        <v>16</v>
      </c>
      <c r="N243" s="14"/>
    </row>
    <row r="244" ht="18.95" customHeight="1" spans="1:14">
      <c r="A244" s="44"/>
      <c r="B244" s="44"/>
      <c r="C244" s="44"/>
      <c r="D244" s="44"/>
      <c r="E244" s="44"/>
      <c r="F244" s="44"/>
      <c r="G244" s="45"/>
      <c r="H244" s="15" t="s">
        <v>6544</v>
      </c>
      <c r="I244" s="33" t="s">
        <v>6545</v>
      </c>
      <c r="J244" s="472" t="s">
        <v>6545</v>
      </c>
      <c r="K244" s="33" t="s">
        <v>6546</v>
      </c>
      <c r="L244" s="13" t="s">
        <v>5613</v>
      </c>
      <c r="M244" s="13">
        <v>830</v>
      </c>
      <c r="N244" s="14"/>
    </row>
    <row r="245" ht="18.95" customHeight="1" spans="1:14">
      <c r="A245" s="44"/>
      <c r="B245" s="44"/>
      <c r="C245" s="44"/>
      <c r="D245" s="44"/>
      <c r="E245" s="44"/>
      <c r="F245" s="44"/>
      <c r="G245" s="45"/>
      <c r="H245" s="15" t="s">
        <v>5625</v>
      </c>
      <c r="I245" s="33" t="s">
        <v>6547</v>
      </c>
      <c r="J245" s="472" t="s">
        <v>6547</v>
      </c>
      <c r="K245" s="33" t="s">
        <v>5627</v>
      </c>
      <c r="L245" s="13" t="s">
        <v>5613</v>
      </c>
      <c r="M245" s="13">
        <v>161</v>
      </c>
      <c r="N245" s="14"/>
    </row>
    <row r="246" ht="18.95" customHeight="1" spans="1:14">
      <c r="A246" s="44"/>
      <c r="B246" s="44"/>
      <c r="C246" s="44"/>
      <c r="D246" s="44"/>
      <c r="E246" s="44"/>
      <c r="F246" s="44"/>
      <c r="G246" s="45"/>
      <c r="H246" s="15" t="s">
        <v>5631</v>
      </c>
      <c r="I246" s="33" t="s">
        <v>6548</v>
      </c>
      <c r="J246" s="472" t="s">
        <v>6548</v>
      </c>
      <c r="K246" s="33" t="s">
        <v>5633</v>
      </c>
      <c r="L246" s="13" t="s">
        <v>5613</v>
      </c>
      <c r="M246" s="13">
        <v>669</v>
      </c>
      <c r="N246" s="14"/>
    </row>
    <row r="247" ht="18.95" customHeight="1" spans="1:14">
      <c r="A247" s="44"/>
      <c r="B247" s="44"/>
      <c r="C247" s="44"/>
      <c r="D247" s="44"/>
      <c r="E247" s="44"/>
      <c r="F247" s="44"/>
      <c r="G247" s="45"/>
      <c r="H247" s="15" t="s">
        <v>5637</v>
      </c>
      <c r="I247" s="33" t="s">
        <v>6549</v>
      </c>
      <c r="J247" s="472" t="s">
        <v>6549</v>
      </c>
      <c r="K247" s="33" t="s">
        <v>5639</v>
      </c>
      <c r="L247" s="13" t="s">
        <v>5613</v>
      </c>
      <c r="M247" s="13">
        <v>0</v>
      </c>
      <c r="N247" s="14"/>
    </row>
    <row r="248" ht="18.95" customHeight="1" spans="1:14">
      <c r="A248" s="44"/>
      <c r="B248" s="44"/>
      <c r="C248" s="44"/>
      <c r="D248" s="44"/>
      <c r="E248" s="44"/>
      <c r="F248" s="44"/>
      <c r="G248" s="45"/>
      <c r="H248" s="15" t="s">
        <v>5679</v>
      </c>
      <c r="I248" s="33" t="s">
        <v>6550</v>
      </c>
      <c r="J248" s="472" t="s">
        <v>6550</v>
      </c>
      <c r="K248" s="33" t="s">
        <v>5681</v>
      </c>
      <c r="L248" s="13" t="s">
        <v>5613</v>
      </c>
      <c r="M248" s="13">
        <v>0</v>
      </c>
      <c r="N248" s="14"/>
    </row>
    <row r="249" ht="18.95" customHeight="1" spans="1:14">
      <c r="A249" s="44"/>
      <c r="B249" s="44"/>
      <c r="C249" s="44"/>
      <c r="D249" s="44"/>
      <c r="E249" s="44"/>
      <c r="F249" s="44"/>
      <c r="G249" s="45"/>
      <c r="H249" s="15" t="s">
        <v>6551</v>
      </c>
      <c r="I249" s="33" t="s">
        <v>6552</v>
      </c>
      <c r="J249" s="472" t="s">
        <v>6552</v>
      </c>
      <c r="K249" s="33" t="s">
        <v>6553</v>
      </c>
      <c r="L249" s="13" t="s">
        <v>5613</v>
      </c>
      <c r="M249" s="13">
        <v>0</v>
      </c>
      <c r="N249" s="14"/>
    </row>
    <row r="250" ht="18.95" customHeight="1" spans="1:14">
      <c r="A250" s="44"/>
      <c r="B250" s="44"/>
      <c r="C250" s="44"/>
      <c r="D250" s="44"/>
      <c r="E250" s="44"/>
      <c r="F250" s="44"/>
      <c r="G250" s="45"/>
      <c r="H250" s="15" t="s">
        <v>6554</v>
      </c>
      <c r="I250" s="33" t="s">
        <v>6555</v>
      </c>
      <c r="J250" s="472" t="s">
        <v>6555</v>
      </c>
      <c r="K250" s="33" t="s">
        <v>6556</v>
      </c>
      <c r="L250" s="13" t="s">
        <v>5613</v>
      </c>
      <c r="M250" s="13">
        <v>319</v>
      </c>
      <c r="N250" s="14"/>
    </row>
    <row r="251" ht="18.95" customHeight="1" spans="1:14">
      <c r="A251" s="44"/>
      <c r="B251" s="44"/>
      <c r="C251" s="44"/>
      <c r="D251" s="44"/>
      <c r="E251" s="44"/>
      <c r="F251" s="44"/>
      <c r="G251" s="45"/>
      <c r="H251" s="15" t="s">
        <v>5625</v>
      </c>
      <c r="I251" s="33" t="s">
        <v>6557</v>
      </c>
      <c r="J251" s="472" t="s">
        <v>6557</v>
      </c>
      <c r="K251" s="33" t="s">
        <v>5627</v>
      </c>
      <c r="L251" s="13" t="s">
        <v>5613</v>
      </c>
      <c r="M251" s="13">
        <v>85</v>
      </c>
      <c r="N251" s="14"/>
    </row>
    <row r="252" ht="18.95" customHeight="1" spans="1:14">
      <c r="A252" s="44"/>
      <c r="B252" s="44"/>
      <c r="C252" s="44"/>
      <c r="D252" s="44"/>
      <c r="E252" s="44"/>
      <c r="F252" s="44"/>
      <c r="G252" s="45"/>
      <c r="H252" s="15" t="s">
        <v>5631</v>
      </c>
      <c r="I252" s="33" t="s">
        <v>6558</v>
      </c>
      <c r="J252" s="472" t="s">
        <v>6558</v>
      </c>
      <c r="K252" s="33" t="s">
        <v>5633</v>
      </c>
      <c r="L252" s="13" t="s">
        <v>5613</v>
      </c>
      <c r="M252" s="13">
        <v>209</v>
      </c>
      <c r="N252" s="14"/>
    </row>
    <row r="253" ht="18.95" customHeight="1" spans="1:14">
      <c r="A253" s="44"/>
      <c r="B253" s="44"/>
      <c r="C253" s="44"/>
      <c r="D253" s="44"/>
      <c r="E253" s="44"/>
      <c r="F253" s="44"/>
      <c r="G253" s="45"/>
      <c r="H253" s="15" t="s">
        <v>5637</v>
      </c>
      <c r="I253" s="33" t="s">
        <v>6559</v>
      </c>
      <c r="J253" s="472" t="s">
        <v>6559</v>
      </c>
      <c r="K253" s="33" t="s">
        <v>5639</v>
      </c>
      <c r="L253" s="13" t="s">
        <v>5613</v>
      </c>
      <c r="M253" s="13">
        <v>0</v>
      </c>
      <c r="N253" s="14"/>
    </row>
    <row r="254" ht="18.95" customHeight="1" spans="1:14">
      <c r="A254" s="44"/>
      <c r="B254" s="44"/>
      <c r="C254" s="44"/>
      <c r="D254" s="44"/>
      <c r="E254" s="44"/>
      <c r="F254" s="44"/>
      <c r="G254" s="45"/>
      <c r="H254" s="15" t="s">
        <v>5679</v>
      </c>
      <c r="I254" s="33" t="s">
        <v>6560</v>
      </c>
      <c r="J254" s="472" t="s">
        <v>6560</v>
      </c>
      <c r="K254" s="33" t="s">
        <v>5681</v>
      </c>
      <c r="L254" s="13" t="s">
        <v>5613</v>
      </c>
      <c r="M254" s="13">
        <v>0</v>
      </c>
      <c r="N254" s="14"/>
    </row>
    <row r="255" ht="18.95" customHeight="1" spans="1:14">
      <c r="A255" s="44"/>
      <c r="B255" s="44"/>
      <c r="C255" s="44"/>
      <c r="D255" s="44"/>
      <c r="E255" s="44"/>
      <c r="F255" s="44"/>
      <c r="G255" s="45"/>
      <c r="H255" s="15" t="s">
        <v>6561</v>
      </c>
      <c r="I255" s="33" t="s">
        <v>6562</v>
      </c>
      <c r="J255" s="472" t="s">
        <v>6562</v>
      </c>
      <c r="K255" s="33" t="s">
        <v>6563</v>
      </c>
      <c r="L255" s="13" t="s">
        <v>5613</v>
      </c>
      <c r="M255" s="13">
        <v>25</v>
      </c>
      <c r="N255" s="14"/>
    </row>
    <row r="256" ht="18.95" customHeight="1" spans="1:14">
      <c r="A256" s="44"/>
      <c r="B256" s="44"/>
      <c r="C256" s="44"/>
      <c r="D256" s="44"/>
      <c r="E256" s="44"/>
      <c r="F256" s="44"/>
      <c r="G256" s="45"/>
      <c r="H256" s="15" t="s">
        <v>6564</v>
      </c>
      <c r="I256" s="33" t="s">
        <v>6565</v>
      </c>
      <c r="J256" s="472" t="s">
        <v>6565</v>
      </c>
      <c r="K256" s="33" t="s">
        <v>6566</v>
      </c>
      <c r="L256" s="13" t="s">
        <v>5613</v>
      </c>
      <c r="M256" s="13">
        <v>79</v>
      </c>
      <c r="N256" s="14"/>
    </row>
    <row r="257" ht="18.95" customHeight="1" spans="1:14">
      <c r="A257" s="44"/>
      <c r="B257" s="44"/>
      <c r="C257" s="44"/>
      <c r="D257" s="44"/>
      <c r="E257" s="44"/>
      <c r="F257" s="44"/>
      <c r="G257" s="45"/>
      <c r="H257" s="15" t="s">
        <v>5625</v>
      </c>
      <c r="I257" s="33" t="s">
        <v>6567</v>
      </c>
      <c r="J257" s="472" t="s">
        <v>6567</v>
      </c>
      <c r="K257" s="33" t="s">
        <v>5627</v>
      </c>
      <c r="L257" s="13" t="s">
        <v>5613</v>
      </c>
      <c r="M257" s="13">
        <v>49</v>
      </c>
      <c r="N257" s="14"/>
    </row>
    <row r="258" ht="18.95" customHeight="1" spans="1:14">
      <c r="A258" s="44"/>
      <c r="B258" s="44"/>
      <c r="C258" s="44"/>
      <c r="D258" s="44"/>
      <c r="E258" s="44"/>
      <c r="F258" s="44"/>
      <c r="G258" s="45"/>
      <c r="H258" s="15" t="s">
        <v>5631</v>
      </c>
      <c r="I258" s="33" t="s">
        <v>6568</v>
      </c>
      <c r="J258" s="472" t="s">
        <v>6568</v>
      </c>
      <c r="K258" s="33" t="s">
        <v>5633</v>
      </c>
      <c r="L258" s="13" t="s">
        <v>5613</v>
      </c>
      <c r="M258" s="13">
        <v>15</v>
      </c>
      <c r="N258" s="14"/>
    </row>
    <row r="259" ht="18.95" customHeight="1" spans="1:14">
      <c r="A259" s="44"/>
      <c r="B259" s="44"/>
      <c r="C259" s="44"/>
      <c r="D259" s="44"/>
      <c r="E259" s="44"/>
      <c r="F259" s="44"/>
      <c r="G259" s="45"/>
      <c r="H259" s="15" t="s">
        <v>5637</v>
      </c>
      <c r="I259" s="33" t="s">
        <v>6569</v>
      </c>
      <c r="J259" s="472" t="s">
        <v>6569</v>
      </c>
      <c r="K259" s="33" t="s">
        <v>5639</v>
      </c>
      <c r="L259" s="13" t="s">
        <v>5613</v>
      </c>
      <c r="M259" s="13">
        <v>0</v>
      </c>
      <c r="N259" s="14"/>
    </row>
    <row r="260" ht="18.95" customHeight="1" spans="1:14">
      <c r="A260" s="44"/>
      <c r="B260" s="44"/>
      <c r="C260" s="44"/>
      <c r="D260" s="44"/>
      <c r="E260" s="44"/>
      <c r="F260" s="44"/>
      <c r="G260" s="45"/>
      <c r="H260" s="15" t="s">
        <v>5679</v>
      </c>
      <c r="I260" s="33" t="s">
        <v>6570</v>
      </c>
      <c r="J260" s="472" t="s">
        <v>6570</v>
      </c>
      <c r="K260" s="33" t="s">
        <v>5681</v>
      </c>
      <c r="L260" s="13" t="s">
        <v>5613</v>
      </c>
      <c r="M260" s="13">
        <v>0</v>
      </c>
      <c r="N260" s="14"/>
    </row>
    <row r="261" ht="18.95" customHeight="1" spans="1:14">
      <c r="A261" s="44"/>
      <c r="B261" s="44"/>
      <c r="C261" s="44"/>
      <c r="D261" s="44"/>
      <c r="E261" s="44"/>
      <c r="F261" s="44"/>
      <c r="G261" s="45"/>
      <c r="H261" s="15" t="s">
        <v>6571</v>
      </c>
      <c r="I261" s="33" t="s">
        <v>6572</v>
      </c>
      <c r="J261" s="472" t="s">
        <v>6572</v>
      </c>
      <c r="K261" s="33" t="s">
        <v>6573</v>
      </c>
      <c r="L261" s="13" t="s">
        <v>5613</v>
      </c>
      <c r="M261" s="13">
        <v>15</v>
      </c>
      <c r="N261" s="14"/>
    </row>
    <row r="262" ht="18.95" customHeight="1" spans="1:14">
      <c r="A262" s="44"/>
      <c r="B262" s="44"/>
      <c r="C262" s="44"/>
      <c r="D262" s="44"/>
      <c r="E262" s="44"/>
      <c r="F262" s="44"/>
      <c r="G262" s="45"/>
      <c r="H262" s="15" t="s">
        <v>6574</v>
      </c>
      <c r="I262" s="33" t="s">
        <v>6575</v>
      </c>
      <c r="J262" s="472" t="s">
        <v>6575</v>
      </c>
      <c r="K262" s="33" t="s">
        <v>6576</v>
      </c>
      <c r="L262" s="13" t="s">
        <v>5613</v>
      </c>
      <c r="M262" s="13">
        <v>0</v>
      </c>
      <c r="N262" s="14"/>
    </row>
    <row r="263" ht="18.95" customHeight="1" spans="1:14">
      <c r="A263" s="44"/>
      <c r="B263" s="44"/>
      <c r="C263" s="44"/>
      <c r="D263" s="44"/>
      <c r="E263" s="44"/>
      <c r="F263" s="44"/>
      <c r="G263" s="45"/>
      <c r="H263" s="15" t="s">
        <v>5625</v>
      </c>
      <c r="I263" s="33" t="s">
        <v>6577</v>
      </c>
      <c r="J263" s="472" t="s">
        <v>6577</v>
      </c>
      <c r="K263" s="33" t="s">
        <v>5627</v>
      </c>
      <c r="L263" s="13" t="s">
        <v>5613</v>
      </c>
      <c r="M263" s="13">
        <v>0</v>
      </c>
      <c r="N263" s="14"/>
    </row>
    <row r="264" ht="18.95" customHeight="1" spans="1:14">
      <c r="A264" s="44"/>
      <c r="B264" s="44"/>
      <c r="C264" s="44"/>
      <c r="D264" s="44"/>
      <c r="E264" s="44"/>
      <c r="F264" s="44"/>
      <c r="G264" s="45"/>
      <c r="H264" s="15" t="s">
        <v>5631</v>
      </c>
      <c r="I264" s="33" t="s">
        <v>6578</v>
      </c>
      <c r="J264" s="472" t="s">
        <v>6578</v>
      </c>
      <c r="K264" s="33" t="s">
        <v>5633</v>
      </c>
      <c r="L264" s="13" t="s">
        <v>5613</v>
      </c>
      <c r="M264" s="13">
        <v>0</v>
      </c>
      <c r="N264" s="14"/>
    </row>
    <row r="265" ht="18.95" customHeight="1" spans="1:14">
      <c r="A265" s="44"/>
      <c r="B265" s="44"/>
      <c r="C265" s="44"/>
      <c r="D265" s="44"/>
      <c r="E265" s="44"/>
      <c r="F265" s="44"/>
      <c r="G265" s="45"/>
      <c r="H265" s="15" t="s">
        <v>5637</v>
      </c>
      <c r="I265" s="33" t="s">
        <v>6579</v>
      </c>
      <c r="J265" s="472" t="s">
        <v>6579</v>
      </c>
      <c r="K265" s="33" t="s">
        <v>5639</v>
      </c>
      <c r="L265" s="13" t="s">
        <v>5613</v>
      </c>
      <c r="M265" s="13">
        <v>0</v>
      </c>
      <c r="N265" s="14"/>
    </row>
    <row r="266" ht="18.95" customHeight="1" spans="1:14">
      <c r="A266" s="44"/>
      <c r="B266" s="44"/>
      <c r="C266" s="44"/>
      <c r="D266" s="44"/>
      <c r="E266" s="44"/>
      <c r="F266" s="44"/>
      <c r="G266" s="45"/>
      <c r="H266" s="15" t="s">
        <v>5679</v>
      </c>
      <c r="I266" s="33" t="s">
        <v>6580</v>
      </c>
      <c r="J266" s="472" t="s">
        <v>6580</v>
      </c>
      <c r="K266" s="33" t="s">
        <v>5681</v>
      </c>
      <c r="L266" s="13" t="s">
        <v>5613</v>
      </c>
      <c r="M266" s="13">
        <v>0</v>
      </c>
      <c r="N266" s="14"/>
    </row>
    <row r="267" ht="18.95" customHeight="1" spans="1:14">
      <c r="A267" s="44"/>
      <c r="B267" s="44"/>
      <c r="C267" s="44"/>
      <c r="D267" s="44"/>
      <c r="E267" s="44"/>
      <c r="F267" s="44"/>
      <c r="G267" s="45"/>
      <c r="H267" s="15" t="s">
        <v>6581</v>
      </c>
      <c r="I267" s="33" t="s">
        <v>6582</v>
      </c>
      <c r="J267" s="472" t="s">
        <v>6582</v>
      </c>
      <c r="K267" s="33" t="s">
        <v>6583</v>
      </c>
      <c r="L267" s="13" t="s">
        <v>5613</v>
      </c>
      <c r="M267" s="13">
        <v>0</v>
      </c>
      <c r="N267" s="14"/>
    </row>
    <row r="268" ht="18.95" customHeight="1" spans="1:14">
      <c r="A268" s="44"/>
      <c r="B268" s="44"/>
      <c r="C268" s="44"/>
      <c r="D268" s="44"/>
      <c r="E268" s="44"/>
      <c r="F268" s="44"/>
      <c r="G268" s="45"/>
      <c r="H268" s="15" t="s">
        <v>6584</v>
      </c>
      <c r="I268" s="33" t="s">
        <v>6585</v>
      </c>
      <c r="J268" s="472" t="s">
        <v>6585</v>
      </c>
      <c r="K268" s="33" t="s">
        <v>6586</v>
      </c>
      <c r="L268" s="13" t="s">
        <v>5613</v>
      </c>
      <c r="M268" s="13">
        <v>0</v>
      </c>
      <c r="N268" s="14"/>
    </row>
    <row r="269" ht="18.95" customHeight="1" spans="1:14">
      <c r="A269" s="44"/>
      <c r="B269" s="44"/>
      <c r="C269" s="44"/>
      <c r="D269" s="44"/>
      <c r="E269" s="44"/>
      <c r="F269" s="44"/>
      <c r="G269" s="45"/>
      <c r="H269" s="15" t="s">
        <v>5625</v>
      </c>
      <c r="I269" s="33" t="s">
        <v>6587</v>
      </c>
      <c r="J269" s="472" t="s">
        <v>6587</v>
      </c>
      <c r="K269" s="33" t="s">
        <v>5627</v>
      </c>
      <c r="L269" s="13" t="s">
        <v>5613</v>
      </c>
      <c r="M269" s="13">
        <v>0</v>
      </c>
      <c r="N269" s="14"/>
    </row>
    <row r="270" ht="18.95" customHeight="1" spans="1:14">
      <c r="A270" s="44"/>
      <c r="B270" s="44"/>
      <c r="C270" s="44"/>
      <c r="D270" s="44"/>
      <c r="E270" s="44"/>
      <c r="F270" s="44"/>
      <c r="G270" s="45"/>
      <c r="H270" s="15" t="s">
        <v>5631</v>
      </c>
      <c r="I270" s="33" t="s">
        <v>6588</v>
      </c>
      <c r="J270" s="472" t="s">
        <v>6588</v>
      </c>
      <c r="K270" s="33" t="s">
        <v>5633</v>
      </c>
      <c r="L270" s="13" t="s">
        <v>5613</v>
      </c>
      <c r="M270" s="13">
        <v>0</v>
      </c>
      <c r="N270" s="14"/>
    </row>
    <row r="271" ht="18.95" customHeight="1" spans="1:14">
      <c r="A271" s="44"/>
      <c r="B271" s="44"/>
      <c r="C271" s="44"/>
      <c r="D271" s="44"/>
      <c r="E271" s="44"/>
      <c r="F271" s="44"/>
      <c r="G271" s="45"/>
      <c r="H271" s="15" t="s">
        <v>5637</v>
      </c>
      <c r="I271" s="33" t="s">
        <v>6589</v>
      </c>
      <c r="J271" s="472" t="s">
        <v>6589</v>
      </c>
      <c r="K271" s="33" t="s">
        <v>5639</v>
      </c>
      <c r="L271" s="13" t="s">
        <v>5613</v>
      </c>
      <c r="M271" s="13">
        <v>0</v>
      </c>
      <c r="N271" s="14"/>
    </row>
    <row r="272" ht="18.95" customHeight="1" spans="1:14">
      <c r="A272" s="44"/>
      <c r="B272" s="44"/>
      <c r="C272" s="44"/>
      <c r="D272" s="44"/>
      <c r="E272" s="44"/>
      <c r="F272" s="44"/>
      <c r="G272" s="45"/>
      <c r="H272" s="15" t="s">
        <v>5679</v>
      </c>
      <c r="I272" s="33" t="s">
        <v>6590</v>
      </c>
      <c r="J272" s="472" t="s">
        <v>6590</v>
      </c>
      <c r="K272" s="33" t="s">
        <v>5681</v>
      </c>
      <c r="L272" s="13" t="s">
        <v>5613</v>
      </c>
      <c r="M272" s="13">
        <v>0</v>
      </c>
      <c r="N272" s="14"/>
    </row>
    <row r="273" ht="18.95" customHeight="1" spans="1:14">
      <c r="A273" s="44"/>
      <c r="B273" s="44"/>
      <c r="C273" s="44"/>
      <c r="D273" s="44"/>
      <c r="E273" s="44"/>
      <c r="F273" s="44"/>
      <c r="G273" s="45"/>
      <c r="H273" s="15" t="s">
        <v>6591</v>
      </c>
      <c r="I273" s="33" t="s">
        <v>6592</v>
      </c>
      <c r="J273" s="472" t="s">
        <v>6592</v>
      </c>
      <c r="K273" s="33" t="s">
        <v>6586</v>
      </c>
      <c r="L273" s="13" t="s">
        <v>5613</v>
      </c>
      <c r="M273" s="13">
        <v>0</v>
      </c>
      <c r="N273" s="14"/>
    </row>
    <row r="274" ht="18.95" customHeight="1" spans="1:14">
      <c r="A274" s="44"/>
      <c r="B274" s="44"/>
      <c r="C274" s="44"/>
      <c r="D274" s="44"/>
      <c r="E274" s="44"/>
      <c r="F274" s="44"/>
      <c r="G274" s="45"/>
      <c r="H274" s="15" t="s">
        <v>6593</v>
      </c>
      <c r="I274" s="33" t="s">
        <v>6594</v>
      </c>
      <c r="J274" s="472" t="s">
        <v>6594</v>
      </c>
      <c r="K274" s="33" t="s">
        <v>6595</v>
      </c>
      <c r="L274" s="13" t="s">
        <v>5613</v>
      </c>
      <c r="M274" s="13">
        <v>6256</v>
      </c>
      <c r="N274" s="14"/>
    </row>
    <row r="275" ht="18.95" customHeight="1" spans="1:14">
      <c r="A275" s="44"/>
      <c r="B275" s="44"/>
      <c r="C275" s="44"/>
      <c r="D275" s="44"/>
      <c r="E275" s="44"/>
      <c r="F275" s="44"/>
      <c r="G275" s="45"/>
      <c r="H275" s="15" t="s">
        <v>6596</v>
      </c>
      <c r="I275" s="33" t="s">
        <v>6597</v>
      </c>
      <c r="J275" s="472" t="s">
        <v>6597</v>
      </c>
      <c r="K275" s="33" t="s">
        <v>6598</v>
      </c>
      <c r="L275" s="13" t="s">
        <v>5613</v>
      </c>
      <c r="M275" s="13">
        <v>0</v>
      </c>
      <c r="N275" s="14"/>
    </row>
    <row r="276" ht="18.95" customHeight="1" spans="1:14">
      <c r="A276" s="44"/>
      <c r="B276" s="44"/>
      <c r="C276" s="44"/>
      <c r="D276" s="44"/>
      <c r="E276" s="44"/>
      <c r="F276" s="44"/>
      <c r="G276" s="45"/>
      <c r="H276" s="15" t="s">
        <v>6599</v>
      </c>
      <c r="I276" s="33" t="s">
        <v>6600</v>
      </c>
      <c r="J276" s="472" t="s">
        <v>6600</v>
      </c>
      <c r="K276" s="33" t="s">
        <v>6595</v>
      </c>
      <c r="L276" s="13" t="s">
        <v>5613</v>
      </c>
      <c r="M276" s="13">
        <v>6256</v>
      </c>
      <c r="N276" s="14"/>
    </row>
    <row r="277" ht="18.95" customHeight="1" spans="1:14">
      <c r="A277" s="44"/>
      <c r="B277" s="44"/>
      <c r="C277" s="44"/>
      <c r="D277" s="44"/>
      <c r="E277" s="44"/>
      <c r="F277" s="44"/>
      <c r="G277" s="45"/>
      <c r="H277" s="47" t="s">
        <v>6601</v>
      </c>
      <c r="I277" s="16" t="s">
        <v>4597</v>
      </c>
      <c r="J277" s="477" t="s">
        <v>4597</v>
      </c>
      <c r="K277" s="49" t="s">
        <v>5916</v>
      </c>
      <c r="L277" s="13" t="s">
        <v>5613</v>
      </c>
      <c r="M277" s="13">
        <v>0</v>
      </c>
      <c r="N277" s="14"/>
    </row>
    <row r="278" ht="18.95" customHeight="1" spans="1:14">
      <c r="A278" s="44"/>
      <c r="B278" s="44"/>
      <c r="C278" s="44"/>
      <c r="D278" s="44"/>
      <c r="E278" s="44"/>
      <c r="F278" s="44"/>
      <c r="G278" s="45"/>
      <c r="H278" s="47"/>
      <c r="I278" s="16" t="s">
        <v>6602</v>
      </c>
      <c r="J278" s="477" t="s">
        <v>6603</v>
      </c>
      <c r="K278" s="49" t="s">
        <v>6604</v>
      </c>
      <c r="L278" s="13" t="s">
        <v>5613</v>
      </c>
      <c r="M278" s="13">
        <v>0</v>
      </c>
      <c r="N278" s="14"/>
    </row>
    <row r="279" ht="18.95" customHeight="1" spans="1:14">
      <c r="A279" s="44"/>
      <c r="B279" s="44"/>
      <c r="C279" s="44"/>
      <c r="D279" s="44"/>
      <c r="E279" s="44"/>
      <c r="F279" s="44"/>
      <c r="G279" s="45"/>
      <c r="H279" s="47"/>
      <c r="I279" s="16" t="s">
        <v>6602</v>
      </c>
      <c r="J279" s="477" t="s">
        <v>6605</v>
      </c>
      <c r="K279" s="49" t="s">
        <v>6606</v>
      </c>
      <c r="L279" s="13" t="s">
        <v>5613</v>
      </c>
      <c r="M279" s="13">
        <v>0</v>
      </c>
      <c r="N279" s="14"/>
    </row>
    <row r="280" ht="18.95" customHeight="1" spans="1:14">
      <c r="A280" s="44"/>
      <c r="B280" s="44"/>
      <c r="C280" s="44"/>
      <c r="D280" s="44"/>
      <c r="E280" s="44"/>
      <c r="F280" s="44"/>
      <c r="G280" s="45"/>
      <c r="H280" s="47"/>
      <c r="I280" s="16" t="s">
        <v>6602</v>
      </c>
      <c r="J280" s="477" t="s">
        <v>6607</v>
      </c>
      <c r="K280" s="49" t="s">
        <v>6608</v>
      </c>
      <c r="L280" s="13" t="s">
        <v>5613</v>
      </c>
      <c r="M280" s="13">
        <v>0</v>
      </c>
      <c r="N280" s="14"/>
    </row>
    <row r="281" ht="18.95" customHeight="1" spans="1:14">
      <c r="A281" s="44"/>
      <c r="B281" s="44"/>
      <c r="C281" s="44"/>
      <c r="D281" s="44"/>
      <c r="E281" s="44"/>
      <c r="F281" s="44"/>
      <c r="G281" s="45"/>
      <c r="H281" s="47"/>
      <c r="I281" s="16" t="s">
        <v>6602</v>
      </c>
      <c r="J281" s="477" t="s">
        <v>6609</v>
      </c>
      <c r="K281" s="49" t="s">
        <v>6610</v>
      </c>
      <c r="L281" s="13" t="s">
        <v>5613</v>
      </c>
      <c r="M281" s="13">
        <v>0</v>
      </c>
      <c r="N281" s="14"/>
    </row>
    <row r="282" ht="18.95" customHeight="1" spans="1:14">
      <c r="A282" s="44"/>
      <c r="B282" s="44"/>
      <c r="C282" s="44"/>
      <c r="D282" s="44"/>
      <c r="E282" s="44"/>
      <c r="F282" s="44"/>
      <c r="G282" s="45"/>
      <c r="H282" s="48" t="s">
        <v>6611</v>
      </c>
      <c r="I282" s="16" t="s">
        <v>6612</v>
      </c>
      <c r="J282" s="477" t="s">
        <v>6612</v>
      </c>
      <c r="K282" s="49" t="s">
        <v>6613</v>
      </c>
      <c r="L282" s="13" t="s">
        <v>5613</v>
      </c>
      <c r="M282" s="13">
        <v>0</v>
      </c>
      <c r="N282" s="14"/>
    </row>
    <row r="283" ht="18.95" customHeight="1" spans="1:14">
      <c r="A283" s="44"/>
      <c r="B283" s="44"/>
      <c r="C283" s="44"/>
      <c r="D283" s="44"/>
      <c r="E283" s="44"/>
      <c r="F283" s="44"/>
      <c r="G283" s="45"/>
      <c r="H283" s="48"/>
      <c r="I283" s="16" t="s">
        <v>6602</v>
      </c>
      <c r="J283" s="477" t="s">
        <v>6614</v>
      </c>
      <c r="K283" s="49" t="s">
        <v>6615</v>
      </c>
      <c r="L283" s="13" t="s">
        <v>5613</v>
      </c>
      <c r="M283" s="13">
        <v>0</v>
      </c>
      <c r="N283" s="14"/>
    </row>
    <row r="284" ht="18.95" customHeight="1" spans="1:14">
      <c r="A284" s="44"/>
      <c r="B284" s="44"/>
      <c r="C284" s="44"/>
      <c r="D284" s="44"/>
      <c r="E284" s="44"/>
      <c r="F284" s="44"/>
      <c r="G284" s="45"/>
      <c r="H284" s="48"/>
      <c r="I284" s="16" t="s">
        <v>6602</v>
      </c>
      <c r="J284" s="477" t="s">
        <v>6616</v>
      </c>
      <c r="K284" s="49" t="s">
        <v>6617</v>
      </c>
      <c r="L284" s="13" t="s">
        <v>5613</v>
      </c>
      <c r="M284" s="13">
        <v>0</v>
      </c>
      <c r="N284" s="14"/>
    </row>
    <row r="285" ht="18.95" customHeight="1" spans="1:14">
      <c r="A285" s="44"/>
      <c r="B285" s="44"/>
      <c r="C285" s="44"/>
      <c r="D285" s="44"/>
      <c r="E285" s="44"/>
      <c r="F285" s="44"/>
      <c r="G285" s="45"/>
      <c r="H285" s="48" t="s">
        <v>6618</v>
      </c>
      <c r="I285" s="16" t="s">
        <v>6602</v>
      </c>
      <c r="J285" s="477" t="s">
        <v>6602</v>
      </c>
      <c r="K285" s="49" t="s">
        <v>6619</v>
      </c>
      <c r="L285" s="13" t="s">
        <v>5613</v>
      </c>
      <c r="M285" s="13">
        <v>0</v>
      </c>
      <c r="N285" s="14"/>
    </row>
    <row r="286" ht="18.95" customHeight="1" spans="1:14">
      <c r="A286" s="44"/>
      <c r="B286" s="44"/>
      <c r="C286" s="44"/>
      <c r="D286" s="44"/>
      <c r="E286" s="44"/>
      <c r="F286" s="44"/>
      <c r="G286" s="45"/>
      <c r="H286" s="47" t="s">
        <v>6620</v>
      </c>
      <c r="I286" s="478" t="s">
        <v>954</v>
      </c>
      <c r="J286" s="477" t="s">
        <v>954</v>
      </c>
      <c r="K286" s="49" t="s">
        <v>5920</v>
      </c>
      <c r="L286" s="13" t="s">
        <v>5613</v>
      </c>
      <c r="M286" s="13">
        <v>230</v>
      </c>
      <c r="N286" s="14"/>
    </row>
    <row r="287" ht="18.95" customHeight="1" spans="1:14">
      <c r="A287" s="44"/>
      <c r="B287" s="44"/>
      <c r="C287" s="44"/>
      <c r="D287" s="44"/>
      <c r="E287" s="44"/>
      <c r="F287" s="44"/>
      <c r="G287" s="45"/>
      <c r="H287" s="47"/>
      <c r="I287" s="16" t="s">
        <v>6621</v>
      </c>
      <c r="J287" s="477" t="s">
        <v>6622</v>
      </c>
      <c r="K287" s="49" t="s">
        <v>6623</v>
      </c>
      <c r="L287" s="13" t="s">
        <v>5613</v>
      </c>
      <c r="M287" s="13">
        <v>0</v>
      </c>
      <c r="N287" s="14"/>
    </row>
    <row r="288" ht="18.95" customHeight="1" spans="1:14">
      <c r="A288" s="44"/>
      <c r="B288" s="44"/>
      <c r="C288" s="44"/>
      <c r="D288" s="44"/>
      <c r="E288" s="44"/>
      <c r="F288" s="44"/>
      <c r="G288" s="45"/>
      <c r="H288" s="48" t="s">
        <v>6624</v>
      </c>
      <c r="I288" s="16" t="s">
        <v>6625</v>
      </c>
      <c r="J288" s="477" t="s">
        <v>6625</v>
      </c>
      <c r="K288" s="49" t="s">
        <v>6626</v>
      </c>
      <c r="L288" s="13" t="s">
        <v>5613</v>
      </c>
      <c r="M288" s="13">
        <v>230</v>
      </c>
      <c r="N288" s="14"/>
    </row>
    <row r="289" ht="18.95" customHeight="1" spans="1:14">
      <c r="A289" s="44"/>
      <c r="B289" s="44"/>
      <c r="C289" s="44"/>
      <c r="D289" s="44"/>
      <c r="E289" s="44"/>
      <c r="F289" s="44"/>
      <c r="G289" s="45"/>
      <c r="H289" s="48" t="s">
        <v>6627</v>
      </c>
      <c r="I289" s="16" t="s">
        <v>6628</v>
      </c>
      <c r="J289" s="477" t="s">
        <v>6628</v>
      </c>
      <c r="K289" s="49" t="s">
        <v>6629</v>
      </c>
      <c r="L289" s="13" t="s">
        <v>5613</v>
      </c>
      <c r="M289" s="13">
        <v>15</v>
      </c>
      <c r="N289" s="14"/>
    </row>
    <row r="290" ht="18.95" customHeight="1" spans="1:14">
      <c r="A290" s="44"/>
      <c r="B290" s="44"/>
      <c r="C290" s="44"/>
      <c r="D290" s="44"/>
      <c r="E290" s="44"/>
      <c r="F290" s="44"/>
      <c r="G290" s="45"/>
      <c r="H290" s="48" t="s">
        <v>6630</v>
      </c>
      <c r="I290" s="16" t="s">
        <v>6631</v>
      </c>
      <c r="J290" s="477" t="s">
        <v>6631</v>
      </c>
      <c r="K290" s="49" t="s">
        <v>6632</v>
      </c>
      <c r="L290" s="13" t="s">
        <v>5613</v>
      </c>
      <c r="M290" s="13">
        <v>0</v>
      </c>
      <c r="N290" s="14"/>
    </row>
    <row r="291" ht="18.95" customHeight="1" spans="1:14">
      <c r="A291" s="44"/>
      <c r="B291" s="44"/>
      <c r="C291" s="44"/>
      <c r="D291" s="44"/>
      <c r="E291" s="44"/>
      <c r="F291" s="44"/>
      <c r="G291" s="45"/>
      <c r="H291" s="48" t="s">
        <v>6633</v>
      </c>
      <c r="I291" s="16" t="s">
        <v>6634</v>
      </c>
      <c r="J291" s="477" t="s">
        <v>6634</v>
      </c>
      <c r="K291" s="49" t="s">
        <v>6635</v>
      </c>
      <c r="L291" s="13" t="s">
        <v>5613</v>
      </c>
      <c r="M291" s="13">
        <v>118</v>
      </c>
      <c r="N291" s="14"/>
    </row>
    <row r="292" ht="18.95" customHeight="1" spans="1:14">
      <c r="A292" s="44"/>
      <c r="B292" s="44"/>
      <c r="C292" s="44"/>
      <c r="D292" s="44"/>
      <c r="E292" s="44"/>
      <c r="F292" s="44"/>
      <c r="G292" s="45"/>
      <c r="H292" s="48" t="s">
        <v>6636</v>
      </c>
      <c r="I292" s="16" t="s">
        <v>6637</v>
      </c>
      <c r="J292" s="477" t="s">
        <v>6637</v>
      </c>
      <c r="K292" s="49" t="s">
        <v>6638</v>
      </c>
      <c r="L292" s="13" t="s">
        <v>5613</v>
      </c>
      <c r="M292" s="13">
        <v>0</v>
      </c>
      <c r="N292" s="14"/>
    </row>
    <row r="293" ht="18.95" customHeight="1" spans="1:14">
      <c r="A293" s="44"/>
      <c r="B293" s="44"/>
      <c r="C293" s="44"/>
      <c r="D293" s="44"/>
      <c r="E293" s="44"/>
      <c r="F293" s="44"/>
      <c r="G293" s="45"/>
      <c r="H293" s="48" t="s">
        <v>6639</v>
      </c>
      <c r="I293" s="16" t="s">
        <v>6640</v>
      </c>
      <c r="J293" s="477" t="s">
        <v>6640</v>
      </c>
      <c r="K293" s="49" t="s">
        <v>6641</v>
      </c>
      <c r="L293" s="13" t="s">
        <v>5613</v>
      </c>
      <c r="M293" s="13">
        <v>0</v>
      </c>
      <c r="N293" s="14"/>
    </row>
    <row r="294" ht="18.95" customHeight="1" spans="1:14">
      <c r="A294" s="44"/>
      <c r="B294" s="44"/>
      <c r="C294" s="44"/>
      <c r="D294" s="44"/>
      <c r="E294" s="44"/>
      <c r="F294" s="44"/>
      <c r="G294" s="45"/>
      <c r="H294" s="48" t="s">
        <v>6642</v>
      </c>
      <c r="I294" s="16" t="s">
        <v>6643</v>
      </c>
      <c r="J294" s="477" t="s">
        <v>6644</v>
      </c>
      <c r="K294" s="49" t="s">
        <v>6645</v>
      </c>
      <c r="L294" s="13" t="s">
        <v>5613</v>
      </c>
      <c r="M294" s="13"/>
      <c r="N294" s="14"/>
    </row>
    <row r="295" ht="18.95" customHeight="1" spans="1:14">
      <c r="A295" s="44"/>
      <c r="B295" s="44"/>
      <c r="C295" s="44"/>
      <c r="D295" s="44"/>
      <c r="E295" s="44"/>
      <c r="F295" s="44"/>
      <c r="G295" s="45"/>
      <c r="H295" s="48" t="s">
        <v>6646</v>
      </c>
      <c r="I295" s="16" t="s">
        <v>6647</v>
      </c>
      <c r="J295" s="477" t="s">
        <v>6648</v>
      </c>
      <c r="K295" s="49" t="s">
        <v>6649</v>
      </c>
      <c r="L295" s="13" t="s">
        <v>5613</v>
      </c>
      <c r="M295" s="13"/>
      <c r="N295" s="14"/>
    </row>
    <row r="296" ht="18.95" customHeight="1" spans="1:14">
      <c r="A296" s="44"/>
      <c r="B296" s="44"/>
      <c r="C296" s="44"/>
      <c r="D296" s="44"/>
      <c r="E296" s="44"/>
      <c r="F296" s="44"/>
      <c r="G296" s="45"/>
      <c r="H296" s="48" t="s">
        <v>6650</v>
      </c>
      <c r="I296" s="16" t="s">
        <v>6651</v>
      </c>
      <c r="J296" s="477" t="s">
        <v>6651</v>
      </c>
      <c r="K296" s="49" t="s">
        <v>6652</v>
      </c>
      <c r="L296" s="13" t="s">
        <v>5613</v>
      </c>
      <c r="M296" s="13">
        <v>0</v>
      </c>
      <c r="N296" s="14"/>
    </row>
    <row r="297" ht="18.95" customHeight="1" spans="1:14">
      <c r="A297" s="44"/>
      <c r="B297" s="44"/>
      <c r="C297" s="44"/>
      <c r="D297" s="44"/>
      <c r="E297" s="44"/>
      <c r="F297" s="44"/>
      <c r="G297" s="45"/>
      <c r="H297" s="48"/>
      <c r="I297" s="16" t="s">
        <v>6621</v>
      </c>
      <c r="J297" s="477" t="s">
        <v>6653</v>
      </c>
      <c r="K297" s="49" t="s">
        <v>6654</v>
      </c>
      <c r="L297" s="13" t="s">
        <v>5613</v>
      </c>
      <c r="M297" s="13">
        <v>0</v>
      </c>
      <c r="N297" s="14"/>
    </row>
    <row r="298" ht="18.95" customHeight="1" spans="1:14">
      <c r="A298" s="44"/>
      <c r="B298" s="44"/>
      <c r="C298" s="44"/>
      <c r="D298" s="44"/>
      <c r="E298" s="44"/>
      <c r="F298" s="44"/>
      <c r="G298" s="45"/>
      <c r="H298" s="48"/>
      <c r="I298" s="16" t="s">
        <v>6621</v>
      </c>
      <c r="J298" s="477" t="s">
        <v>6655</v>
      </c>
      <c r="K298" s="49" t="s">
        <v>6656</v>
      </c>
      <c r="L298" s="13" t="s">
        <v>5613</v>
      </c>
      <c r="M298" s="13">
        <v>0</v>
      </c>
      <c r="N298" s="14"/>
    </row>
    <row r="299" ht="18.95" customHeight="1" spans="1:14">
      <c r="A299" s="44"/>
      <c r="B299" s="44"/>
      <c r="C299" s="44"/>
      <c r="D299" s="44"/>
      <c r="E299" s="44"/>
      <c r="F299" s="44"/>
      <c r="G299" s="45"/>
      <c r="H299" s="48" t="s">
        <v>6657</v>
      </c>
      <c r="I299" s="16" t="s">
        <v>6621</v>
      </c>
      <c r="J299" s="477" t="s">
        <v>6621</v>
      </c>
      <c r="K299" s="49" t="s">
        <v>6658</v>
      </c>
      <c r="L299" s="13" t="s">
        <v>5613</v>
      </c>
      <c r="M299" s="13">
        <v>0</v>
      </c>
      <c r="N299" s="14"/>
    </row>
    <row r="300" ht="18.95" customHeight="1" spans="1:14">
      <c r="A300" s="44"/>
      <c r="B300" s="44"/>
      <c r="C300" s="44"/>
      <c r="D300" s="44"/>
      <c r="E300" s="44"/>
      <c r="F300" s="44"/>
      <c r="G300" s="45"/>
      <c r="H300" s="15" t="s">
        <v>6659</v>
      </c>
      <c r="I300" s="33" t="s">
        <v>955</v>
      </c>
      <c r="J300" s="472" t="s">
        <v>955</v>
      </c>
      <c r="K300" s="33" t="s">
        <v>5924</v>
      </c>
      <c r="L300" s="13" t="s">
        <v>5613</v>
      </c>
      <c r="M300" s="13">
        <v>6364</v>
      </c>
      <c r="N300" s="14"/>
    </row>
    <row r="301" ht="18.95" customHeight="1" spans="1:14">
      <c r="A301" s="44"/>
      <c r="B301" s="44"/>
      <c r="C301" s="44"/>
      <c r="D301" s="44"/>
      <c r="E301" s="44"/>
      <c r="F301" s="44"/>
      <c r="G301" s="45"/>
      <c r="H301" s="15" t="s">
        <v>6660</v>
      </c>
      <c r="I301" s="33" t="s">
        <v>6661</v>
      </c>
      <c r="J301" s="472" t="s">
        <v>6661</v>
      </c>
      <c r="K301" s="33" t="s">
        <v>6662</v>
      </c>
      <c r="L301" s="13" t="s">
        <v>5613</v>
      </c>
      <c r="M301" s="13">
        <v>321</v>
      </c>
      <c r="N301" s="14"/>
    </row>
    <row r="302" ht="18.95" customHeight="1" spans="1:14">
      <c r="A302" s="44"/>
      <c r="B302" s="44"/>
      <c r="C302" s="44"/>
      <c r="D302" s="44"/>
      <c r="E302" s="44"/>
      <c r="F302" s="44"/>
      <c r="G302" s="45"/>
      <c r="H302" s="15" t="s">
        <v>6663</v>
      </c>
      <c r="I302" s="33" t="s">
        <v>6664</v>
      </c>
      <c r="J302" s="472" t="s">
        <v>6664</v>
      </c>
      <c r="K302" s="33" t="s">
        <v>6665</v>
      </c>
      <c r="L302" s="13" t="s">
        <v>5613</v>
      </c>
      <c r="M302" s="13">
        <v>73</v>
      </c>
      <c r="N302" s="14"/>
    </row>
    <row r="303" ht="18.95" customHeight="1" spans="1:14">
      <c r="A303" s="44"/>
      <c r="B303" s="44"/>
      <c r="C303" s="44"/>
      <c r="D303" s="44"/>
      <c r="E303" s="44"/>
      <c r="F303" s="44"/>
      <c r="G303" s="45"/>
      <c r="H303" s="15" t="s">
        <v>6666</v>
      </c>
      <c r="I303" s="33" t="s">
        <v>6667</v>
      </c>
      <c r="J303" s="472" t="s">
        <v>6667</v>
      </c>
      <c r="K303" s="33" t="s">
        <v>6668</v>
      </c>
      <c r="L303" s="13" t="s">
        <v>5613</v>
      </c>
      <c r="M303" s="13">
        <v>0</v>
      </c>
      <c r="N303" s="14"/>
    </row>
    <row r="304" ht="18.95" customHeight="1" spans="1:14">
      <c r="A304" s="44"/>
      <c r="B304" s="44"/>
      <c r="C304" s="44"/>
      <c r="D304" s="44"/>
      <c r="E304" s="44"/>
      <c r="F304" s="44"/>
      <c r="G304" s="45"/>
      <c r="H304" s="15" t="s">
        <v>6669</v>
      </c>
      <c r="I304" s="33" t="s">
        <v>6670</v>
      </c>
      <c r="J304" s="472" t="s">
        <v>6670</v>
      </c>
      <c r="K304" s="33" t="s">
        <v>6671</v>
      </c>
      <c r="L304" s="13" t="s">
        <v>5613</v>
      </c>
      <c r="M304" s="13">
        <v>248</v>
      </c>
      <c r="N304" s="14"/>
    </row>
    <row r="305" ht="18.95" customHeight="1" spans="1:14">
      <c r="A305" s="44"/>
      <c r="B305" s="44"/>
      <c r="C305" s="44"/>
      <c r="D305" s="44"/>
      <c r="E305" s="44"/>
      <c r="F305" s="44"/>
      <c r="G305" s="45"/>
      <c r="H305" s="15" t="s">
        <v>6672</v>
      </c>
      <c r="I305" s="33" t="s">
        <v>6673</v>
      </c>
      <c r="J305" s="472" t="s">
        <v>6673</v>
      </c>
      <c r="K305" s="33" t="s">
        <v>6674</v>
      </c>
      <c r="L305" s="13" t="s">
        <v>5613</v>
      </c>
      <c r="M305" s="13">
        <v>0</v>
      </c>
      <c r="N305" s="14"/>
    </row>
    <row r="306" ht="18.95" customHeight="1" spans="1:14">
      <c r="A306" s="44"/>
      <c r="B306" s="44"/>
      <c r="C306" s="44"/>
      <c r="D306" s="44"/>
      <c r="E306" s="44"/>
      <c r="F306" s="44"/>
      <c r="G306" s="45"/>
      <c r="H306" s="15" t="s">
        <v>6675</v>
      </c>
      <c r="I306" s="33" t="s">
        <v>6676</v>
      </c>
      <c r="J306" s="472" t="s">
        <v>6676</v>
      </c>
      <c r="K306" s="33" t="s">
        <v>6677</v>
      </c>
      <c r="L306" s="13" t="s">
        <v>5613</v>
      </c>
      <c r="M306" s="13">
        <v>0</v>
      </c>
      <c r="N306" s="14"/>
    </row>
    <row r="307" ht="18.95" customHeight="1" spans="1:14">
      <c r="A307" s="44"/>
      <c r="B307" s="44"/>
      <c r="C307" s="44"/>
      <c r="D307" s="44"/>
      <c r="E307" s="44"/>
      <c r="F307" s="44"/>
      <c r="G307" s="45"/>
      <c r="H307" s="15" t="s">
        <v>6678</v>
      </c>
      <c r="I307" s="33" t="s">
        <v>6679</v>
      </c>
      <c r="J307" s="472" t="s">
        <v>6679</v>
      </c>
      <c r="K307" s="33" t="s">
        <v>6680</v>
      </c>
      <c r="L307" s="13" t="s">
        <v>5613</v>
      </c>
      <c r="M307" s="13">
        <v>0</v>
      </c>
      <c r="N307" s="14"/>
    </row>
    <row r="308" ht="18.95" customHeight="1" spans="1:14">
      <c r="A308" s="44"/>
      <c r="B308" s="44"/>
      <c r="C308" s="44"/>
      <c r="D308" s="44"/>
      <c r="E308" s="44"/>
      <c r="F308" s="44"/>
      <c r="G308" s="45"/>
      <c r="H308" s="15" t="s">
        <v>6681</v>
      </c>
      <c r="I308" s="33" t="s">
        <v>6682</v>
      </c>
      <c r="J308" s="472" t="s">
        <v>6682</v>
      </c>
      <c r="K308" s="33" t="s">
        <v>6683</v>
      </c>
      <c r="L308" s="13" t="s">
        <v>5613</v>
      </c>
      <c r="M308" s="13">
        <v>0</v>
      </c>
      <c r="N308" s="14"/>
    </row>
    <row r="309" ht="18.95" customHeight="1" spans="1:14">
      <c r="A309" s="44"/>
      <c r="B309" s="44"/>
      <c r="C309" s="44"/>
      <c r="D309" s="44"/>
      <c r="E309" s="44"/>
      <c r="F309" s="44"/>
      <c r="G309" s="45"/>
      <c r="H309" s="15" t="s">
        <v>6684</v>
      </c>
      <c r="I309" s="33" t="s">
        <v>6685</v>
      </c>
      <c r="J309" s="472" t="s">
        <v>6685</v>
      </c>
      <c r="K309" s="33" t="s">
        <v>6686</v>
      </c>
      <c r="L309" s="13" t="s">
        <v>5613</v>
      </c>
      <c r="M309" s="13">
        <v>0</v>
      </c>
      <c r="N309" s="14"/>
    </row>
    <row r="310" ht="18.95" customHeight="1" spans="1:14">
      <c r="A310" s="44"/>
      <c r="B310" s="44"/>
      <c r="C310" s="44"/>
      <c r="D310" s="44"/>
      <c r="E310" s="44"/>
      <c r="F310" s="44"/>
      <c r="G310" s="45"/>
      <c r="H310" s="15" t="s">
        <v>6687</v>
      </c>
      <c r="I310" s="472" t="s">
        <v>6688</v>
      </c>
      <c r="J310" s="472" t="s">
        <v>6688</v>
      </c>
      <c r="K310" s="33" t="s">
        <v>6689</v>
      </c>
      <c r="L310" s="13" t="s">
        <v>5613</v>
      </c>
      <c r="M310" s="13"/>
      <c r="N310" s="14"/>
    </row>
    <row r="311" ht="18.95" customHeight="1" spans="1:14">
      <c r="A311" s="44"/>
      <c r="B311" s="44"/>
      <c r="C311" s="44"/>
      <c r="D311" s="44"/>
      <c r="E311" s="44"/>
      <c r="F311" s="44"/>
      <c r="G311" s="45"/>
      <c r="H311" s="15" t="s">
        <v>6690</v>
      </c>
      <c r="I311" s="33" t="s">
        <v>6691</v>
      </c>
      <c r="J311" s="472" t="s">
        <v>6691</v>
      </c>
      <c r="K311" s="33" t="s">
        <v>6692</v>
      </c>
      <c r="L311" s="13" t="s">
        <v>5613</v>
      </c>
      <c r="M311" s="13">
        <v>0</v>
      </c>
      <c r="N311" s="14"/>
    </row>
    <row r="312" ht="18.95" customHeight="1" spans="1:14">
      <c r="A312" s="44"/>
      <c r="B312" s="44"/>
      <c r="C312" s="44"/>
      <c r="D312" s="44"/>
      <c r="E312" s="44"/>
      <c r="F312" s="44"/>
      <c r="G312" s="45"/>
      <c r="H312" s="15" t="s">
        <v>6693</v>
      </c>
      <c r="I312" s="33" t="s">
        <v>6694</v>
      </c>
      <c r="J312" s="472" t="s">
        <v>6694</v>
      </c>
      <c r="K312" s="33" t="s">
        <v>6695</v>
      </c>
      <c r="L312" s="13" t="s">
        <v>5613</v>
      </c>
      <c r="M312" s="13">
        <v>4340</v>
      </c>
      <c r="N312" s="14"/>
    </row>
    <row r="313" ht="18.95" customHeight="1" spans="1:14">
      <c r="A313" s="44"/>
      <c r="B313" s="44"/>
      <c r="C313" s="44"/>
      <c r="D313" s="44"/>
      <c r="E313" s="44"/>
      <c r="F313" s="44"/>
      <c r="G313" s="45"/>
      <c r="H313" s="15" t="s">
        <v>5625</v>
      </c>
      <c r="I313" s="33" t="s">
        <v>6696</v>
      </c>
      <c r="J313" s="472" t="s">
        <v>6696</v>
      </c>
      <c r="K313" s="33" t="s">
        <v>5627</v>
      </c>
      <c r="L313" s="13" t="s">
        <v>5613</v>
      </c>
      <c r="M313" s="13">
        <v>1816</v>
      </c>
      <c r="N313" s="14"/>
    </row>
    <row r="314" ht="18.95" customHeight="1" spans="1:14">
      <c r="A314" s="44"/>
      <c r="B314" s="44"/>
      <c r="C314" s="44"/>
      <c r="D314" s="44"/>
      <c r="E314" s="44"/>
      <c r="F314" s="44"/>
      <c r="G314" s="45"/>
      <c r="H314" s="15" t="s">
        <v>5631</v>
      </c>
      <c r="I314" s="33" t="s">
        <v>6697</v>
      </c>
      <c r="J314" s="472" t="s">
        <v>6697</v>
      </c>
      <c r="K314" s="33" t="s">
        <v>5633</v>
      </c>
      <c r="L314" s="13" t="s">
        <v>5613</v>
      </c>
      <c r="M314" s="13">
        <v>1263</v>
      </c>
      <c r="N314" s="14"/>
    </row>
    <row r="315" ht="18.95" customHeight="1" spans="1:14">
      <c r="A315" s="44"/>
      <c r="B315" s="44"/>
      <c r="C315" s="44"/>
      <c r="D315" s="44"/>
      <c r="E315" s="44"/>
      <c r="F315" s="44"/>
      <c r="G315" s="45"/>
      <c r="H315" s="15" t="s">
        <v>5637</v>
      </c>
      <c r="I315" s="33" t="s">
        <v>6698</v>
      </c>
      <c r="J315" s="472" t="s">
        <v>6698</v>
      </c>
      <c r="K315" s="33" t="s">
        <v>5639</v>
      </c>
      <c r="L315" s="13" t="s">
        <v>5613</v>
      </c>
      <c r="M315" s="13">
        <v>0</v>
      </c>
      <c r="N315" s="14"/>
    </row>
    <row r="316" ht="18.95" customHeight="1" spans="1:14">
      <c r="A316" s="44"/>
      <c r="B316" s="44"/>
      <c r="C316" s="44"/>
      <c r="D316" s="44"/>
      <c r="E316" s="44"/>
      <c r="F316" s="44"/>
      <c r="G316" s="45"/>
      <c r="H316" s="15" t="s">
        <v>6699</v>
      </c>
      <c r="I316" s="33" t="s">
        <v>6700</v>
      </c>
      <c r="J316" s="472" t="s">
        <v>6700</v>
      </c>
      <c r="K316" s="33" t="s">
        <v>6701</v>
      </c>
      <c r="L316" s="13" t="s">
        <v>5613</v>
      </c>
      <c r="M316" s="13">
        <v>232</v>
      </c>
      <c r="N316" s="14"/>
    </row>
    <row r="317" ht="18.95" customHeight="1" spans="1:14">
      <c r="A317" s="44"/>
      <c r="B317" s="44"/>
      <c r="C317" s="44"/>
      <c r="D317" s="44"/>
      <c r="E317" s="44"/>
      <c r="F317" s="44"/>
      <c r="G317" s="45"/>
      <c r="H317" s="15" t="s">
        <v>6702</v>
      </c>
      <c r="I317" s="33" t="s">
        <v>6703</v>
      </c>
      <c r="J317" s="472" t="s">
        <v>6703</v>
      </c>
      <c r="K317" s="33" t="s">
        <v>6704</v>
      </c>
      <c r="L317" s="13" t="s">
        <v>5613</v>
      </c>
      <c r="M317" s="13">
        <v>31</v>
      </c>
      <c r="N317" s="14"/>
    </row>
    <row r="318" ht="18.95" customHeight="1" spans="1:14">
      <c r="A318" s="44"/>
      <c r="B318" s="44"/>
      <c r="C318" s="44"/>
      <c r="D318" s="44"/>
      <c r="E318" s="44"/>
      <c r="F318" s="44"/>
      <c r="G318" s="45"/>
      <c r="H318" s="15" t="s">
        <v>6705</v>
      </c>
      <c r="I318" s="33" t="s">
        <v>6706</v>
      </c>
      <c r="J318" s="472" t="s">
        <v>6706</v>
      </c>
      <c r="K318" s="33" t="s">
        <v>6707</v>
      </c>
      <c r="L318" s="13" t="s">
        <v>5613</v>
      </c>
      <c r="M318" s="13">
        <v>50</v>
      </c>
      <c r="N318" s="14"/>
    </row>
    <row r="319" ht="18.95" customHeight="1" spans="1:14">
      <c r="A319" s="44"/>
      <c r="B319" s="44"/>
      <c r="C319" s="44"/>
      <c r="D319" s="44"/>
      <c r="E319" s="44"/>
      <c r="F319" s="44"/>
      <c r="G319" s="45"/>
      <c r="H319" s="15" t="s">
        <v>6708</v>
      </c>
      <c r="I319" s="33" t="s">
        <v>6709</v>
      </c>
      <c r="J319" s="472" t="s">
        <v>6709</v>
      </c>
      <c r="K319" s="33" t="s">
        <v>6710</v>
      </c>
      <c r="L319" s="13" t="s">
        <v>5613</v>
      </c>
      <c r="M319" s="13">
        <v>20</v>
      </c>
      <c r="N319" s="14"/>
    </row>
    <row r="320" ht="18.95" customHeight="1" spans="1:14">
      <c r="A320" s="44"/>
      <c r="B320" s="44"/>
      <c r="C320" s="44"/>
      <c r="D320" s="44"/>
      <c r="E320" s="44"/>
      <c r="F320" s="44"/>
      <c r="G320" s="45"/>
      <c r="H320" s="15" t="s">
        <v>6711</v>
      </c>
      <c r="I320" s="33" t="s">
        <v>6712</v>
      </c>
      <c r="J320" s="472" t="s">
        <v>6712</v>
      </c>
      <c r="K320" s="33" t="s">
        <v>6713</v>
      </c>
      <c r="L320" s="13" t="s">
        <v>5613</v>
      </c>
      <c r="M320" s="13">
        <v>0</v>
      </c>
      <c r="N320" s="14"/>
    </row>
    <row r="321" ht="18.95" customHeight="1" spans="1:14">
      <c r="A321" s="44"/>
      <c r="B321" s="44"/>
      <c r="C321" s="44"/>
      <c r="D321" s="44"/>
      <c r="E321" s="44"/>
      <c r="F321" s="44"/>
      <c r="G321" s="45"/>
      <c r="H321" s="15" t="s">
        <v>6714</v>
      </c>
      <c r="I321" s="33" t="s">
        <v>6715</v>
      </c>
      <c r="J321" s="472" t="s">
        <v>6715</v>
      </c>
      <c r="K321" s="33" t="s">
        <v>6716</v>
      </c>
      <c r="L321" s="13" t="s">
        <v>5613</v>
      </c>
      <c r="M321" s="13">
        <v>0</v>
      </c>
      <c r="N321" s="14"/>
    </row>
    <row r="322" ht="18.95" customHeight="1" spans="1:14">
      <c r="A322" s="44"/>
      <c r="B322" s="44"/>
      <c r="C322" s="44"/>
      <c r="D322" s="44"/>
      <c r="E322" s="44"/>
      <c r="F322" s="44"/>
      <c r="G322" s="45"/>
      <c r="H322" s="15" t="s">
        <v>6717</v>
      </c>
      <c r="I322" s="33" t="s">
        <v>6718</v>
      </c>
      <c r="J322" s="472" t="s">
        <v>6718</v>
      </c>
      <c r="K322" s="33" t="s">
        <v>6719</v>
      </c>
      <c r="L322" s="13" t="s">
        <v>5613</v>
      </c>
      <c r="M322" s="13">
        <v>3</v>
      </c>
      <c r="N322" s="14"/>
    </row>
    <row r="323" ht="18.95" customHeight="1" spans="1:14">
      <c r="A323" s="44"/>
      <c r="B323" s="44"/>
      <c r="C323" s="44"/>
      <c r="D323" s="44"/>
      <c r="E323" s="44"/>
      <c r="F323" s="44"/>
      <c r="G323" s="45"/>
      <c r="H323" s="15" t="s">
        <v>6720</v>
      </c>
      <c r="I323" s="33" t="s">
        <v>6721</v>
      </c>
      <c r="J323" s="472" t="s">
        <v>6721</v>
      </c>
      <c r="K323" s="33" t="s">
        <v>6722</v>
      </c>
      <c r="L323" s="13" t="s">
        <v>5613</v>
      </c>
      <c r="M323" s="13">
        <v>82</v>
      </c>
      <c r="N323" s="14"/>
    </row>
    <row r="324" ht="18.95" customHeight="1" spans="1:14">
      <c r="A324" s="44"/>
      <c r="B324" s="44"/>
      <c r="C324" s="44"/>
      <c r="D324" s="44"/>
      <c r="E324" s="44"/>
      <c r="F324" s="44"/>
      <c r="G324" s="45"/>
      <c r="H324" s="15" t="s">
        <v>6723</v>
      </c>
      <c r="I324" s="33" t="s">
        <v>6724</v>
      </c>
      <c r="J324" s="472" t="s">
        <v>6724</v>
      </c>
      <c r="K324" s="33" t="s">
        <v>6725</v>
      </c>
      <c r="L324" s="13" t="s">
        <v>5613</v>
      </c>
      <c r="M324" s="13">
        <v>314</v>
      </c>
      <c r="N324" s="14"/>
    </row>
    <row r="325" ht="18.95" customHeight="1" spans="1:14">
      <c r="A325" s="44"/>
      <c r="B325" s="44"/>
      <c r="C325" s="44"/>
      <c r="D325" s="44"/>
      <c r="E325" s="44"/>
      <c r="F325" s="44"/>
      <c r="G325" s="45"/>
      <c r="H325" s="15" t="s">
        <v>6726</v>
      </c>
      <c r="I325" s="33" t="s">
        <v>6727</v>
      </c>
      <c r="J325" s="472" t="s">
        <v>6727</v>
      </c>
      <c r="K325" s="33" t="s">
        <v>6728</v>
      </c>
      <c r="L325" s="13" t="s">
        <v>5613</v>
      </c>
      <c r="M325" s="13">
        <v>0</v>
      </c>
      <c r="N325" s="14"/>
    </row>
    <row r="326" ht="18.95" customHeight="1" spans="1:14">
      <c r="A326" s="44"/>
      <c r="B326" s="44"/>
      <c r="C326" s="44"/>
      <c r="D326" s="44"/>
      <c r="E326" s="44"/>
      <c r="F326" s="44"/>
      <c r="G326" s="45"/>
      <c r="H326" s="15" t="s">
        <v>6729</v>
      </c>
      <c r="I326" s="33" t="s">
        <v>6730</v>
      </c>
      <c r="J326" s="472" t="s">
        <v>6730</v>
      </c>
      <c r="K326" s="33" t="s">
        <v>6731</v>
      </c>
      <c r="L326" s="13" t="s">
        <v>5613</v>
      </c>
      <c r="M326" s="13">
        <v>0</v>
      </c>
      <c r="N326" s="14"/>
    </row>
    <row r="327" ht="18.95" customHeight="1" spans="1:14">
      <c r="A327" s="44"/>
      <c r="B327" s="44"/>
      <c r="C327" s="44"/>
      <c r="D327" s="44"/>
      <c r="E327" s="44"/>
      <c r="F327" s="44"/>
      <c r="G327" s="45"/>
      <c r="H327" s="15" t="s">
        <v>6732</v>
      </c>
      <c r="I327" s="33" t="s">
        <v>6733</v>
      </c>
      <c r="J327" s="472" t="s">
        <v>6733</v>
      </c>
      <c r="K327" s="33" t="s">
        <v>6734</v>
      </c>
      <c r="L327" s="13" t="s">
        <v>5613</v>
      </c>
      <c r="M327" s="13">
        <v>0</v>
      </c>
      <c r="N327" s="14"/>
    </row>
    <row r="328" ht="18.95" customHeight="1" spans="1:14">
      <c r="A328" s="44"/>
      <c r="B328" s="44"/>
      <c r="C328" s="44"/>
      <c r="D328" s="44"/>
      <c r="E328" s="44"/>
      <c r="F328" s="44"/>
      <c r="G328" s="45"/>
      <c r="H328" s="15" t="s">
        <v>6735</v>
      </c>
      <c r="I328" s="33" t="s">
        <v>6736</v>
      </c>
      <c r="J328" s="472" t="s">
        <v>6736</v>
      </c>
      <c r="K328" s="33" t="s">
        <v>6737</v>
      </c>
      <c r="L328" s="13" t="s">
        <v>5613</v>
      </c>
      <c r="M328" s="13">
        <v>66</v>
      </c>
      <c r="N328" s="14"/>
    </row>
    <row r="329" ht="18.95" customHeight="1" spans="1:14">
      <c r="A329" s="44"/>
      <c r="B329" s="44"/>
      <c r="C329" s="44"/>
      <c r="D329" s="44"/>
      <c r="E329" s="44"/>
      <c r="F329" s="44"/>
      <c r="G329" s="45"/>
      <c r="H329" s="15" t="s">
        <v>6738</v>
      </c>
      <c r="I329" s="33" t="s">
        <v>6739</v>
      </c>
      <c r="J329" s="472" t="s">
        <v>6739</v>
      </c>
      <c r="K329" s="33" t="s">
        <v>6740</v>
      </c>
      <c r="L329" s="13" t="s">
        <v>5613</v>
      </c>
      <c r="M329" s="13">
        <v>69</v>
      </c>
      <c r="N329" s="14"/>
    </row>
    <row r="330" ht="18.95" customHeight="1" spans="1:14">
      <c r="A330" s="44"/>
      <c r="B330" s="44"/>
      <c r="C330" s="44"/>
      <c r="D330" s="44"/>
      <c r="E330" s="44"/>
      <c r="F330" s="44"/>
      <c r="G330" s="45"/>
      <c r="H330" s="15" t="s">
        <v>6741</v>
      </c>
      <c r="I330" s="33" t="s">
        <v>6742</v>
      </c>
      <c r="J330" s="472" t="s">
        <v>6742</v>
      </c>
      <c r="K330" s="33" t="s">
        <v>6743</v>
      </c>
      <c r="L330" s="13" t="s">
        <v>5613</v>
      </c>
      <c r="M330" s="13">
        <v>3</v>
      </c>
      <c r="N330" s="14"/>
    </row>
    <row r="331" ht="18.95" customHeight="1" spans="1:14">
      <c r="A331" s="44"/>
      <c r="B331" s="44"/>
      <c r="C331" s="44"/>
      <c r="D331" s="44"/>
      <c r="E331" s="44"/>
      <c r="F331" s="44"/>
      <c r="G331" s="45"/>
      <c r="H331" s="15" t="s">
        <v>5947</v>
      </c>
      <c r="I331" s="33" t="s">
        <v>6744</v>
      </c>
      <c r="J331" s="472" t="s">
        <v>6744</v>
      </c>
      <c r="K331" s="33" t="s">
        <v>5949</v>
      </c>
      <c r="L331" s="13" t="s">
        <v>5613</v>
      </c>
      <c r="M331" s="13">
        <v>371</v>
      </c>
      <c r="N331" s="14"/>
    </row>
    <row r="332" ht="18.95" customHeight="1" spans="1:14">
      <c r="A332" s="44"/>
      <c r="B332" s="44"/>
      <c r="C332" s="44"/>
      <c r="D332" s="44"/>
      <c r="E332" s="44"/>
      <c r="F332" s="44"/>
      <c r="G332" s="45"/>
      <c r="H332" s="15" t="s">
        <v>5679</v>
      </c>
      <c r="I332" s="33" t="s">
        <v>6745</v>
      </c>
      <c r="J332" s="472" t="s">
        <v>6745</v>
      </c>
      <c r="K332" s="33" t="s">
        <v>5681</v>
      </c>
      <c r="L332" s="13" t="s">
        <v>5613</v>
      </c>
      <c r="M332" s="13">
        <v>0</v>
      </c>
      <c r="N332" s="14"/>
    </row>
    <row r="333" ht="18.95" customHeight="1" spans="1:14">
      <c r="A333" s="44"/>
      <c r="B333" s="44"/>
      <c r="C333" s="44"/>
      <c r="D333" s="44"/>
      <c r="E333" s="44"/>
      <c r="F333" s="44"/>
      <c r="G333" s="45"/>
      <c r="H333" s="15" t="s">
        <v>6746</v>
      </c>
      <c r="I333" s="33" t="s">
        <v>6747</v>
      </c>
      <c r="J333" s="472" t="s">
        <v>6747</v>
      </c>
      <c r="K333" s="33" t="s">
        <v>6748</v>
      </c>
      <c r="L333" s="13" t="s">
        <v>5613</v>
      </c>
      <c r="M333" s="13">
        <v>20</v>
      </c>
      <c r="N333" s="14"/>
    </row>
    <row r="334" ht="18.95" customHeight="1" spans="1:14">
      <c r="A334" s="44"/>
      <c r="B334" s="44"/>
      <c r="C334" s="44"/>
      <c r="D334" s="44"/>
      <c r="E334" s="44"/>
      <c r="F334" s="44"/>
      <c r="G334" s="45"/>
      <c r="H334" s="15" t="s">
        <v>6749</v>
      </c>
      <c r="I334" s="33" t="s">
        <v>6750</v>
      </c>
      <c r="J334" s="472" t="s">
        <v>6750</v>
      </c>
      <c r="K334" s="33" t="s">
        <v>6751</v>
      </c>
      <c r="L334" s="13" t="s">
        <v>5613</v>
      </c>
      <c r="M334" s="13">
        <v>0</v>
      </c>
      <c r="N334" s="14"/>
    </row>
    <row r="335" ht="18.95" customHeight="1" spans="1:14">
      <c r="A335" s="44"/>
      <c r="B335" s="44"/>
      <c r="C335" s="44"/>
      <c r="D335" s="44"/>
      <c r="E335" s="44"/>
      <c r="F335" s="44"/>
      <c r="G335" s="45"/>
      <c r="H335" s="15" t="s">
        <v>5625</v>
      </c>
      <c r="I335" s="33" t="s">
        <v>6752</v>
      </c>
      <c r="J335" s="472" t="s">
        <v>6752</v>
      </c>
      <c r="K335" s="33" t="s">
        <v>5627</v>
      </c>
      <c r="L335" s="13" t="s">
        <v>5613</v>
      </c>
      <c r="M335" s="13">
        <v>0</v>
      </c>
      <c r="N335" s="14"/>
    </row>
    <row r="336" ht="18.95" customHeight="1" spans="1:14">
      <c r="A336" s="44"/>
      <c r="B336" s="44"/>
      <c r="C336" s="44"/>
      <c r="D336" s="44"/>
      <c r="E336" s="44"/>
      <c r="F336" s="44"/>
      <c r="G336" s="45"/>
      <c r="H336" s="15" t="s">
        <v>5631</v>
      </c>
      <c r="I336" s="33" t="s">
        <v>6753</v>
      </c>
      <c r="J336" s="472" t="s">
        <v>6753</v>
      </c>
      <c r="K336" s="33" t="s">
        <v>5633</v>
      </c>
      <c r="L336" s="13" t="s">
        <v>5613</v>
      </c>
      <c r="M336" s="13">
        <v>0</v>
      </c>
      <c r="N336" s="14"/>
    </row>
    <row r="337" ht="18.95" customHeight="1" spans="1:14">
      <c r="A337" s="44"/>
      <c r="B337" s="44"/>
      <c r="C337" s="44"/>
      <c r="D337" s="44"/>
      <c r="E337" s="44"/>
      <c r="F337" s="44"/>
      <c r="G337" s="45"/>
      <c r="H337" s="15" t="s">
        <v>5637</v>
      </c>
      <c r="I337" s="33" t="s">
        <v>6754</v>
      </c>
      <c r="J337" s="472" t="s">
        <v>6754</v>
      </c>
      <c r="K337" s="33" t="s">
        <v>5639</v>
      </c>
      <c r="L337" s="13" t="s">
        <v>5613</v>
      </c>
      <c r="M337" s="13">
        <v>0</v>
      </c>
      <c r="N337" s="14"/>
    </row>
    <row r="338" ht="18.95" customHeight="1" spans="1:14">
      <c r="A338" s="44"/>
      <c r="B338" s="44"/>
      <c r="C338" s="44"/>
      <c r="D338" s="44"/>
      <c r="E338" s="44"/>
      <c r="F338" s="44"/>
      <c r="G338" s="45"/>
      <c r="H338" s="15" t="s">
        <v>6755</v>
      </c>
      <c r="I338" s="33" t="s">
        <v>6756</v>
      </c>
      <c r="J338" s="472" t="s">
        <v>6756</v>
      </c>
      <c r="K338" s="33" t="s">
        <v>6757</v>
      </c>
      <c r="L338" s="13" t="s">
        <v>5613</v>
      </c>
      <c r="M338" s="13">
        <v>0</v>
      </c>
      <c r="N338" s="14"/>
    </row>
    <row r="339" ht="18.95" customHeight="1" spans="1:14">
      <c r="A339" s="44"/>
      <c r="B339" s="44"/>
      <c r="C339" s="44"/>
      <c r="D339" s="44"/>
      <c r="E339" s="44"/>
      <c r="F339" s="44"/>
      <c r="G339" s="45"/>
      <c r="H339" s="15" t="s">
        <v>5679</v>
      </c>
      <c r="I339" s="33" t="s">
        <v>6758</v>
      </c>
      <c r="J339" s="472" t="s">
        <v>6758</v>
      </c>
      <c r="K339" s="33" t="s">
        <v>5681</v>
      </c>
      <c r="L339" s="13" t="s">
        <v>5613</v>
      </c>
      <c r="M339" s="13">
        <v>0</v>
      </c>
      <c r="N339" s="14"/>
    </row>
    <row r="340" ht="18.95" customHeight="1" spans="1:14">
      <c r="A340" s="44"/>
      <c r="B340" s="44"/>
      <c r="C340" s="44"/>
      <c r="D340" s="44"/>
      <c r="E340" s="44"/>
      <c r="F340" s="44"/>
      <c r="G340" s="45"/>
      <c r="H340" s="15" t="s">
        <v>6759</v>
      </c>
      <c r="I340" s="33" t="s">
        <v>6760</v>
      </c>
      <c r="J340" s="472" t="s">
        <v>6760</v>
      </c>
      <c r="K340" s="33" t="s">
        <v>6761</v>
      </c>
      <c r="L340" s="13" t="s">
        <v>5613</v>
      </c>
      <c r="M340" s="13">
        <v>0</v>
      </c>
      <c r="N340" s="14"/>
    </row>
    <row r="341" ht="18.95" customHeight="1" spans="1:14">
      <c r="A341" s="44"/>
      <c r="B341" s="44"/>
      <c r="C341" s="44"/>
      <c r="D341" s="44"/>
      <c r="E341" s="44"/>
      <c r="F341" s="44"/>
      <c r="G341" s="45"/>
      <c r="H341" s="15" t="s">
        <v>6762</v>
      </c>
      <c r="I341" s="33" t="s">
        <v>6763</v>
      </c>
      <c r="J341" s="472" t="s">
        <v>6763</v>
      </c>
      <c r="K341" s="33" t="s">
        <v>6764</v>
      </c>
      <c r="L341" s="13" t="s">
        <v>5613</v>
      </c>
      <c r="M341" s="13">
        <v>462</v>
      </c>
      <c r="N341" s="14"/>
    </row>
    <row r="342" ht="18.95" customHeight="1" spans="1:14">
      <c r="A342" s="44"/>
      <c r="B342" s="44"/>
      <c r="C342" s="44"/>
      <c r="D342" s="44"/>
      <c r="E342" s="44"/>
      <c r="F342" s="44"/>
      <c r="G342" s="45"/>
      <c r="H342" s="15" t="s">
        <v>5625</v>
      </c>
      <c r="I342" s="33" t="s">
        <v>6765</v>
      </c>
      <c r="J342" s="472" t="s">
        <v>6765</v>
      </c>
      <c r="K342" s="33" t="s">
        <v>5627</v>
      </c>
      <c r="L342" s="13" t="s">
        <v>5613</v>
      </c>
      <c r="M342" s="13">
        <v>292</v>
      </c>
      <c r="N342" s="14"/>
    </row>
    <row r="343" ht="18.95" customHeight="1" spans="1:14">
      <c r="A343" s="44"/>
      <c r="B343" s="44"/>
      <c r="C343" s="44"/>
      <c r="D343" s="44"/>
      <c r="E343" s="44"/>
      <c r="F343" s="44"/>
      <c r="G343" s="45"/>
      <c r="H343" s="15" t="s">
        <v>5631</v>
      </c>
      <c r="I343" s="33" t="s">
        <v>6766</v>
      </c>
      <c r="J343" s="472" t="s">
        <v>6766</v>
      </c>
      <c r="K343" s="33" t="s">
        <v>5633</v>
      </c>
      <c r="L343" s="13" t="s">
        <v>5613</v>
      </c>
      <c r="M343" s="13">
        <v>38</v>
      </c>
      <c r="N343" s="14"/>
    </row>
    <row r="344" ht="18.95" customHeight="1" spans="1:14">
      <c r="A344" s="44"/>
      <c r="B344" s="44"/>
      <c r="C344" s="44"/>
      <c r="D344" s="44"/>
      <c r="E344" s="44"/>
      <c r="F344" s="44"/>
      <c r="G344" s="45"/>
      <c r="H344" s="15" t="s">
        <v>5637</v>
      </c>
      <c r="I344" s="33" t="s">
        <v>6767</v>
      </c>
      <c r="J344" s="472" t="s">
        <v>6767</v>
      </c>
      <c r="K344" s="33" t="s">
        <v>5639</v>
      </c>
      <c r="L344" s="13" t="s">
        <v>5613</v>
      </c>
      <c r="M344" s="13">
        <v>0</v>
      </c>
      <c r="N344" s="14"/>
    </row>
    <row r="345" ht="18.95" customHeight="1" spans="1:14">
      <c r="A345" s="44"/>
      <c r="B345" s="44"/>
      <c r="C345" s="44"/>
      <c r="D345" s="44"/>
      <c r="E345" s="44"/>
      <c r="F345" s="44"/>
      <c r="G345" s="45"/>
      <c r="H345" s="15" t="s">
        <v>6768</v>
      </c>
      <c r="I345" s="33" t="s">
        <v>6769</v>
      </c>
      <c r="J345" s="472" t="s">
        <v>6769</v>
      </c>
      <c r="K345" s="33" t="s">
        <v>6770</v>
      </c>
      <c r="L345" s="13" t="s">
        <v>5613</v>
      </c>
      <c r="M345" s="13">
        <v>40</v>
      </c>
      <c r="N345" s="14"/>
    </row>
    <row r="346" ht="18.95" customHeight="1" spans="1:14">
      <c r="A346" s="44"/>
      <c r="B346" s="44"/>
      <c r="C346" s="44"/>
      <c r="D346" s="44"/>
      <c r="E346" s="44"/>
      <c r="F346" s="44"/>
      <c r="G346" s="45"/>
      <c r="H346" s="15" t="s">
        <v>6771</v>
      </c>
      <c r="I346" s="33" t="s">
        <v>6772</v>
      </c>
      <c r="J346" s="472" t="s">
        <v>6772</v>
      </c>
      <c r="K346" s="33" t="s">
        <v>6773</v>
      </c>
      <c r="L346" s="13" t="s">
        <v>5613</v>
      </c>
      <c r="M346" s="13">
        <v>33</v>
      </c>
      <c r="N346" s="14"/>
    </row>
    <row r="347" ht="18.95" customHeight="1" spans="1:14">
      <c r="A347" s="44"/>
      <c r="B347" s="44"/>
      <c r="C347" s="44"/>
      <c r="D347" s="44"/>
      <c r="E347" s="44"/>
      <c r="F347" s="44"/>
      <c r="G347" s="45"/>
      <c r="H347" s="15" t="s">
        <v>6774</v>
      </c>
      <c r="I347" s="33" t="s">
        <v>6775</v>
      </c>
      <c r="J347" s="472" t="s">
        <v>6775</v>
      </c>
      <c r="K347" s="33" t="s">
        <v>6776</v>
      </c>
      <c r="L347" s="13" t="s">
        <v>5613</v>
      </c>
      <c r="M347" s="13">
        <v>0</v>
      </c>
      <c r="N347" s="14"/>
    </row>
    <row r="348" ht="18.95" customHeight="1" spans="1:14">
      <c r="A348" s="44"/>
      <c r="B348" s="44"/>
      <c r="C348" s="44"/>
      <c r="D348" s="44"/>
      <c r="E348" s="44"/>
      <c r="F348" s="44"/>
      <c r="G348" s="45"/>
      <c r="H348" s="15" t="s">
        <v>6777</v>
      </c>
      <c r="I348" s="33" t="s">
        <v>6778</v>
      </c>
      <c r="J348" s="472" t="s">
        <v>6778</v>
      </c>
      <c r="K348" s="33" t="s">
        <v>6779</v>
      </c>
      <c r="L348" s="13" t="s">
        <v>5613</v>
      </c>
      <c r="M348" s="13">
        <v>0</v>
      </c>
      <c r="N348" s="14"/>
    </row>
    <row r="349" ht="18.95" customHeight="1" spans="1:14">
      <c r="A349" s="44"/>
      <c r="B349" s="44"/>
      <c r="C349" s="44"/>
      <c r="D349" s="44"/>
      <c r="E349" s="44"/>
      <c r="F349" s="44"/>
      <c r="G349" s="45"/>
      <c r="H349" s="15" t="s">
        <v>6780</v>
      </c>
      <c r="I349" s="33" t="s">
        <v>6781</v>
      </c>
      <c r="J349" s="472" t="s">
        <v>6781</v>
      </c>
      <c r="K349" s="33" t="s">
        <v>6782</v>
      </c>
      <c r="L349" s="13" t="s">
        <v>5613</v>
      </c>
      <c r="M349" s="13">
        <v>0</v>
      </c>
      <c r="N349" s="14"/>
    </row>
    <row r="350" ht="18.95" customHeight="1" spans="1:14">
      <c r="A350" s="44"/>
      <c r="B350" s="44"/>
      <c r="C350" s="44"/>
      <c r="D350" s="44"/>
      <c r="E350" s="44"/>
      <c r="F350" s="44"/>
      <c r="G350" s="45"/>
      <c r="H350" s="15" t="s">
        <v>6783</v>
      </c>
      <c r="I350" s="33" t="s">
        <v>6784</v>
      </c>
      <c r="J350" s="472" t="s">
        <v>6784</v>
      </c>
      <c r="K350" s="33" t="s">
        <v>6785</v>
      </c>
      <c r="L350" s="13" t="s">
        <v>5613</v>
      </c>
      <c r="M350" s="13">
        <v>0</v>
      </c>
      <c r="N350" s="14"/>
    </row>
    <row r="351" ht="18.95" customHeight="1" spans="1:14">
      <c r="A351" s="44"/>
      <c r="B351" s="44"/>
      <c r="C351" s="44"/>
      <c r="D351" s="44"/>
      <c r="E351" s="44"/>
      <c r="F351" s="44"/>
      <c r="G351" s="45"/>
      <c r="H351" s="15" t="s">
        <v>5679</v>
      </c>
      <c r="I351" s="33" t="s">
        <v>6786</v>
      </c>
      <c r="J351" s="472" t="s">
        <v>6786</v>
      </c>
      <c r="K351" s="33" t="s">
        <v>5681</v>
      </c>
      <c r="L351" s="13" t="s">
        <v>5613</v>
      </c>
      <c r="M351" s="13">
        <v>0</v>
      </c>
      <c r="N351" s="14"/>
    </row>
    <row r="352" ht="18.95" customHeight="1" spans="1:14">
      <c r="A352" s="44"/>
      <c r="B352" s="44"/>
      <c r="C352" s="44"/>
      <c r="D352" s="44"/>
      <c r="E352" s="44"/>
      <c r="F352" s="44"/>
      <c r="G352" s="45"/>
      <c r="H352" s="15" t="s">
        <v>6787</v>
      </c>
      <c r="I352" s="33" t="s">
        <v>6788</v>
      </c>
      <c r="J352" s="472" t="s">
        <v>6788</v>
      </c>
      <c r="K352" s="33" t="s">
        <v>6789</v>
      </c>
      <c r="L352" s="13" t="s">
        <v>5613</v>
      </c>
      <c r="M352" s="13">
        <v>59</v>
      </c>
      <c r="N352" s="14"/>
    </row>
    <row r="353" ht="18.95" customHeight="1" spans="1:14">
      <c r="A353" s="44"/>
      <c r="B353" s="44"/>
      <c r="C353" s="44"/>
      <c r="D353" s="44"/>
      <c r="E353" s="44"/>
      <c r="F353" s="44"/>
      <c r="G353" s="45"/>
      <c r="H353" s="15" t="s">
        <v>6790</v>
      </c>
      <c r="I353" s="33" t="s">
        <v>6791</v>
      </c>
      <c r="J353" s="472" t="s">
        <v>6791</v>
      </c>
      <c r="K353" s="33" t="s">
        <v>6792</v>
      </c>
      <c r="L353" s="13" t="s">
        <v>5613</v>
      </c>
      <c r="M353" s="13">
        <v>856</v>
      </c>
      <c r="N353" s="14"/>
    </row>
    <row r="354" ht="18.95" customHeight="1" spans="1:14">
      <c r="A354" s="44"/>
      <c r="B354" s="44"/>
      <c r="C354" s="44"/>
      <c r="D354" s="44"/>
      <c r="E354" s="44"/>
      <c r="F354" s="44"/>
      <c r="G354" s="45"/>
      <c r="H354" s="15" t="s">
        <v>5625</v>
      </c>
      <c r="I354" s="33" t="s">
        <v>6793</v>
      </c>
      <c r="J354" s="472" t="s">
        <v>6793</v>
      </c>
      <c r="K354" s="33" t="s">
        <v>5627</v>
      </c>
      <c r="L354" s="13" t="s">
        <v>5613</v>
      </c>
      <c r="M354" s="13">
        <v>365</v>
      </c>
      <c r="N354" s="14"/>
    </row>
    <row r="355" ht="18.95" customHeight="1" spans="1:14">
      <c r="A355" s="44"/>
      <c r="B355" s="44"/>
      <c r="C355" s="44"/>
      <c r="D355" s="44"/>
      <c r="E355" s="44"/>
      <c r="F355" s="44"/>
      <c r="G355" s="45"/>
      <c r="H355" s="15" t="s">
        <v>5631</v>
      </c>
      <c r="I355" s="33" t="s">
        <v>6794</v>
      </c>
      <c r="J355" s="472" t="s">
        <v>6794</v>
      </c>
      <c r="K355" s="33" t="s">
        <v>5633</v>
      </c>
      <c r="L355" s="13" t="s">
        <v>5613</v>
      </c>
      <c r="M355" s="13">
        <v>85</v>
      </c>
      <c r="N355" s="14"/>
    </row>
    <row r="356" ht="18.95" customHeight="1" spans="1:14">
      <c r="A356" s="44"/>
      <c r="B356" s="44"/>
      <c r="C356" s="44"/>
      <c r="D356" s="44"/>
      <c r="E356" s="44"/>
      <c r="F356" s="44"/>
      <c r="G356" s="45"/>
      <c r="H356" s="15" t="s">
        <v>5637</v>
      </c>
      <c r="I356" s="33" t="s">
        <v>6795</v>
      </c>
      <c r="J356" s="472" t="s">
        <v>6795</v>
      </c>
      <c r="K356" s="33" t="s">
        <v>5639</v>
      </c>
      <c r="L356" s="13" t="s">
        <v>5613</v>
      </c>
      <c r="M356" s="13">
        <v>0</v>
      </c>
      <c r="N356" s="14"/>
    </row>
    <row r="357" ht="18.95" customHeight="1" spans="1:14">
      <c r="A357" s="44"/>
      <c r="B357" s="44"/>
      <c r="C357" s="44"/>
      <c r="D357" s="44"/>
      <c r="E357" s="44"/>
      <c r="F357" s="44"/>
      <c r="G357" s="45"/>
      <c r="H357" s="15" t="s">
        <v>6796</v>
      </c>
      <c r="I357" s="33" t="s">
        <v>6797</v>
      </c>
      <c r="J357" s="472" t="s">
        <v>6797</v>
      </c>
      <c r="K357" s="33" t="s">
        <v>6798</v>
      </c>
      <c r="L357" s="13" t="s">
        <v>5613</v>
      </c>
      <c r="M357" s="13">
        <v>165</v>
      </c>
      <c r="N357" s="14"/>
    </row>
    <row r="358" ht="18.95" customHeight="1" spans="1:14">
      <c r="A358" s="44"/>
      <c r="B358" s="44"/>
      <c r="C358" s="44"/>
      <c r="D358" s="44"/>
      <c r="E358" s="44"/>
      <c r="F358" s="44"/>
      <c r="G358" s="45"/>
      <c r="H358" s="15" t="s">
        <v>6799</v>
      </c>
      <c r="I358" s="33" t="s">
        <v>6800</v>
      </c>
      <c r="J358" s="472" t="s">
        <v>6800</v>
      </c>
      <c r="K358" s="33" t="s">
        <v>6801</v>
      </c>
      <c r="L358" s="13" t="s">
        <v>5613</v>
      </c>
      <c r="M358" s="13">
        <v>79</v>
      </c>
      <c r="N358" s="14"/>
    </row>
    <row r="359" ht="18.95" customHeight="1" spans="1:14">
      <c r="A359" s="44"/>
      <c r="B359" s="44"/>
      <c r="C359" s="44"/>
      <c r="D359" s="44"/>
      <c r="E359" s="44"/>
      <c r="F359" s="44"/>
      <c r="G359" s="45"/>
      <c r="H359" s="15" t="s">
        <v>6802</v>
      </c>
      <c r="I359" s="33" t="s">
        <v>6803</v>
      </c>
      <c r="J359" s="472" t="s">
        <v>6803</v>
      </c>
      <c r="K359" s="33" t="s">
        <v>6804</v>
      </c>
      <c r="L359" s="13" t="s">
        <v>5613</v>
      </c>
      <c r="M359" s="13">
        <v>100</v>
      </c>
      <c r="N359" s="14"/>
    </row>
    <row r="360" ht="18.95" customHeight="1" spans="1:14">
      <c r="A360" s="44"/>
      <c r="B360" s="44"/>
      <c r="C360" s="44"/>
      <c r="D360" s="44"/>
      <c r="E360" s="44"/>
      <c r="F360" s="44"/>
      <c r="G360" s="45"/>
      <c r="H360" s="15" t="s">
        <v>5679</v>
      </c>
      <c r="I360" s="33" t="s">
        <v>6805</v>
      </c>
      <c r="J360" s="472" t="s">
        <v>6805</v>
      </c>
      <c r="K360" s="33" t="s">
        <v>5681</v>
      </c>
      <c r="L360" s="13" t="s">
        <v>5613</v>
      </c>
      <c r="M360" s="13">
        <v>0</v>
      </c>
      <c r="N360" s="14"/>
    </row>
    <row r="361" ht="18.95" customHeight="1" spans="1:14">
      <c r="A361" s="44"/>
      <c r="B361" s="44"/>
      <c r="C361" s="44"/>
      <c r="D361" s="44"/>
      <c r="E361" s="44"/>
      <c r="F361" s="44"/>
      <c r="G361" s="45"/>
      <c r="H361" s="15" t="s">
        <v>6806</v>
      </c>
      <c r="I361" s="33" t="s">
        <v>6807</v>
      </c>
      <c r="J361" s="472" t="s">
        <v>6807</v>
      </c>
      <c r="K361" s="33" t="s">
        <v>6808</v>
      </c>
      <c r="L361" s="13" t="s">
        <v>5613</v>
      </c>
      <c r="M361" s="13">
        <v>62</v>
      </c>
      <c r="N361" s="14"/>
    </row>
    <row r="362" ht="18.95" customHeight="1" spans="1:14">
      <c r="A362" s="44"/>
      <c r="B362" s="44"/>
      <c r="C362" s="44"/>
      <c r="D362" s="44"/>
      <c r="E362" s="44"/>
      <c r="F362" s="44"/>
      <c r="G362" s="45"/>
      <c r="H362" s="15" t="s">
        <v>6809</v>
      </c>
      <c r="I362" s="33" t="s">
        <v>6810</v>
      </c>
      <c r="J362" s="472" t="s">
        <v>6810</v>
      </c>
      <c r="K362" s="33" t="s">
        <v>6811</v>
      </c>
      <c r="L362" s="13" t="s">
        <v>5613</v>
      </c>
      <c r="M362" s="13">
        <v>385</v>
      </c>
      <c r="N362" s="14"/>
    </row>
    <row r="363" ht="18.95" customHeight="1" spans="1:14">
      <c r="A363" s="44"/>
      <c r="B363" s="44"/>
      <c r="C363" s="44"/>
      <c r="D363" s="44"/>
      <c r="E363" s="44"/>
      <c r="F363" s="44"/>
      <c r="G363" s="45"/>
      <c r="H363" s="15" t="s">
        <v>5625</v>
      </c>
      <c r="I363" s="33" t="s">
        <v>6812</v>
      </c>
      <c r="J363" s="472" t="s">
        <v>6812</v>
      </c>
      <c r="K363" s="33" t="s">
        <v>5627</v>
      </c>
      <c r="L363" s="13" t="s">
        <v>5613</v>
      </c>
      <c r="M363" s="13">
        <v>223</v>
      </c>
      <c r="N363" s="14"/>
    </row>
    <row r="364" ht="18.95" customHeight="1" spans="1:14">
      <c r="A364" s="44"/>
      <c r="B364" s="44"/>
      <c r="C364" s="44"/>
      <c r="D364" s="44"/>
      <c r="E364" s="44"/>
      <c r="F364" s="44"/>
      <c r="G364" s="45"/>
      <c r="H364" s="15" t="s">
        <v>5631</v>
      </c>
      <c r="I364" s="33" t="s">
        <v>6813</v>
      </c>
      <c r="J364" s="472" t="s">
        <v>6813</v>
      </c>
      <c r="K364" s="33" t="s">
        <v>5633</v>
      </c>
      <c r="L364" s="13" t="s">
        <v>5613</v>
      </c>
      <c r="M364" s="13">
        <v>22</v>
      </c>
      <c r="N364" s="14"/>
    </row>
    <row r="365" ht="18.95" customHeight="1" spans="1:14">
      <c r="A365" s="44"/>
      <c r="B365" s="44"/>
      <c r="C365" s="44"/>
      <c r="D365" s="44"/>
      <c r="E365" s="44"/>
      <c r="F365" s="44"/>
      <c r="G365" s="45"/>
      <c r="H365" s="15" t="s">
        <v>5637</v>
      </c>
      <c r="I365" s="33" t="s">
        <v>6814</v>
      </c>
      <c r="J365" s="472" t="s">
        <v>6814</v>
      </c>
      <c r="K365" s="33" t="s">
        <v>5639</v>
      </c>
      <c r="L365" s="13" t="s">
        <v>5613</v>
      </c>
      <c r="M365" s="13">
        <v>0</v>
      </c>
      <c r="N365" s="14"/>
    </row>
    <row r="366" ht="18.95" customHeight="1" spans="1:14">
      <c r="A366" s="44"/>
      <c r="B366" s="44"/>
      <c r="C366" s="44"/>
      <c r="D366" s="44"/>
      <c r="E366" s="44"/>
      <c r="F366" s="44"/>
      <c r="G366" s="45"/>
      <c r="H366" s="15" t="s">
        <v>6815</v>
      </c>
      <c r="I366" s="33" t="s">
        <v>6816</v>
      </c>
      <c r="J366" s="472" t="s">
        <v>6816</v>
      </c>
      <c r="K366" s="33" t="s">
        <v>6817</v>
      </c>
      <c r="L366" s="13" t="s">
        <v>5613</v>
      </c>
      <c r="M366" s="13">
        <v>66</v>
      </c>
      <c r="N366" s="14"/>
    </row>
    <row r="367" ht="18.95" customHeight="1" spans="1:14">
      <c r="A367" s="44"/>
      <c r="B367" s="44"/>
      <c r="C367" s="44"/>
      <c r="D367" s="44"/>
      <c r="E367" s="44"/>
      <c r="F367" s="44"/>
      <c r="G367" s="45"/>
      <c r="H367" s="15" t="s">
        <v>6818</v>
      </c>
      <c r="I367" s="33" t="s">
        <v>6819</v>
      </c>
      <c r="J367" s="472" t="s">
        <v>6819</v>
      </c>
      <c r="K367" s="33" t="s">
        <v>6820</v>
      </c>
      <c r="L367" s="13" t="s">
        <v>5613</v>
      </c>
      <c r="M367" s="13">
        <v>23</v>
      </c>
      <c r="N367" s="14"/>
    </row>
    <row r="368" ht="18.95" customHeight="1" spans="1:14">
      <c r="A368" s="44"/>
      <c r="B368" s="44"/>
      <c r="C368" s="44"/>
      <c r="D368" s="44"/>
      <c r="E368" s="44"/>
      <c r="F368" s="44"/>
      <c r="G368" s="45"/>
      <c r="H368" s="15" t="s">
        <v>6821</v>
      </c>
      <c r="I368" s="33" t="s">
        <v>6822</v>
      </c>
      <c r="J368" s="472" t="s">
        <v>6822</v>
      </c>
      <c r="K368" s="33" t="s">
        <v>6823</v>
      </c>
      <c r="L368" s="13" t="s">
        <v>5613</v>
      </c>
      <c r="M368" s="13">
        <v>2</v>
      </c>
      <c r="N368" s="14"/>
    </row>
    <row r="369" ht="18.95" customHeight="1" spans="1:14">
      <c r="A369" s="44"/>
      <c r="B369" s="44"/>
      <c r="C369" s="44"/>
      <c r="D369" s="44"/>
      <c r="E369" s="44"/>
      <c r="F369" s="44"/>
      <c r="G369" s="45"/>
      <c r="H369" s="15" t="s">
        <v>6824</v>
      </c>
      <c r="I369" s="33" t="s">
        <v>6825</v>
      </c>
      <c r="J369" s="472" t="s">
        <v>6825</v>
      </c>
      <c r="K369" s="33" t="s">
        <v>6826</v>
      </c>
      <c r="L369" s="13" t="s">
        <v>5613</v>
      </c>
      <c r="M369" s="13">
        <v>22</v>
      </c>
      <c r="N369" s="14"/>
    </row>
    <row r="370" ht="18.95" customHeight="1" spans="1:14">
      <c r="A370" s="44"/>
      <c r="B370" s="44"/>
      <c r="C370" s="44"/>
      <c r="D370" s="44"/>
      <c r="E370" s="44"/>
      <c r="F370" s="44"/>
      <c r="G370" s="45"/>
      <c r="H370" s="15" t="s">
        <v>6827</v>
      </c>
      <c r="I370" s="33" t="s">
        <v>6828</v>
      </c>
      <c r="J370" s="472" t="s">
        <v>6828</v>
      </c>
      <c r="K370" s="33" t="s">
        <v>6829</v>
      </c>
      <c r="L370" s="13" t="s">
        <v>5613</v>
      </c>
      <c r="M370" s="13">
        <v>0</v>
      </c>
      <c r="N370" s="14"/>
    </row>
    <row r="371" ht="18.95" customHeight="1" spans="1:14">
      <c r="A371" s="44"/>
      <c r="B371" s="44"/>
      <c r="C371" s="44"/>
      <c r="D371" s="44"/>
      <c r="E371" s="44"/>
      <c r="F371" s="44"/>
      <c r="G371" s="45"/>
      <c r="H371" s="15" t="s">
        <v>6830</v>
      </c>
      <c r="I371" s="33" t="s">
        <v>6831</v>
      </c>
      <c r="J371" s="472" t="s">
        <v>6831</v>
      </c>
      <c r="K371" s="33" t="s">
        <v>6832</v>
      </c>
      <c r="L371" s="13" t="s">
        <v>5613</v>
      </c>
      <c r="M371" s="13">
        <v>0</v>
      </c>
      <c r="N371" s="14"/>
    </row>
    <row r="372" ht="18.95" customHeight="1" spans="1:14">
      <c r="A372" s="44"/>
      <c r="B372" s="44"/>
      <c r="C372" s="44"/>
      <c r="D372" s="44"/>
      <c r="E372" s="44"/>
      <c r="F372" s="44"/>
      <c r="G372" s="45"/>
      <c r="H372" s="15" t="s">
        <v>5679</v>
      </c>
      <c r="I372" s="33" t="s">
        <v>6833</v>
      </c>
      <c r="J372" s="472" t="s">
        <v>6833</v>
      </c>
      <c r="K372" s="33" t="s">
        <v>5681</v>
      </c>
      <c r="L372" s="13" t="s">
        <v>5613</v>
      </c>
      <c r="M372" s="13">
        <v>0</v>
      </c>
      <c r="N372" s="14"/>
    </row>
    <row r="373" ht="18.95" customHeight="1" spans="1:14">
      <c r="A373" s="44"/>
      <c r="B373" s="44"/>
      <c r="C373" s="44"/>
      <c r="D373" s="44"/>
      <c r="E373" s="44"/>
      <c r="F373" s="44"/>
      <c r="G373" s="45"/>
      <c r="H373" s="15" t="s">
        <v>6834</v>
      </c>
      <c r="I373" s="33" t="s">
        <v>6835</v>
      </c>
      <c r="J373" s="472" t="s">
        <v>6835</v>
      </c>
      <c r="K373" s="33" t="s">
        <v>6836</v>
      </c>
      <c r="L373" s="13" t="s">
        <v>5613</v>
      </c>
      <c r="M373" s="13">
        <v>27</v>
      </c>
      <c r="N373" s="14"/>
    </row>
    <row r="374" ht="18.95" customHeight="1" spans="1:14">
      <c r="A374" s="44"/>
      <c r="B374" s="44"/>
      <c r="C374" s="44"/>
      <c r="D374" s="44"/>
      <c r="E374" s="44"/>
      <c r="F374" s="44"/>
      <c r="G374" s="45"/>
      <c r="H374" s="15" t="s">
        <v>6837</v>
      </c>
      <c r="I374" s="33" t="s">
        <v>6838</v>
      </c>
      <c r="J374" s="472" t="s">
        <v>6838</v>
      </c>
      <c r="K374" s="33" t="s">
        <v>6839</v>
      </c>
      <c r="L374" s="13" t="s">
        <v>5613</v>
      </c>
      <c r="M374" s="13">
        <v>0</v>
      </c>
      <c r="N374" s="14"/>
    </row>
    <row r="375" ht="18.95" customHeight="1" spans="1:14">
      <c r="A375" s="44"/>
      <c r="B375" s="44"/>
      <c r="C375" s="44"/>
      <c r="D375" s="44"/>
      <c r="E375" s="44"/>
      <c r="F375" s="44"/>
      <c r="G375" s="45"/>
      <c r="H375" s="15" t="s">
        <v>5625</v>
      </c>
      <c r="I375" s="33" t="s">
        <v>6840</v>
      </c>
      <c r="J375" s="472" t="s">
        <v>6840</v>
      </c>
      <c r="K375" s="33" t="s">
        <v>5627</v>
      </c>
      <c r="L375" s="13" t="s">
        <v>5613</v>
      </c>
      <c r="M375" s="13">
        <v>0</v>
      </c>
      <c r="N375" s="14"/>
    </row>
    <row r="376" ht="18.95" customHeight="1" spans="1:14">
      <c r="A376" s="44"/>
      <c r="B376" s="44"/>
      <c r="C376" s="44"/>
      <c r="D376" s="44"/>
      <c r="E376" s="44"/>
      <c r="F376" s="44"/>
      <c r="G376" s="45"/>
      <c r="H376" s="15" t="s">
        <v>5631</v>
      </c>
      <c r="I376" s="33" t="s">
        <v>6841</v>
      </c>
      <c r="J376" s="472" t="s">
        <v>6841</v>
      </c>
      <c r="K376" s="33" t="s">
        <v>5633</v>
      </c>
      <c r="L376" s="13" t="s">
        <v>5613</v>
      </c>
      <c r="M376" s="13">
        <v>0</v>
      </c>
      <c r="N376" s="14"/>
    </row>
    <row r="377" ht="18.95" customHeight="1" spans="1:14">
      <c r="A377" s="44"/>
      <c r="B377" s="44"/>
      <c r="C377" s="44"/>
      <c r="D377" s="44"/>
      <c r="E377" s="44"/>
      <c r="F377" s="44"/>
      <c r="G377" s="45"/>
      <c r="H377" s="15" t="s">
        <v>5637</v>
      </c>
      <c r="I377" s="33" t="s">
        <v>6842</v>
      </c>
      <c r="J377" s="472" t="s">
        <v>6842</v>
      </c>
      <c r="K377" s="33" t="s">
        <v>5639</v>
      </c>
      <c r="L377" s="13" t="s">
        <v>5613</v>
      </c>
      <c r="M377" s="13">
        <v>0</v>
      </c>
      <c r="N377" s="14"/>
    </row>
    <row r="378" ht="18.95" customHeight="1" spans="1:14">
      <c r="A378" s="44"/>
      <c r="B378" s="44"/>
      <c r="C378" s="44"/>
      <c r="D378" s="44"/>
      <c r="E378" s="44"/>
      <c r="F378" s="44"/>
      <c r="G378" s="45"/>
      <c r="H378" s="15" t="s">
        <v>6843</v>
      </c>
      <c r="I378" s="33" t="s">
        <v>6844</v>
      </c>
      <c r="J378" s="472" t="s">
        <v>6844</v>
      </c>
      <c r="K378" s="33" t="s">
        <v>6845</v>
      </c>
      <c r="L378" s="13" t="s">
        <v>5613</v>
      </c>
      <c r="M378" s="13">
        <v>0</v>
      </c>
      <c r="N378" s="14"/>
    </row>
    <row r="379" ht="18.95" customHeight="1" spans="1:14">
      <c r="A379" s="44"/>
      <c r="B379" s="44"/>
      <c r="C379" s="44"/>
      <c r="D379" s="44"/>
      <c r="E379" s="44"/>
      <c r="F379" s="44"/>
      <c r="G379" s="45"/>
      <c r="H379" s="15" t="s">
        <v>6846</v>
      </c>
      <c r="I379" s="33" t="s">
        <v>6847</v>
      </c>
      <c r="J379" s="472" t="s">
        <v>6847</v>
      </c>
      <c r="K379" s="33" t="s">
        <v>6848</v>
      </c>
      <c r="L379" s="13" t="s">
        <v>5613</v>
      </c>
      <c r="M379" s="13">
        <v>0</v>
      </c>
      <c r="N379" s="14"/>
    </row>
    <row r="380" ht="18.95" customHeight="1" spans="1:14">
      <c r="A380" s="44"/>
      <c r="B380" s="44"/>
      <c r="C380" s="44"/>
      <c r="D380" s="44"/>
      <c r="E380" s="44"/>
      <c r="F380" s="44"/>
      <c r="G380" s="45"/>
      <c r="H380" s="15" t="s">
        <v>6849</v>
      </c>
      <c r="I380" s="33" t="s">
        <v>6850</v>
      </c>
      <c r="J380" s="472" t="s">
        <v>6850</v>
      </c>
      <c r="K380" s="33" t="s">
        <v>6851</v>
      </c>
      <c r="L380" s="13" t="s">
        <v>5613</v>
      </c>
      <c r="M380" s="13">
        <v>0</v>
      </c>
      <c r="N380" s="14"/>
    </row>
    <row r="381" ht="18.95" customHeight="1" spans="1:14">
      <c r="A381" s="44"/>
      <c r="B381" s="44"/>
      <c r="C381" s="44"/>
      <c r="D381" s="44"/>
      <c r="E381" s="44"/>
      <c r="F381" s="44"/>
      <c r="G381" s="45"/>
      <c r="H381" s="15" t="s">
        <v>5679</v>
      </c>
      <c r="I381" s="33" t="s">
        <v>6852</v>
      </c>
      <c r="J381" s="472" t="s">
        <v>6852</v>
      </c>
      <c r="K381" s="33" t="s">
        <v>5681</v>
      </c>
      <c r="L381" s="13" t="s">
        <v>5613</v>
      </c>
      <c r="M381" s="13">
        <v>0</v>
      </c>
      <c r="N381" s="14"/>
    </row>
    <row r="382" ht="18.95" customHeight="1" spans="1:14">
      <c r="A382" s="44"/>
      <c r="B382" s="44"/>
      <c r="C382" s="44"/>
      <c r="D382" s="44"/>
      <c r="E382" s="44"/>
      <c r="F382" s="44"/>
      <c r="G382" s="45"/>
      <c r="H382" s="15" t="s">
        <v>6853</v>
      </c>
      <c r="I382" s="33" t="s">
        <v>6854</v>
      </c>
      <c r="J382" s="472" t="s">
        <v>6854</v>
      </c>
      <c r="K382" s="33" t="s">
        <v>6855</v>
      </c>
      <c r="L382" s="13" t="s">
        <v>5613</v>
      </c>
      <c r="M382" s="13">
        <v>0</v>
      </c>
      <c r="N382" s="14"/>
    </row>
    <row r="383" ht="18.95" customHeight="1" spans="1:14">
      <c r="A383" s="44"/>
      <c r="B383" s="44"/>
      <c r="C383" s="44"/>
      <c r="D383" s="44"/>
      <c r="E383" s="44"/>
      <c r="F383" s="44"/>
      <c r="G383" s="45"/>
      <c r="H383" s="15" t="s">
        <v>6856</v>
      </c>
      <c r="I383" s="33" t="s">
        <v>6857</v>
      </c>
      <c r="J383" s="472" t="s">
        <v>6857</v>
      </c>
      <c r="K383" s="33" t="s">
        <v>6858</v>
      </c>
      <c r="L383" s="13" t="s">
        <v>5613</v>
      </c>
      <c r="M383" s="13">
        <v>0</v>
      </c>
      <c r="N383" s="14"/>
    </row>
    <row r="384" ht="18.95" customHeight="1" spans="1:14">
      <c r="A384" s="44"/>
      <c r="B384" s="44"/>
      <c r="C384" s="44"/>
      <c r="D384" s="44"/>
      <c r="E384" s="44"/>
      <c r="F384" s="44"/>
      <c r="G384" s="45"/>
      <c r="H384" s="15" t="s">
        <v>5625</v>
      </c>
      <c r="I384" s="33" t="s">
        <v>6859</v>
      </c>
      <c r="J384" s="472" t="s">
        <v>6859</v>
      </c>
      <c r="K384" s="33" t="s">
        <v>5627</v>
      </c>
      <c r="L384" s="13" t="s">
        <v>5613</v>
      </c>
      <c r="M384" s="13">
        <v>0</v>
      </c>
      <c r="N384" s="14"/>
    </row>
    <row r="385" ht="18.95" customHeight="1" spans="1:14">
      <c r="A385" s="44"/>
      <c r="B385" s="44"/>
      <c r="C385" s="44"/>
      <c r="D385" s="44"/>
      <c r="E385" s="44"/>
      <c r="F385" s="44"/>
      <c r="G385" s="45"/>
      <c r="H385" s="15" t="s">
        <v>5631</v>
      </c>
      <c r="I385" s="33" t="s">
        <v>6860</v>
      </c>
      <c r="J385" s="472" t="s">
        <v>6860</v>
      </c>
      <c r="K385" s="33" t="s">
        <v>5633</v>
      </c>
      <c r="L385" s="13" t="s">
        <v>5613</v>
      </c>
      <c r="M385" s="13">
        <v>0</v>
      </c>
      <c r="N385" s="14"/>
    </row>
    <row r="386" ht="18.95" customHeight="1" spans="1:14">
      <c r="A386" s="44"/>
      <c r="B386" s="44"/>
      <c r="C386" s="44"/>
      <c r="D386" s="44"/>
      <c r="E386" s="44"/>
      <c r="F386" s="44"/>
      <c r="G386" s="45"/>
      <c r="H386" s="15" t="s">
        <v>5637</v>
      </c>
      <c r="I386" s="33" t="s">
        <v>6861</v>
      </c>
      <c r="J386" s="472" t="s">
        <v>6861</v>
      </c>
      <c r="K386" s="33" t="s">
        <v>5639</v>
      </c>
      <c r="L386" s="13" t="s">
        <v>5613</v>
      </c>
      <c r="M386" s="13">
        <v>0</v>
      </c>
      <c r="N386" s="14"/>
    </row>
    <row r="387" ht="18.95" customHeight="1" spans="1:14">
      <c r="A387" s="44"/>
      <c r="B387" s="44"/>
      <c r="C387" s="44"/>
      <c r="D387" s="44"/>
      <c r="E387" s="44"/>
      <c r="F387" s="44"/>
      <c r="G387" s="45"/>
      <c r="H387" s="15" t="s">
        <v>6862</v>
      </c>
      <c r="I387" s="33" t="s">
        <v>6863</v>
      </c>
      <c r="J387" s="472" t="s">
        <v>6863</v>
      </c>
      <c r="K387" s="33" t="s">
        <v>6864</v>
      </c>
      <c r="L387" s="13" t="s">
        <v>5613</v>
      </c>
      <c r="M387" s="13">
        <v>0</v>
      </c>
      <c r="N387" s="14"/>
    </row>
    <row r="388" ht="18.95" customHeight="1" spans="1:14">
      <c r="A388" s="44"/>
      <c r="B388" s="44"/>
      <c r="C388" s="44"/>
      <c r="D388" s="44"/>
      <c r="E388" s="44"/>
      <c r="F388" s="44"/>
      <c r="G388" s="45"/>
      <c r="H388" s="15" t="s">
        <v>6865</v>
      </c>
      <c r="I388" s="33" t="s">
        <v>6866</v>
      </c>
      <c r="J388" s="472" t="s">
        <v>6866</v>
      </c>
      <c r="K388" s="33" t="s">
        <v>6867</v>
      </c>
      <c r="L388" s="13" t="s">
        <v>5613</v>
      </c>
      <c r="M388" s="13">
        <v>0</v>
      </c>
      <c r="N388" s="14"/>
    </row>
    <row r="389" ht="18.95" customHeight="1" spans="1:14">
      <c r="A389" s="44"/>
      <c r="B389" s="44"/>
      <c r="C389" s="44"/>
      <c r="D389" s="44"/>
      <c r="E389" s="44"/>
      <c r="F389" s="44"/>
      <c r="G389" s="45"/>
      <c r="H389" s="15" t="s">
        <v>6868</v>
      </c>
      <c r="I389" s="33" t="s">
        <v>6869</v>
      </c>
      <c r="J389" s="472" t="s">
        <v>6869</v>
      </c>
      <c r="K389" s="33" t="s">
        <v>6870</v>
      </c>
      <c r="L389" s="13" t="s">
        <v>5613</v>
      </c>
      <c r="M389" s="13">
        <v>0</v>
      </c>
      <c r="N389" s="14"/>
    </row>
    <row r="390" ht="18.95" customHeight="1" spans="1:14">
      <c r="A390" s="44"/>
      <c r="B390" s="44"/>
      <c r="C390" s="44"/>
      <c r="D390" s="44"/>
      <c r="E390" s="44"/>
      <c r="F390" s="44"/>
      <c r="G390" s="45"/>
      <c r="H390" s="15" t="s">
        <v>5679</v>
      </c>
      <c r="I390" s="33" t="s">
        <v>6871</v>
      </c>
      <c r="J390" s="472" t="s">
        <v>6871</v>
      </c>
      <c r="K390" s="33" t="s">
        <v>5681</v>
      </c>
      <c r="L390" s="13" t="s">
        <v>5613</v>
      </c>
      <c r="M390" s="13">
        <v>0</v>
      </c>
      <c r="N390" s="14"/>
    </row>
    <row r="391" ht="18.95" customHeight="1" spans="1:14">
      <c r="A391" s="44"/>
      <c r="B391" s="44"/>
      <c r="C391" s="44"/>
      <c r="D391" s="44"/>
      <c r="E391" s="44"/>
      <c r="F391" s="44"/>
      <c r="G391" s="45"/>
      <c r="H391" s="15" t="s">
        <v>6872</v>
      </c>
      <c r="I391" s="33" t="s">
        <v>6873</v>
      </c>
      <c r="J391" s="472" t="s">
        <v>6873</v>
      </c>
      <c r="K391" s="33" t="s">
        <v>6874</v>
      </c>
      <c r="L391" s="13" t="s">
        <v>5613</v>
      </c>
      <c r="M391" s="13">
        <v>0</v>
      </c>
      <c r="N391" s="14"/>
    </row>
    <row r="392" ht="18.95" customHeight="1" spans="1:14">
      <c r="A392" s="44"/>
      <c r="B392" s="44"/>
      <c r="C392" s="44"/>
      <c r="D392" s="44"/>
      <c r="E392" s="44"/>
      <c r="F392" s="44"/>
      <c r="G392" s="45"/>
      <c r="H392" s="15" t="s">
        <v>6875</v>
      </c>
      <c r="I392" s="33" t="s">
        <v>6876</v>
      </c>
      <c r="J392" s="472" t="s">
        <v>6876</v>
      </c>
      <c r="K392" s="33" t="s">
        <v>6877</v>
      </c>
      <c r="L392" s="13" t="s">
        <v>5613</v>
      </c>
      <c r="M392" s="13">
        <v>0</v>
      </c>
      <c r="N392" s="14"/>
    </row>
    <row r="393" ht="18.95" customHeight="1" spans="1:14">
      <c r="A393" s="44"/>
      <c r="B393" s="44"/>
      <c r="C393" s="44"/>
      <c r="D393" s="44"/>
      <c r="E393" s="44"/>
      <c r="F393" s="44"/>
      <c r="G393" s="45"/>
      <c r="H393" s="15" t="s">
        <v>5625</v>
      </c>
      <c r="I393" s="33" t="s">
        <v>6878</v>
      </c>
      <c r="J393" s="472" t="s">
        <v>6878</v>
      </c>
      <c r="K393" s="33" t="s">
        <v>5627</v>
      </c>
      <c r="L393" s="13" t="s">
        <v>5613</v>
      </c>
      <c r="M393" s="13">
        <v>0</v>
      </c>
      <c r="N393" s="14"/>
    </row>
    <row r="394" ht="18.95" customHeight="1" spans="1:14">
      <c r="A394" s="44"/>
      <c r="B394" s="44"/>
      <c r="C394" s="44"/>
      <c r="D394" s="44"/>
      <c r="E394" s="44"/>
      <c r="F394" s="44"/>
      <c r="G394" s="45"/>
      <c r="H394" s="15" t="s">
        <v>5631</v>
      </c>
      <c r="I394" s="33" t="s">
        <v>6879</v>
      </c>
      <c r="J394" s="472" t="s">
        <v>6879</v>
      </c>
      <c r="K394" s="33" t="s">
        <v>5633</v>
      </c>
      <c r="L394" s="13" t="s">
        <v>5613</v>
      </c>
      <c r="M394" s="13">
        <v>0</v>
      </c>
      <c r="N394" s="14"/>
    </row>
    <row r="395" ht="18.95" customHeight="1" spans="1:14">
      <c r="A395" s="44"/>
      <c r="B395" s="44"/>
      <c r="C395" s="44"/>
      <c r="D395" s="44"/>
      <c r="E395" s="44"/>
      <c r="F395" s="44"/>
      <c r="G395" s="45"/>
      <c r="H395" s="15" t="s">
        <v>5637</v>
      </c>
      <c r="I395" s="33" t="s">
        <v>6880</v>
      </c>
      <c r="J395" s="472" t="s">
        <v>6880</v>
      </c>
      <c r="K395" s="33" t="s">
        <v>5639</v>
      </c>
      <c r="L395" s="13" t="s">
        <v>5613</v>
      </c>
      <c r="M395" s="13">
        <v>0</v>
      </c>
      <c r="N395" s="14"/>
    </row>
    <row r="396" ht="18.95" customHeight="1" spans="1:14">
      <c r="A396" s="44"/>
      <c r="B396" s="44"/>
      <c r="C396" s="44"/>
      <c r="D396" s="44"/>
      <c r="E396" s="44"/>
      <c r="F396" s="44"/>
      <c r="G396" s="45"/>
      <c r="H396" s="15" t="s">
        <v>6881</v>
      </c>
      <c r="I396" s="33" t="s">
        <v>6882</v>
      </c>
      <c r="J396" s="472" t="s">
        <v>6882</v>
      </c>
      <c r="K396" s="33" t="s">
        <v>6883</v>
      </c>
      <c r="L396" s="13" t="s">
        <v>5613</v>
      </c>
      <c r="M396" s="13">
        <v>0</v>
      </c>
      <c r="N396" s="14"/>
    </row>
    <row r="397" ht="18.95" customHeight="1" spans="1:14">
      <c r="A397" s="44"/>
      <c r="B397" s="44"/>
      <c r="C397" s="44"/>
      <c r="D397" s="44"/>
      <c r="E397" s="44"/>
      <c r="F397" s="44"/>
      <c r="G397" s="45"/>
      <c r="H397" s="15" t="s">
        <v>6884</v>
      </c>
      <c r="I397" s="33" t="s">
        <v>6885</v>
      </c>
      <c r="J397" s="472" t="s">
        <v>6885</v>
      </c>
      <c r="K397" s="33" t="s">
        <v>6886</v>
      </c>
      <c r="L397" s="13" t="s">
        <v>5613</v>
      </c>
      <c r="M397" s="13">
        <v>0</v>
      </c>
      <c r="N397" s="14"/>
    </row>
    <row r="398" ht="18.95" customHeight="1" spans="1:14">
      <c r="A398" s="44"/>
      <c r="B398" s="44"/>
      <c r="C398" s="44"/>
      <c r="D398" s="44"/>
      <c r="E398" s="44"/>
      <c r="F398" s="44"/>
      <c r="G398" s="45"/>
      <c r="H398" s="15" t="s">
        <v>5679</v>
      </c>
      <c r="I398" s="33" t="s">
        <v>6887</v>
      </c>
      <c r="J398" s="472" t="s">
        <v>6887</v>
      </c>
      <c r="K398" s="33" t="s">
        <v>5681</v>
      </c>
      <c r="L398" s="13" t="s">
        <v>5613</v>
      </c>
      <c r="M398" s="13">
        <v>0</v>
      </c>
      <c r="N398" s="14"/>
    </row>
    <row r="399" ht="18.95" customHeight="1" spans="1:14">
      <c r="A399" s="44"/>
      <c r="B399" s="44"/>
      <c r="C399" s="44"/>
      <c r="D399" s="44"/>
      <c r="E399" s="44"/>
      <c r="F399" s="44"/>
      <c r="G399" s="45"/>
      <c r="H399" s="15" t="s">
        <v>6888</v>
      </c>
      <c r="I399" s="33" t="s">
        <v>6889</v>
      </c>
      <c r="J399" s="472" t="s">
        <v>6889</v>
      </c>
      <c r="K399" s="33" t="s">
        <v>6890</v>
      </c>
      <c r="L399" s="13" t="s">
        <v>5613</v>
      </c>
      <c r="M399" s="13">
        <v>0</v>
      </c>
      <c r="N399" s="14"/>
    </row>
    <row r="400" ht="18.95" customHeight="1" spans="1:14">
      <c r="A400" s="44"/>
      <c r="B400" s="44"/>
      <c r="C400" s="44"/>
      <c r="D400" s="44"/>
      <c r="E400" s="44"/>
      <c r="F400" s="44"/>
      <c r="G400" s="45"/>
      <c r="H400" s="15" t="s">
        <v>6891</v>
      </c>
      <c r="I400" s="33" t="s">
        <v>6892</v>
      </c>
      <c r="J400" s="472" t="s">
        <v>6892</v>
      </c>
      <c r="K400" s="33" t="s">
        <v>6893</v>
      </c>
      <c r="L400" s="13" t="s">
        <v>5613</v>
      </c>
      <c r="M400" s="13">
        <v>0</v>
      </c>
      <c r="N400" s="14"/>
    </row>
    <row r="401" ht="18.95" customHeight="1" spans="1:14">
      <c r="A401" s="44"/>
      <c r="B401" s="44"/>
      <c r="C401" s="44"/>
      <c r="D401" s="44"/>
      <c r="E401" s="44"/>
      <c r="F401" s="44"/>
      <c r="G401" s="45"/>
      <c r="H401" s="15" t="s">
        <v>5625</v>
      </c>
      <c r="I401" s="33" t="s">
        <v>6894</v>
      </c>
      <c r="J401" s="472" t="s">
        <v>6894</v>
      </c>
      <c r="K401" s="33" t="s">
        <v>5627</v>
      </c>
      <c r="L401" s="13" t="s">
        <v>5613</v>
      </c>
      <c r="M401" s="13">
        <v>0</v>
      </c>
      <c r="N401" s="14"/>
    </row>
    <row r="402" ht="18.95" customHeight="1" spans="1:14">
      <c r="A402" s="44"/>
      <c r="B402" s="44"/>
      <c r="C402" s="44"/>
      <c r="D402" s="44"/>
      <c r="E402" s="44"/>
      <c r="F402" s="44"/>
      <c r="G402" s="45"/>
      <c r="H402" s="15" t="s">
        <v>5631</v>
      </c>
      <c r="I402" s="33" t="s">
        <v>6895</v>
      </c>
      <c r="J402" s="472" t="s">
        <v>6895</v>
      </c>
      <c r="K402" s="33" t="s">
        <v>5633</v>
      </c>
      <c r="L402" s="13" t="s">
        <v>5613</v>
      </c>
      <c r="M402" s="13">
        <v>0</v>
      </c>
      <c r="N402" s="14"/>
    </row>
    <row r="403" ht="18.95" customHeight="1" spans="1:14">
      <c r="A403" s="44"/>
      <c r="B403" s="44"/>
      <c r="C403" s="44"/>
      <c r="D403" s="44"/>
      <c r="E403" s="44"/>
      <c r="F403" s="44"/>
      <c r="G403" s="45"/>
      <c r="H403" s="15" t="s">
        <v>6896</v>
      </c>
      <c r="I403" s="33" t="s">
        <v>6897</v>
      </c>
      <c r="J403" s="472" t="s">
        <v>6897</v>
      </c>
      <c r="K403" s="33" t="s">
        <v>6898</v>
      </c>
      <c r="L403" s="13" t="s">
        <v>5613</v>
      </c>
      <c r="M403" s="13">
        <v>0</v>
      </c>
      <c r="N403" s="14"/>
    </row>
    <row r="404" ht="18.95" customHeight="1" spans="1:14">
      <c r="A404" s="44"/>
      <c r="B404" s="44"/>
      <c r="C404" s="44"/>
      <c r="D404" s="44"/>
      <c r="E404" s="44"/>
      <c r="F404" s="44"/>
      <c r="G404" s="45"/>
      <c r="H404" s="15" t="s">
        <v>6899</v>
      </c>
      <c r="I404" s="33" t="s">
        <v>6900</v>
      </c>
      <c r="J404" s="472" t="s">
        <v>6900</v>
      </c>
      <c r="K404" s="33" t="s">
        <v>6901</v>
      </c>
      <c r="L404" s="13" t="s">
        <v>5613</v>
      </c>
      <c r="M404" s="13">
        <v>0</v>
      </c>
      <c r="N404" s="14"/>
    </row>
    <row r="405" ht="18.95" customHeight="1" spans="1:14">
      <c r="A405" s="44"/>
      <c r="B405" s="44"/>
      <c r="C405" s="44"/>
      <c r="D405" s="44"/>
      <c r="E405" s="44"/>
      <c r="F405" s="44"/>
      <c r="G405" s="45"/>
      <c r="H405" s="15" t="s">
        <v>6902</v>
      </c>
      <c r="I405" s="33" t="s">
        <v>6903</v>
      </c>
      <c r="J405" s="472" t="s">
        <v>6903</v>
      </c>
      <c r="K405" s="33" t="s">
        <v>6904</v>
      </c>
      <c r="L405" s="13" t="s">
        <v>5613</v>
      </c>
      <c r="M405" s="13">
        <v>0</v>
      </c>
      <c r="N405" s="14"/>
    </row>
    <row r="406" ht="18.95" customHeight="1" spans="1:14">
      <c r="A406" s="44"/>
      <c r="B406" s="44"/>
      <c r="C406" s="44"/>
      <c r="D406" s="44"/>
      <c r="E406" s="44"/>
      <c r="F406" s="44"/>
      <c r="G406" s="45"/>
      <c r="H406" s="15" t="s">
        <v>6735</v>
      </c>
      <c r="I406" s="33" t="s">
        <v>6905</v>
      </c>
      <c r="J406" s="472" t="s">
        <v>6905</v>
      </c>
      <c r="K406" s="33" t="s">
        <v>6737</v>
      </c>
      <c r="L406" s="13" t="s">
        <v>5613</v>
      </c>
      <c r="M406" s="13">
        <v>0</v>
      </c>
      <c r="N406" s="14"/>
    </row>
    <row r="407" ht="18.95" customHeight="1" spans="1:14">
      <c r="A407" s="44"/>
      <c r="B407" s="44"/>
      <c r="C407" s="44"/>
      <c r="D407" s="44"/>
      <c r="E407" s="44"/>
      <c r="F407" s="44"/>
      <c r="G407" s="45"/>
      <c r="H407" s="15" t="s">
        <v>6906</v>
      </c>
      <c r="I407" s="33" t="s">
        <v>6907</v>
      </c>
      <c r="J407" s="472" t="s">
        <v>6907</v>
      </c>
      <c r="K407" s="33" t="s">
        <v>6908</v>
      </c>
      <c r="L407" s="13" t="s">
        <v>5613</v>
      </c>
      <c r="M407" s="13">
        <v>0</v>
      </c>
      <c r="N407" s="14"/>
    </row>
    <row r="408" ht="18.95" customHeight="1" spans="1:14">
      <c r="A408" s="44"/>
      <c r="B408" s="44"/>
      <c r="C408" s="44"/>
      <c r="D408" s="44"/>
      <c r="E408" s="44"/>
      <c r="F408" s="44"/>
      <c r="G408" s="45"/>
      <c r="H408" s="15" t="s">
        <v>6909</v>
      </c>
      <c r="I408" s="33" t="s">
        <v>6910</v>
      </c>
      <c r="J408" s="472" t="s">
        <v>6910</v>
      </c>
      <c r="K408" s="33" t="s">
        <v>6911</v>
      </c>
      <c r="L408" s="13" t="s">
        <v>5613</v>
      </c>
      <c r="M408" s="13">
        <v>0</v>
      </c>
      <c r="N408" s="14"/>
    </row>
    <row r="409" ht="18.95" customHeight="1" spans="1:14">
      <c r="A409" s="44"/>
      <c r="B409" s="44"/>
      <c r="C409" s="44"/>
      <c r="D409" s="44"/>
      <c r="E409" s="44"/>
      <c r="F409" s="44"/>
      <c r="G409" s="45"/>
      <c r="H409" s="15" t="s">
        <v>6912</v>
      </c>
      <c r="I409" s="33" t="s">
        <v>956</v>
      </c>
      <c r="J409" s="472" t="s">
        <v>956</v>
      </c>
      <c r="K409" s="33" t="s">
        <v>5928</v>
      </c>
      <c r="L409" s="13" t="s">
        <v>5613</v>
      </c>
      <c r="M409" s="13">
        <v>29146</v>
      </c>
      <c r="N409" s="14"/>
    </row>
    <row r="410" ht="18.95" customHeight="1" spans="1:14">
      <c r="A410" s="44"/>
      <c r="B410" s="44"/>
      <c r="C410" s="44"/>
      <c r="D410" s="44"/>
      <c r="E410" s="44"/>
      <c r="F410" s="44"/>
      <c r="G410" s="45"/>
      <c r="H410" s="15" t="s">
        <v>6913</v>
      </c>
      <c r="I410" s="33" t="s">
        <v>6914</v>
      </c>
      <c r="J410" s="472" t="s">
        <v>6914</v>
      </c>
      <c r="K410" s="33" t="s">
        <v>6915</v>
      </c>
      <c r="L410" s="13" t="s">
        <v>5613</v>
      </c>
      <c r="M410" s="13">
        <v>329</v>
      </c>
      <c r="N410" s="14"/>
    </row>
    <row r="411" ht="18.95" customHeight="1" spans="1:14">
      <c r="A411" s="44"/>
      <c r="B411" s="44"/>
      <c r="C411" s="44"/>
      <c r="D411" s="44"/>
      <c r="E411" s="44"/>
      <c r="F411" s="44"/>
      <c r="G411" s="45"/>
      <c r="H411" s="15" t="s">
        <v>5625</v>
      </c>
      <c r="I411" s="33" t="s">
        <v>6916</v>
      </c>
      <c r="J411" s="472" t="s">
        <v>6916</v>
      </c>
      <c r="K411" s="33" t="s">
        <v>5627</v>
      </c>
      <c r="L411" s="13" t="s">
        <v>5613</v>
      </c>
      <c r="M411" s="13">
        <v>169</v>
      </c>
      <c r="N411" s="14"/>
    </row>
    <row r="412" ht="18.95" customHeight="1" spans="1:14">
      <c r="A412" s="44"/>
      <c r="B412" s="44"/>
      <c r="C412" s="44"/>
      <c r="D412" s="44"/>
      <c r="E412" s="44"/>
      <c r="F412" s="44"/>
      <c r="G412" s="45"/>
      <c r="H412" s="15" t="s">
        <v>5631</v>
      </c>
      <c r="I412" s="33" t="s">
        <v>6917</v>
      </c>
      <c r="J412" s="472" t="s">
        <v>6917</v>
      </c>
      <c r="K412" s="33" t="s">
        <v>5633</v>
      </c>
      <c r="L412" s="13" t="s">
        <v>5613</v>
      </c>
      <c r="M412" s="13">
        <v>160</v>
      </c>
      <c r="N412" s="14"/>
    </row>
    <row r="413" ht="18.95" customHeight="1" spans="1:14">
      <c r="A413" s="44"/>
      <c r="B413" s="44"/>
      <c r="C413" s="44"/>
      <c r="D413" s="44"/>
      <c r="E413" s="44"/>
      <c r="F413" s="44"/>
      <c r="G413" s="45"/>
      <c r="H413" s="15" t="s">
        <v>5637</v>
      </c>
      <c r="I413" s="33" t="s">
        <v>6918</v>
      </c>
      <c r="J413" s="472" t="s">
        <v>6918</v>
      </c>
      <c r="K413" s="33" t="s">
        <v>5639</v>
      </c>
      <c r="L413" s="13" t="s">
        <v>5613</v>
      </c>
      <c r="M413" s="13">
        <v>0</v>
      </c>
      <c r="N413" s="14"/>
    </row>
    <row r="414" ht="18.95" customHeight="1" spans="1:14">
      <c r="A414" s="44"/>
      <c r="B414" s="44"/>
      <c r="C414" s="44"/>
      <c r="D414" s="44"/>
      <c r="E414" s="44"/>
      <c r="F414" s="44"/>
      <c r="G414" s="45"/>
      <c r="H414" s="15" t="s">
        <v>6919</v>
      </c>
      <c r="I414" s="33" t="s">
        <v>6920</v>
      </c>
      <c r="J414" s="472" t="s">
        <v>6920</v>
      </c>
      <c r="K414" s="33" t="s">
        <v>6921</v>
      </c>
      <c r="L414" s="13" t="s">
        <v>5613</v>
      </c>
      <c r="M414" s="13">
        <v>0</v>
      </c>
      <c r="N414" s="14"/>
    </row>
    <row r="415" ht="18.95" customHeight="1" spans="1:14">
      <c r="A415" s="44"/>
      <c r="B415" s="44"/>
      <c r="C415" s="44"/>
      <c r="D415" s="44"/>
      <c r="E415" s="44"/>
      <c r="F415" s="44"/>
      <c r="G415" s="45"/>
      <c r="H415" s="15" t="s">
        <v>6922</v>
      </c>
      <c r="I415" s="33" t="s">
        <v>6923</v>
      </c>
      <c r="J415" s="472" t="s">
        <v>6923</v>
      </c>
      <c r="K415" s="33" t="s">
        <v>6924</v>
      </c>
      <c r="L415" s="13" t="s">
        <v>5613</v>
      </c>
      <c r="M415" s="13">
        <v>26936</v>
      </c>
      <c r="N415" s="14"/>
    </row>
    <row r="416" ht="18.95" customHeight="1" spans="1:14">
      <c r="A416" s="44"/>
      <c r="B416" s="44"/>
      <c r="C416" s="44"/>
      <c r="D416" s="44"/>
      <c r="E416" s="44"/>
      <c r="F416" s="44"/>
      <c r="G416" s="45"/>
      <c r="H416" s="15" t="s">
        <v>6925</v>
      </c>
      <c r="I416" s="33" t="s">
        <v>6926</v>
      </c>
      <c r="J416" s="472" t="s">
        <v>6926</v>
      </c>
      <c r="K416" s="33" t="s">
        <v>6927</v>
      </c>
      <c r="L416" s="13" t="s">
        <v>5613</v>
      </c>
      <c r="M416" s="13">
        <v>1532</v>
      </c>
      <c r="N416" s="14"/>
    </row>
    <row r="417" ht="18.95" customHeight="1" spans="1:14">
      <c r="A417" s="44"/>
      <c r="B417" s="44"/>
      <c r="C417" s="44"/>
      <c r="D417" s="44"/>
      <c r="E417" s="44"/>
      <c r="F417" s="44"/>
      <c r="G417" s="45"/>
      <c r="H417" s="15" t="s">
        <v>6928</v>
      </c>
      <c r="I417" s="33" t="s">
        <v>6929</v>
      </c>
      <c r="J417" s="472" t="s">
        <v>6929</v>
      </c>
      <c r="K417" s="33" t="s">
        <v>6930</v>
      </c>
      <c r="L417" s="13" t="s">
        <v>5613</v>
      </c>
      <c r="M417" s="13">
        <v>13965</v>
      </c>
      <c r="N417" s="14"/>
    </row>
    <row r="418" ht="18.95" customHeight="1" spans="1:14">
      <c r="A418" s="44"/>
      <c r="B418" s="44"/>
      <c r="C418" s="44"/>
      <c r="D418" s="44"/>
      <c r="E418" s="44"/>
      <c r="F418" s="44"/>
      <c r="G418" s="45"/>
      <c r="H418" s="15" t="s">
        <v>6931</v>
      </c>
      <c r="I418" s="33" t="s">
        <v>6932</v>
      </c>
      <c r="J418" s="472" t="s">
        <v>6932</v>
      </c>
      <c r="K418" s="33" t="s">
        <v>6933</v>
      </c>
      <c r="L418" s="13" t="s">
        <v>5613</v>
      </c>
      <c r="M418" s="13">
        <v>7138</v>
      </c>
      <c r="N418" s="14"/>
    </row>
    <row r="419" ht="18.95" customHeight="1" spans="1:14">
      <c r="A419" s="44"/>
      <c r="B419" s="44"/>
      <c r="C419" s="44"/>
      <c r="D419" s="44"/>
      <c r="E419" s="44"/>
      <c r="F419" s="44"/>
      <c r="G419" s="45"/>
      <c r="H419" s="15" t="s">
        <v>6934</v>
      </c>
      <c r="I419" s="33" t="s">
        <v>6935</v>
      </c>
      <c r="J419" s="472" t="s">
        <v>6935</v>
      </c>
      <c r="K419" s="33" t="s">
        <v>6936</v>
      </c>
      <c r="L419" s="13" t="s">
        <v>5613</v>
      </c>
      <c r="M419" s="13">
        <v>4295</v>
      </c>
      <c r="N419" s="14"/>
    </row>
    <row r="420" ht="18.95" customHeight="1" spans="1:14">
      <c r="A420" s="44"/>
      <c r="B420" s="44"/>
      <c r="C420" s="44"/>
      <c r="D420" s="44"/>
      <c r="E420" s="44"/>
      <c r="F420" s="44"/>
      <c r="G420" s="45"/>
      <c r="H420" s="15" t="s">
        <v>6937</v>
      </c>
      <c r="I420" s="33" t="s">
        <v>6938</v>
      </c>
      <c r="J420" s="472" t="s">
        <v>6938</v>
      </c>
      <c r="K420" s="33" t="s">
        <v>6939</v>
      </c>
      <c r="L420" s="13" t="s">
        <v>5613</v>
      </c>
      <c r="M420" s="13">
        <v>0</v>
      </c>
      <c r="N420" s="14"/>
    </row>
    <row r="421" ht="18.95" customHeight="1" spans="1:14">
      <c r="A421" s="44"/>
      <c r="B421" s="44"/>
      <c r="C421" s="44"/>
      <c r="D421" s="44"/>
      <c r="E421" s="44"/>
      <c r="F421" s="44"/>
      <c r="G421" s="45"/>
      <c r="H421" s="15" t="s">
        <v>6940</v>
      </c>
      <c r="I421" s="33" t="s">
        <v>6941</v>
      </c>
      <c r="J421" s="472" t="s">
        <v>6941</v>
      </c>
      <c r="K421" s="33" t="s">
        <v>6942</v>
      </c>
      <c r="L421" s="13" t="s">
        <v>5613</v>
      </c>
      <c r="M421" s="13">
        <v>0</v>
      </c>
      <c r="N421" s="14"/>
    </row>
    <row r="422" ht="18.95" customHeight="1" spans="1:14">
      <c r="A422" s="44"/>
      <c r="B422" s="44"/>
      <c r="C422" s="44"/>
      <c r="D422" s="44"/>
      <c r="E422" s="44"/>
      <c r="F422" s="44"/>
      <c r="G422" s="45"/>
      <c r="H422" s="15" t="s">
        <v>6943</v>
      </c>
      <c r="I422" s="33" t="s">
        <v>6944</v>
      </c>
      <c r="J422" s="472" t="s">
        <v>6944</v>
      </c>
      <c r="K422" s="33" t="s">
        <v>6945</v>
      </c>
      <c r="L422" s="13" t="s">
        <v>5613</v>
      </c>
      <c r="M422" s="13"/>
      <c r="N422" s="14"/>
    </row>
    <row r="423" ht="18.95" customHeight="1" spans="1:14">
      <c r="A423" s="44"/>
      <c r="B423" s="44"/>
      <c r="C423" s="44"/>
      <c r="D423" s="44"/>
      <c r="E423" s="44"/>
      <c r="F423" s="44"/>
      <c r="G423" s="45"/>
      <c r="H423" s="15" t="s">
        <v>6946</v>
      </c>
      <c r="I423" s="33" t="s">
        <v>6947</v>
      </c>
      <c r="J423" s="472" t="s">
        <v>6947</v>
      </c>
      <c r="K423" s="33" t="s">
        <v>6948</v>
      </c>
      <c r="L423" s="13" t="s">
        <v>5613</v>
      </c>
      <c r="M423" s="13">
        <v>6</v>
      </c>
      <c r="N423" s="14"/>
    </row>
    <row r="424" ht="18.95" customHeight="1" spans="1:14">
      <c r="A424" s="44"/>
      <c r="B424" s="44"/>
      <c r="C424" s="44"/>
      <c r="D424" s="44"/>
      <c r="E424" s="44"/>
      <c r="F424" s="44"/>
      <c r="G424" s="45"/>
      <c r="H424" s="15" t="s">
        <v>6949</v>
      </c>
      <c r="I424" s="33" t="s">
        <v>6950</v>
      </c>
      <c r="J424" s="472" t="s">
        <v>6950</v>
      </c>
      <c r="K424" s="33" t="s">
        <v>6951</v>
      </c>
      <c r="L424" s="13" t="s">
        <v>5613</v>
      </c>
      <c r="M424" s="13">
        <v>532</v>
      </c>
      <c r="N424" s="14"/>
    </row>
    <row r="425" ht="18.95" customHeight="1" spans="1:14">
      <c r="A425" s="44"/>
      <c r="B425" s="44"/>
      <c r="C425" s="44"/>
      <c r="D425" s="44"/>
      <c r="E425" s="44"/>
      <c r="F425" s="44"/>
      <c r="G425" s="45"/>
      <c r="H425" s="15" t="s">
        <v>6952</v>
      </c>
      <c r="I425" s="33" t="s">
        <v>6953</v>
      </c>
      <c r="J425" s="472" t="s">
        <v>6953</v>
      </c>
      <c r="K425" s="33" t="s">
        <v>6954</v>
      </c>
      <c r="L425" s="13" t="s">
        <v>5613</v>
      </c>
      <c r="M425" s="13">
        <v>0</v>
      </c>
      <c r="N425" s="14"/>
    </row>
    <row r="426" ht="18.95" customHeight="1" spans="1:14">
      <c r="A426" s="44"/>
      <c r="B426" s="44"/>
      <c r="C426" s="44"/>
      <c r="D426" s="44"/>
      <c r="E426" s="44"/>
      <c r="F426" s="44"/>
      <c r="G426" s="45"/>
      <c r="H426" s="15" t="s">
        <v>6955</v>
      </c>
      <c r="I426" s="33" t="s">
        <v>6956</v>
      </c>
      <c r="J426" s="472" t="s">
        <v>6956</v>
      </c>
      <c r="K426" s="33" t="s">
        <v>6957</v>
      </c>
      <c r="L426" s="13" t="s">
        <v>5613</v>
      </c>
      <c r="M426" s="13">
        <v>0</v>
      </c>
      <c r="N426" s="14"/>
    </row>
    <row r="427" ht="18.95" customHeight="1" spans="1:14">
      <c r="A427" s="44"/>
      <c r="B427" s="44"/>
      <c r="C427" s="44"/>
      <c r="D427" s="44"/>
      <c r="E427" s="44"/>
      <c r="F427" s="44"/>
      <c r="G427" s="45"/>
      <c r="H427" s="15" t="s">
        <v>6958</v>
      </c>
      <c r="I427" s="33" t="s">
        <v>6959</v>
      </c>
      <c r="J427" s="472" t="s">
        <v>6959</v>
      </c>
      <c r="K427" s="33" t="s">
        <v>6960</v>
      </c>
      <c r="L427" s="13" t="s">
        <v>5613</v>
      </c>
      <c r="M427" s="13">
        <v>0</v>
      </c>
      <c r="N427" s="14"/>
    </row>
    <row r="428" ht="18.95" customHeight="1" spans="1:14">
      <c r="A428" s="44"/>
      <c r="B428" s="44"/>
      <c r="C428" s="44"/>
      <c r="D428" s="44"/>
      <c r="E428" s="44"/>
      <c r="F428" s="44"/>
      <c r="G428" s="45"/>
      <c r="H428" s="15" t="s">
        <v>6961</v>
      </c>
      <c r="I428" s="33" t="s">
        <v>6962</v>
      </c>
      <c r="J428" s="472" t="s">
        <v>6962</v>
      </c>
      <c r="K428" s="33" t="s">
        <v>6963</v>
      </c>
      <c r="L428" s="13" t="s">
        <v>5613</v>
      </c>
      <c r="M428" s="13">
        <v>513</v>
      </c>
      <c r="N428" s="14"/>
    </row>
    <row r="429" ht="18.95" customHeight="1" spans="1:14">
      <c r="A429" s="44"/>
      <c r="B429" s="44"/>
      <c r="C429" s="44"/>
      <c r="D429" s="44"/>
      <c r="E429" s="44"/>
      <c r="F429" s="44"/>
      <c r="G429" s="45"/>
      <c r="H429" s="15" t="s">
        <v>6964</v>
      </c>
      <c r="I429" s="33" t="s">
        <v>6965</v>
      </c>
      <c r="J429" s="472" t="s">
        <v>6965</v>
      </c>
      <c r="K429" s="33" t="s">
        <v>6966</v>
      </c>
      <c r="L429" s="13" t="s">
        <v>5613</v>
      </c>
      <c r="M429" s="13">
        <v>0</v>
      </c>
      <c r="N429" s="14"/>
    </row>
    <row r="430" ht="18.95" customHeight="1" spans="1:14">
      <c r="A430" s="44"/>
      <c r="B430" s="44"/>
      <c r="C430" s="44"/>
      <c r="D430" s="44"/>
      <c r="E430" s="44"/>
      <c r="F430" s="44"/>
      <c r="G430" s="45"/>
      <c r="H430" s="15" t="s">
        <v>6967</v>
      </c>
      <c r="I430" s="33" t="s">
        <v>6968</v>
      </c>
      <c r="J430" s="472" t="s">
        <v>6968</v>
      </c>
      <c r="K430" s="33" t="s">
        <v>6969</v>
      </c>
      <c r="L430" s="13" t="s">
        <v>5613</v>
      </c>
      <c r="M430" s="13">
        <v>19</v>
      </c>
      <c r="N430" s="14"/>
    </row>
    <row r="431" ht="18.95" customHeight="1" spans="1:14">
      <c r="A431" s="44"/>
      <c r="B431" s="44"/>
      <c r="C431" s="44"/>
      <c r="D431" s="44"/>
      <c r="E431" s="44"/>
      <c r="F431" s="44"/>
      <c r="G431" s="45"/>
      <c r="H431" s="15" t="s">
        <v>6970</v>
      </c>
      <c r="I431" s="33" t="s">
        <v>6971</v>
      </c>
      <c r="J431" s="472" t="s">
        <v>6971</v>
      </c>
      <c r="K431" s="33" t="s">
        <v>6972</v>
      </c>
      <c r="L431" s="13" t="s">
        <v>5613</v>
      </c>
      <c r="M431" s="13">
        <v>0</v>
      </c>
      <c r="N431" s="14"/>
    </row>
    <row r="432" ht="18.95" customHeight="1" spans="1:14">
      <c r="A432" s="44"/>
      <c r="B432" s="44"/>
      <c r="C432" s="44"/>
      <c r="D432" s="44"/>
      <c r="E432" s="44"/>
      <c r="F432" s="44"/>
      <c r="G432" s="45"/>
      <c r="H432" s="15" t="s">
        <v>6973</v>
      </c>
      <c r="I432" s="33" t="s">
        <v>6974</v>
      </c>
      <c r="J432" s="472" t="s">
        <v>6974</v>
      </c>
      <c r="K432" s="33" t="s">
        <v>6975</v>
      </c>
      <c r="L432" s="13" t="s">
        <v>5613</v>
      </c>
      <c r="M432" s="13">
        <v>0</v>
      </c>
      <c r="N432" s="14"/>
    </row>
    <row r="433" ht="18.95" customHeight="1" spans="1:14">
      <c r="A433" s="44"/>
      <c r="B433" s="44"/>
      <c r="C433" s="44"/>
      <c r="D433" s="44"/>
      <c r="E433" s="44"/>
      <c r="F433" s="44"/>
      <c r="G433" s="45"/>
      <c r="H433" s="15" t="s">
        <v>6976</v>
      </c>
      <c r="I433" s="33" t="s">
        <v>6977</v>
      </c>
      <c r="J433" s="472" t="s">
        <v>6977</v>
      </c>
      <c r="K433" s="33" t="s">
        <v>6978</v>
      </c>
      <c r="L433" s="13" t="s">
        <v>5613</v>
      </c>
      <c r="M433" s="13">
        <v>0</v>
      </c>
      <c r="N433" s="14"/>
    </row>
    <row r="434" ht="18.95" customHeight="1" spans="1:14">
      <c r="A434" s="44"/>
      <c r="B434" s="44"/>
      <c r="C434" s="44"/>
      <c r="D434" s="44"/>
      <c r="E434" s="44"/>
      <c r="F434" s="44"/>
      <c r="G434" s="45"/>
      <c r="H434" s="15" t="s">
        <v>6979</v>
      </c>
      <c r="I434" s="33" t="s">
        <v>6980</v>
      </c>
      <c r="J434" s="472" t="s">
        <v>6980</v>
      </c>
      <c r="K434" s="33" t="s">
        <v>6981</v>
      </c>
      <c r="L434" s="13" t="s">
        <v>5613</v>
      </c>
      <c r="M434" s="13">
        <v>0</v>
      </c>
      <c r="N434" s="14"/>
    </row>
    <row r="435" ht="18.95" customHeight="1" spans="1:14">
      <c r="A435" s="44"/>
      <c r="B435" s="44"/>
      <c r="C435" s="44"/>
      <c r="D435" s="44"/>
      <c r="E435" s="44"/>
      <c r="F435" s="44"/>
      <c r="G435" s="45"/>
      <c r="H435" s="15" t="s">
        <v>6982</v>
      </c>
      <c r="I435" s="33" t="s">
        <v>6983</v>
      </c>
      <c r="J435" s="472" t="s">
        <v>6983</v>
      </c>
      <c r="K435" s="33" t="s">
        <v>6984</v>
      </c>
      <c r="L435" s="13" t="s">
        <v>5613</v>
      </c>
      <c r="M435" s="13">
        <v>0</v>
      </c>
      <c r="N435" s="14"/>
    </row>
    <row r="436" ht="18.95" customHeight="1" spans="1:14">
      <c r="A436" s="44"/>
      <c r="B436" s="44"/>
      <c r="C436" s="44"/>
      <c r="D436" s="44"/>
      <c r="E436" s="44"/>
      <c r="F436" s="44"/>
      <c r="G436" s="45"/>
      <c r="H436" s="15" t="s">
        <v>6985</v>
      </c>
      <c r="I436" s="33" t="s">
        <v>6986</v>
      </c>
      <c r="J436" s="472" t="s">
        <v>6986</v>
      </c>
      <c r="K436" s="33" t="s">
        <v>6987</v>
      </c>
      <c r="L436" s="13" t="s">
        <v>5613</v>
      </c>
      <c r="M436" s="13">
        <v>0</v>
      </c>
      <c r="N436" s="14"/>
    </row>
    <row r="437" ht="18.95" customHeight="1" spans="1:14">
      <c r="A437" s="44"/>
      <c r="B437" s="44"/>
      <c r="C437" s="44"/>
      <c r="D437" s="44"/>
      <c r="E437" s="44"/>
      <c r="F437" s="44"/>
      <c r="G437" s="45"/>
      <c r="H437" s="15" t="s">
        <v>6988</v>
      </c>
      <c r="I437" s="33" t="s">
        <v>6989</v>
      </c>
      <c r="J437" s="472" t="s">
        <v>6989</v>
      </c>
      <c r="K437" s="33" t="s">
        <v>6990</v>
      </c>
      <c r="L437" s="13" t="s">
        <v>5613</v>
      </c>
      <c r="M437" s="13">
        <v>0</v>
      </c>
      <c r="N437" s="14"/>
    </row>
    <row r="438" ht="18.95" customHeight="1" spans="1:14">
      <c r="A438" s="44"/>
      <c r="B438" s="44"/>
      <c r="C438" s="44"/>
      <c r="D438" s="44"/>
      <c r="E438" s="44"/>
      <c r="F438" s="44"/>
      <c r="G438" s="45"/>
      <c r="H438" s="15" t="s">
        <v>6991</v>
      </c>
      <c r="I438" s="33" t="s">
        <v>6992</v>
      </c>
      <c r="J438" s="472" t="s">
        <v>6992</v>
      </c>
      <c r="K438" s="33" t="s">
        <v>6993</v>
      </c>
      <c r="L438" s="13" t="s">
        <v>5613</v>
      </c>
      <c r="M438" s="13">
        <v>0</v>
      </c>
      <c r="N438" s="14"/>
    </row>
    <row r="439" ht="18.95" customHeight="1" spans="1:14">
      <c r="A439" s="44"/>
      <c r="B439" s="44"/>
      <c r="C439" s="44"/>
      <c r="D439" s="44"/>
      <c r="E439" s="44"/>
      <c r="F439" s="44"/>
      <c r="G439" s="45"/>
      <c r="H439" s="15" t="s">
        <v>6994</v>
      </c>
      <c r="I439" s="33" t="s">
        <v>6995</v>
      </c>
      <c r="J439" s="472" t="s">
        <v>6995</v>
      </c>
      <c r="K439" s="33" t="s">
        <v>6996</v>
      </c>
      <c r="L439" s="13" t="s">
        <v>5613</v>
      </c>
      <c r="M439" s="13">
        <v>0</v>
      </c>
      <c r="N439" s="14"/>
    </row>
    <row r="440" ht="18.95" customHeight="1" spans="1:14">
      <c r="A440" s="44"/>
      <c r="B440" s="44"/>
      <c r="C440" s="44"/>
      <c r="D440" s="44"/>
      <c r="E440" s="44"/>
      <c r="F440" s="44"/>
      <c r="G440" s="45"/>
      <c r="H440" s="15" t="s">
        <v>6997</v>
      </c>
      <c r="I440" s="33" t="s">
        <v>6998</v>
      </c>
      <c r="J440" s="472" t="s">
        <v>6998</v>
      </c>
      <c r="K440" s="33" t="s">
        <v>6999</v>
      </c>
      <c r="L440" s="13" t="s">
        <v>5613</v>
      </c>
      <c r="M440" s="13">
        <v>0</v>
      </c>
      <c r="N440" s="14"/>
    </row>
    <row r="441" ht="18.95" customHeight="1" spans="1:14">
      <c r="A441" s="44"/>
      <c r="B441" s="44"/>
      <c r="C441" s="44"/>
      <c r="D441" s="44"/>
      <c r="E441" s="44"/>
      <c r="F441" s="44"/>
      <c r="G441" s="45"/>
      <c r="H441" s="15" t="s">
        <v>7000</v>
      </c>
      <c r="I441" s="33" t="s">
        <v>7001</v>
      </c>
      <c r="J441" s="472" t="s">
        <v>7001</v>
      </c>
      <c r="K441" s="33" t="s">
        <v>7002</v>
      </c>
      <c r="L441" s="13" t="s">
        <v>5613</v>
      </c>
      <c r="M441" s="13">
        <v>0</v>
      </c>
      <c r="N441" s="14"/>
    </row>
    <row r="442" ht="18.95" customHeight="1" spans="1:14">
      <c r="A442" s="44"/>
      <c r="B442" s="44"/>
      <c r="C442" s="44"/>
      <c r="D442" s="44"/>
      <c r="E442" s="44"/>
      <c r="F442" s="44"/>
      <c r="G442" s="45"/>
      <c r="H442" s="15" t="s">
        <v>7003</v>
      </c>
      <c r="I442" s="33" t="s">
        <v>7004</v>
      </c>
      <c r="J442" s="472" t="s">
        <v>7004</v>
      </c>
      <c r="K442" s="33" t="s">
        <v>7005</v>
      </c>
      <c r="L442" s="13" t="s">
        <v>5613</v>
      </c>
      <c r="M442" s="13">
        <v>0</v>
      </c>
      <c r="N442" s="14"/>
    </row>
    <row r="443" ht="18.95" customHeight="1" spans="1:14">
      <c r="A443" s="44"/>
      <c r="B443" s="44"/>
      <c r="C443" s="44"/>
      <c r="D443" s="44"/>
      <c r="E443" s="44"/>
      <c r="F443" s="44"/>
      <c r="G443" s="45"/>
      <c r="H443" s="15" t="s">
        <v>7006</v>
      </c>
      <c r="I443" s="33" t="s">
        <v>7007</v>
      </c>
      <c r="J443" s="472" t="s">
        <v>7007</v>
      </c>
      <c r="K443" s="33" t="s">
        <v>7008</v>
      </c>
      <c r="L443" s="13" t="s">
        <v>5613</v>
      </c>
      <c r="M443" s="13">
        <v>0</v>
      </c>
      <c r="N443" s="14"/>
    </row>
    <row r="444" ht="18.95" customHeight="1" spans="1:14">
      <c r="A444" s="44"/>
      <c r="B444" s="44"/>
      <c r="C444" s="44"/>
      <c r="D444" s="44"/>
      <c r="E444" s="44"/>
      <c r="F444" s="44"/>
      <c r="G444" s="45"/>
      <c r="H444" s="15" t="s">
        <v>7009</v>
      </c>
      <c r="I444" s="33" t="s">
        <v>7010</v>
      </c>
      <c r="J444" s="472" t="s">
        <v>7010</v>
      </c>
      <c r="K444" s="33" t="s">
        <v>7011</v>
      </c>
      <c r="L444" s="13" t="s">
        <v>5613</v>
      </c>
      <c r="M444" s="13">
        <v>0</v>
      </c>
      <c r="N444" s="14"/>
    </row>
    <row r="445" ht="18.95" customHeight="1" spans="1:14">
      <c r="A445" s="44"/>
      <c r="B445" s="44"/>
      <c r="C445" s="44"/>
      <c r="D445" s="44"/>
      <c r="E445" s="44"/>
      <c r="F445" s="44"/>
      <c r="G445" s="45"/>
      <c r="H445" s="15" t="s">
        <v>7012</v>
      </c>
      <c r="I445" s="33" t="s">
        <v>7013</v>
      </c>
      <c r="J445" s="472" t="s">
        <v>7013</v>
      </c>
      <c r="K445" s="33" t="s">
        <v>7014</v>
      </c>
      <c r="L445" s="13" t="s">
        <v>5613</v>
      </c>
      <c r="M445" s="13">
        <v>33</v>
      </c>
      <c r="N445" s="14"/>
    </row>
    <row r="446" ht="18.95" customHeight="1" spans="1:14">
      <c r="A446" s="44"/>
      <c r="B446" s="44"/>
      <c r="C446" s="44"/>
      <c r="D446" s="44"/>
      <c r="E446" s="44"/>
      <c r="F446" s="44"/>
      <c r="G446" s="45"/>
      <c r="H446" s="15" t="s">
        <v>7015</v>
      </c>
      <c r="I446" s="33" t="s">
        <v>7016</v>
      </c>
      <c r="J446" s="472" t="s">
        <v>7016</v>
      </c>
      <c r="K446" s="33" t="s">
        <v>7017</v>
      </c>
      <c r="L446" s="13" t="s">
        <v>5613</v>
      </c>
      <c r="M446" s="13">
        <v>33</v>
      </c>
      <c r="N446" s="14"/>
    </row>
    <row r="447" ht="18.95" customHeight="1" spans="1:14">
      <c r="A447" s="44"/>
      <c r="B447" s="44"/>
      <c r="C447" s="44"/>
      <c r="D447" s="44"/>
      <c r="E447" s="44"/>
      <c r="F447" s="44"/>
      <c r="G447" s="45"/>
      <c r="H447" s="15" t="s">
        <v>7018</v>
      </c>
      <c r="I447" s="33" t="s">
        <v>7019</v>
      </c>
      <c r="J447" s="472" t="s">
        <v>7019</v>
      </c>
      <c r="K447" s="33" t="s">
        <v>7020</v>
      </c>
      <c r="L447" s="13" t="s">
        <v>5613</v>
      </c>
      <c r="M447" s="13">
        <v>0</v>
      </c>
      <c r="N447" s="14"/>
    </row>
    <row r="448" ht="18.95" customHeight="1" spans="1:14">
      <c r="A448" s="44"/>
      <c r="B448" s="44"/>
      <c r="C448" s="44"/>
      <c r="D448" s="44"/>
      <c r="E448" s="44"/>
      <c r="F448" s="44"/>
      <c r="G448" s="45"/>
      <c r="H448" s="15" t="s">
        <v>7021</v>
      </c>
      <c r="I448" s="33" t="s">
        <v>7022</v>
      </c>
      <c r="J448" s="472" t="s">
        <v>7022</v>
      </c>
      <c r="K448" s="33" t="s">
        <v>7023</v>
      </c>
      <c r="L448" s="13" t="s">
        <v>5613</v>
      </c>
      <c r="M448" s="13">
        <v>0</v>
      </c>
      <c r="N448" s="14"/>
    </row>
    <row r="449" ht="18.95" customHeight="1" spans="1:14">
      <c r="A449" s="44"/>
      <c r="B449" s="44"/>
      <c r="C449" s="44"/>
      <c r="D449" s="44"/>
      <c r="E449" s="44"/>
      <c r="F449" s="44"/>
      <c r="G449" s="45"/>
      <c r="H449" s="15" t="s">
        <v>7024</v>
      </c>
      <c r="I449" s="33" t="s">
        <v>7025</v>
      </c>
      <c r="J449" s="472" t="s">
        <v>7025</v>
      </c>
      <c r="K449" s="33" t="s">
        <v>7026</v>
      </c>
      <c r="L449" s="13" t="s">
        <v>5613</v>
      </c>
      <c r="M449" s="13">
        <v>193</v>
      </c>
      <c r="N449" s="14"/>
    </row>
    <row r="450" ht="18.95" customHeight="1" spans="1:14">
      <c r="A450" s="44"/>
      <c r="B450" s="44"/>
      <c r="C450" s="44"/>
      <c r="D450" s="44"/>
      <c r="E450" s="44"/>
      <c r="F450" s="44"/>
      <c r="G450" s="45"/>
      <c r="H450" s="15" t="s">
        <v>7027</v>
      </c>
      <c r="I450" s="33" t="s">
        <v>7028</v>
      </c>
      <c r="J450" s="472" t="s">
        <v>7028</v>
      </c>
      <c r="K450" s="33" t="s">
        <v>7029</v>
      </c>
      <c r="L450" s="13" t="s">
        <v>5613</v>
      </c>
      <c r="M450" s="13">
        <v>96</v>
      </c>
      <c r="N450" s="14"/>
    </row>
    <row r="451" ht="18.95" customHeight="1" spans="1:14">
      <c r="A451" s="44"/>
      <c r="B451" s="44"/>
      <c r="C451" s="44"/>
      <c r="D451" s="44"/>
      <c r="E451" s="44"/>
      <c r="F451" s="44"/>
      <c r="G451" s="45"/>
      <c r="H451" s="15" t="s">
        <v>7030</v>
      </c>
      <c r="I451" s="33" t="s">
        <v>7031</v>
      </c>
      <c r="J451" s="472" t="s">
        <v>7031</v>
      </c>
      <c r="K451" s="33" t="s">
        <v>7032</v>
      </c>
      <c r="L451" s="13" t="s">
        <v>5613</v>
      </c>
      <c r="M451" s="13">
        <v>97</v>
      </c>
      <c r="N451" s="14"/>
    </row>
    <row r="452" ht="18.95" customHeight="1" spans="1:14">
      <c r="A452" s="44"/>
      <c r="B452" s="44"/>
      <c r="C452" s="44"/>
      <c r="D452" s="44"/>
      <c r="E452" s="44"/>
      <c r="F452" s="44"/>
      <c r="G452" s="45"/>
      <c r="H452" s="15" t="s">
        <v>7033</v>
      </c>
      <c r="I452" s="33" t="s">
        <v>7034</v>
      </c>
      <c r="J452" s="472" t="s">
        <v>7034</v>
      </c>
      <c r="K452" s="33" t="s">
        <v>7035</v>
      </c>
      <c r="L452" s="13" t="s">
        <v>5613</v>
      </c>
      <c r="M452" s="13">
        <v>0</v>
      </c>
      <c r="N452" s="14"/>
    </row>
    <row r="453" ht="18.95" customHeight="1" spans="1:14">
      <c r="A453" s="44"/>
      <c r="B453" s="44"/>
      <c r="C453" s="44"/>
      <c r="D453" s="44"/>
      <c r="E453" s="44"/>
      <c r="F453" s="44"/>
      <c r="G453" s="45"/>
      <c r="H453" s="15" t="s">
        <v>7036</v>
      </c>
      <c r="I453" s="33" t="s">
        <v>7037</v>
      </c>
      <c r="J453" s="472" t="s">
        <v>7037</v>
      </c>
      <c r="K453" s="33" t="s">
        <v>7038</v>
      </c>
      <c r="L453" s="13" t="s">
        <v>5613</v>
      </c>
      <c r="M453" s="13">
        <v>0</v>
      </c>
      <c r="N453" s="14"/>
    </row>
    <row r="454" ht="18.95" customHeight="1" spans="1:14">
      <c r="A454" s="44"/>
      <c r="B454" s="44"/>
      <c r="C454" s="44"/>
      <c r="D454" s="44"/>
      <c r="E454" s="44"/>
      <c r="F454" s="44"/>
      <c r="G454" s="45"/>
      <c r="H454" s="15" t="s">
        <v>7039</v>
      </c>
      <c r="I454" s="33" t="s">
        <v>7040</v>
      </c>
      <c r="J454" s="472" t="s">
        <v>7040</v>
      </c>
      <c r="K454" s="33" t="s">
        <v>7041</v>
      </c>
      <c r="L454" s="13" t="s">
        <v>5613</v>
      </c>
      <c r="M454" s="13">
        <v>0</v>
      </c>
      <c r="N454" s="14"/>
    </row>
    <row r="455" ht="18.95" customHeight="1" spans="1:14">
      <c r="A455" s="44"/>
      <c r="B455" s="44"/>
      <c r="C455" s="44"/>
      <c r="D455" s="44"/>
      <c r="E455" s="44"/>
      <c r="F455" s="44"/>
      <c r="G455" s="45"/>
      <c r="H455" s="15" t="s">
        <v>7042</v>
      </c>
      <c r="I455" s="33" t="s">
        <v>7043</v>
      </c>
      <c r="J455" s="472" t="s">
        <v>7043</v>
      </c>
      <c r="K455" s="33" t="s">
        <v>7044</v>
      </c>
      <c r="L455" s="13" t="s">
        <v>5613</v>
      </c>
      <c r="M455" s="13">
        <v>1115</v>
      </c>
      <c r="N455" s="14"/>
    </row>
    <row r="456" ht="18.95" customHeight="1" spans="1:14">
      <c r="A456" s="44"/>
      <c r="B456" s="44"/>
      <c r="C456" s="44"/>
      <c r="D456" s="44"/>
      <c r="E456" s="44"/>
      <c r="F456" s="44"/>
      <c r="G456" s="45"/>
      <c r="H456" s="15" t="s">
        <v>7045</v>
      </c>
      <c r="I456" s="33" t="s">
        <v>7046</v>
      </c>
      <c r="J456" s="472" t="s">
        <v>7046</v>
      </c>
      <c r="K456" s="33" t="s">
        <v>7047</v>
      </c>
      <c r="L456" s="13" t="s">
        <v>5613</v>
      </c>
      <c r="M456" s="13">
        <v>296</v>
      </c>
      <c r="N456" s="14"/>
    </row>
    <row r="457" ht="18.95" customHeight="1" spans="1:14">
      <c r="A457" s="44"/>
      <c r="B457" s="44"/>
      <c r="C457" s="44"/>
      <c r="D457" s="44"/>
      <c r="E457" s="44"/>
      <c r="F457" s="44"/>
      <c r="G457" s="45"/>
      <c r="H457" s="15" t="s">
        <v>7048</v>
      </c>
      <c r="I457" s="33" t="s">
        <v>7049</v>
      </c>
      <c r="J457" s="472" t="s">
        <v>7049</v>
      </c>
      <c r="K457" s="33" t="s">
        <v>7050</v>
      </c>
      <c r="L457" s="13" t="s">
        <v>5613</v>
      </c>
      <c r="M457" s="13">
        <v>256</v>
      </c>
      <c r="N457" s="14"/>
    </row>
    <row r="458" ht="18.95" customHeight="1" spans="1:14">
      <c r="A458" s="44"/>
      <c r="B458" s="44"/>
      <c r="C458" s="44"/>
      <c r="D458" s="44"/>
      <c r="E458" s="44"/>
      <c r="F458" s="44"/>
      <c r="G458" s="45"/>
      <c r="H458" s="15" t="s">
        <v>7051</v>
      </c>
      <c r="I458" s="33" t="s">
        <v>7052</v>
      </c>
      <c r="J458" s="472" t="s">
        <v>7052</v>
      </c>
      <c r="K458" s="33" t="s">
        <v>7053</v>
      </c>
      <c r="L458" s="13" t="s">
        <v>5613</v>
      </c>
      <c r="M458" s="13">
        <v>357</v>
      </c>
      <c r="N458" s="14"/>
    </row>
    <row r="459" ht="18.95" customHeight="1" spans="1:14">
      <c r="A459" s="44"/>
      <c r="B459" s="44"/>
      <c r="C459" s="44"/>
      <c r="D459" s="44"/>
      <c r="E459" s="44"/>
      <c r="F459" s="44"/>
      <c r="G459" s="45"/>
      <c r="H459" s="15" t="s">
        <v>7054</v>
      </c>
      <c r="I459" s="33" t="s">
        <v>7055</v>
      </c>
      <c r="J459" s="472" t="s">
        <v>7055</v>
      </c>
      <c r="K459" s="33" t="s">
        <v>7056</v>
      </c>
      <c r="L459" s="13" t="s">
        <v>5613</v>
      </c>
      <c r="M459" s="13">
        <v>0</v>
      </c>
      <c r="N459" s="14"/>
    </row>
    <row r="460" ht="18.95" customHeight="1" spans="1:14">
      <c r="A460" s="44"/>
      <c r="B460" s="44"/>
      <c r="C460" s="44"/>
      <c r="D460" s="44"/>
      <c r="E460" s="44"/>
      <c r="F460" s="44"/>
      <c r="G460" s="45"/>
      <c r="H460" s="15" t="s">
        <v>7057</v>
      </c>
      <c r="I460" s="33" t="s">
        <v>7058</v>
      </c>
      <c r="J460" s="472" t="s">
        <v>7058</v>
      </c>
      <c r="K460" s="33" t="s">
        <v>7059</v>
      </c>
      <c r="L460" s="13" t="s">
        <v>5613</v>
      </c>
      <c r="M460" s="13">
        <v>0</v>
      </c>
      <c r="N460" s="14"/>
    </row>
    <row r="461" ht="18.95" customHeight="1" spans="1:14">
      <c r="A461" s="44"/>
      <c r="B461" s="44"/>
      <c r="C461" s="44"/>
      <c r="D461" s="44"/>
      <c r="E461" s="44"/>
      <c r="F461" s="44"/>
      <c r="G461" s="45"/>
      <c r="H461" s="15" t="s">
        <v>7060</v>
      </c>
      <c r="I461" s="33" t="s">
        <v>7061</v>
      </c>
      <c r="J461" s="472" t="s">
        <v>7061</v>
      </c>
      <c r="K461" s="33" t="s">
        <v>7062</v>
      </c>
      <c r="L461" s="13" t="s">
        <v>5613</v>
      </c>
      <c r="M461" s="13">
        <v>206</v>
      </c>
      <c r="N461" s="14"/>
    </row>
    <row r="462" ht="18.95" customHeight="1" spans="1:14">
      <c r="A462" s="44"/>
      <c r="B462" s="44"/>
      <c r="C462" s="44"/>
      <c r="D462" s="44"/>
      <c r="E462" s="44"/>
      <c r="F462" s="44"/>
      <c r="G462" s="45"/>
      <c r="H462" s="15" t="s">
        <v>7063</v>
      </c>
      <c r="I462" s="33" t="s">
        <v>7064</v>
      </c>
      <c r="J462" s="472" t="s">
        <v>7064</v>
      </c>
      <c r="K462" s="33" t="s">
        <v>7065</v>
      </c>
      <c r="L462" s="13" t="s">
        <v>5613</v>
      </c>
      <c r="M462" s="13">
        <v>8</v>
      </c>
      <c r="N462" s="14"/>
    </row>
    <row r="463" ht="18.95" customHeight="1" spans="1:14">
      <c r="A463" s="44"/>
      <c r="B463" s="44"/>
      <c r="C463" s="44"/>
      <c r="D463" s="44"/>
      <c r="E463" s="44"/>
      <c r="F463" s="44"/>
      <c r="G463" s="45"/>
      <c r="H463" s="15" t="s">
        <v>7066</v>
      </c>
      <c r="I463" s="33" t="s">
        <v>957</v>
      </c>
      <c r="J463" s="472" t="s">
        <v>957</v>
      </c>
      <c r="K463" s="33" t="s">
        <v>5934</v>
      </c>
      <c r="L463" s="13" t="s">
        <v>5613</v>
      </c>
      <c r="M463" s="13">
        <v>607</v>
      </c>
      <c r="N463" s="14"/>
    </row>
    <row r="464" ht="18.95" customHeight="1" spans="1:14">
      <c r="A464" s="44"/>
      <c r="B464" s="44"/>
      <c r="C464" s="44"/>
      <c r="D464" s="44"/>
      <c r="E464" s="44"/>
      <c r="F464" s="44"/>
      <c r="G464" s="45"/>
      <c r="H464" s="15" t="s">
        <v>7067</v>
      </c>
      <c r="I464" s="33" t="s">
        <v>7068</v>
      </c>
      <c r="J464" s="472" t="s">
        <v>7068</v>
      </c>
      <c r="K464" s="33" t="s">
        <v>7069</v>
      </c>
      <c r="L464" s="13" t="s">
        <v>5613</v>
      </c>
      <c r="M464" s="13">
        <v>78</v>
      </c>
      <c r="N464" s="14"/>
    </row>
    <row r="465" ht="18.95" customHeight="1" spans="1:14">
      <c r="A465" s="44"/>
      <c r="B465" s="44"/>
      <c r="C465" s="44"/>
      <c r="D465" s="44"/>
      <c r="E465" s="44"/>
      <c r="F465" s="44"/>
      <c r="G465" s="45"/>
      <c r="H465" s="15" t="s">
        <v>5625</v>
      </c>
      <c r="I465" s="33" t="s">
        <v>7070</v>
      </c>
      <c r="J465" s="472" t="s">
        <v>7070</v>
      </c>
      <c r="K465" s="33" t="s">
        <v>5627</v>
      </c>
      <c r="L465" s="13" t="s">
        <v>5613</v>
      </c>
      <c r="M465" s="13">
        <v>66</v>
      </c>
      <c r="N465" s="14"/>
    </row>
    <row r="466" ht="18.95" customHeight="1" spans="1:14">
      <c r="A466" s="44"/>
      <c r="B466" s="44"/>
      <c r="C466" s="44"/>
      <c r="D466" s="44"/>
      <c r="E466" s="44"/>
      <c r="F466" s="44"/>
      <c r="G466" s="45"/>
      <c r="H466" s="15" t="s">
        <v>5631</v>
      </c>
      <c r="I466" s="33" t="s">
        <v>7071</v>
      </c>
      <c r="J466" s="472" t="s">
        <v>7071</v>
      </c>
      <c r="K466" s="33" t="s">
        <v>5633</v>
      </c>
      <c r="L466" s="13" t="s">
        <v>5613</v>
      </c>
      <c r="M466" s="13">
        <v>12</v>
      </c>
      <c r="N466" s="14"/>
    </row>
    <row r="467" ht="18.95" customHeight="1" spans="1:14">
      <c r="A467" s="44"/>
      <c r="B467" s="44"/>
      <c r="C467" s="44"/>
      <c r="D467" s="44"/>
      <c r="E467" s="44"/>
      <c r="F467" s="44"/>
      <c r="G467" s="45"/>
      <c r="H467" s="15" t="s">
        <v>5637</v>
      </c>
      <c r="I467" s="33" t="s">
        <v>7072</v>
      </c>
      <c r="J467" s="472" t="s">
        <v>7072</v>
      </c>
      <c r="K467" s="33" t="s">
        <v>5639</v>
      </c>
      <c r="L467" s="13" t="s">
        <v>5613</v>
      </c>
      <c r="M467" s="13">
        <v>0</v>
      </c>
      <c r="N467" s="14"/>
    </row>
    <row r="468" ht="18.95" customHeight="1" spans="1:14">
      <c r="A468" s="44"/>
      <c r="B468" s="44"/>
      <c r="C468" s="44"/>
      <c r="D468" s="44"/>
      <c r="E468" s="44"/>
      <c r="F468" s="44"/>
      <c r="G468" s="45"/>
      <c r="H468" s="15" t="s">
        <v>7073</v>
      </c>
      <c r="I468" s="33" t="s">
        <v>7074</v>
      </c>
      <c r="J468" s="472" t="s">
        <v>7074</v>
      </c>
      <c r="K468" s="33" t="s">
        <v>7075</v>
      </c>
      <c r="L468" s="13" t="s">
        <v>5613</v>
      </c>
      <c r="M468" s="13">
        <v>0</v>
      </c>
      <c r="N468" s="14"/>
    </row>
    <row r="469" ht="18.95" customHeight="1" spans="1:14">
      <c r="A469" s="44"/>
      <c r="B469" s="44"/>
      <c r="C469" s="44"/>
      <c r="D469" s="44"/>
      <c r="E469" s="44"/>
      <c r="F469" s="44"/>
      <c r="G469" s="45"/>
      <c r="H469" s="15" t="s">
        <v>7076</v>
      </c>
      <c r="I469" s="33" t="s">
        <v>7077</v>
      </c>
      <c r="J469" s="472" t="s">
        <v>7077</v>
      </c>
      <c r="K469" s="33" t="s">
        <v>7078</v>
      </c>
      <c r="L469" s="13" t="s">
        <v>5613</v>
      </c>
      <c r="M469" s="13">
        <v>0</v>
      </c>
      <c r="N469" s="14"/>
    </row>
    <row r="470" ht="18.95" customHeight="1" spans="1:14">
      <c r="A470" s="44"/>
      <c r="B470" s="44"/>
      <c r="C470" s="44"/>
      <c r="D470" s="44"/>
      <c r="E470" s="44"/>
      <c r="F470" s="44"/>
      <c r="G470" s="45"/>
      <c r="H470" s="15" t="s">
        <v>7079</v>
      </c>
      <c r="I470" s="33" t="s">
        <v>7080</v>
      </c>
      <c r="J470" s="472" t="s">
        <v>7080</v>
      </c>
      <c r="K470" s="33" t="s">
        <v>7081</v>
      </c>
      <c r="L470" s="13" t="s">
        <v>5613</v>
      </c>
      <c r="M470" s="13">
        <v>0</v>
      </c>
      <c r="N470" s="14"/>
    </row>
    <row r="471" ht="18.95" customHeight="1" spans="1:14">
      <c r="A471" s="44"/>
      <c r="B471" s="44"/>
      <c r="C471" s="44"/>
      <c r="D471" s="44"/>
      <c r="E471" s="44"/>
      <c r="F471" s="44"/>
      <c r="G471" s="45"/>
      <c r="H471" s="15" t="s">
        <v>7082</v>
      </c>
      <c r="I471" s="33" t="s">
        <v>7083</v>
      </c>
      <c r="J471" s="472" t="s">
        <v>7083</v>
      </c>
      <c r="K471" s="33" t="s">
        <v>7084</v>
      </c>
      <c r="L471" s="13" t="s">
        <v>5613</v>
      </c>
      <c r="M471" s="13">
        <v>0</v>
      </c>
      <c r="N471" s="14"/>
    </row>
    <row r="472" ht="18.95" customHeight="1" spans="1:14">
      <c r="A472" s="44"/>
      <c r="B472" s="44"/>
      <c r="C472" s="44"/>
      <c r="D472" s="44"/>
      <c r="E472" s="44"/>
      <c r="F472" s="44"/>
      <c r="G472" s="45"/>
      <c r="H472" s="15" t="s">
        <v>7085</v>
      </c>
      <c r="I472" s="33" t="s">
        <v>7086</v>
      </c>
      <c r="J472" s="472" t="s">
        <v>7086</v>
      </c>
      <c r="K472" s="33" t="s">
        <v>7087</v>
      </c>
      <c r="L472" s="13" t="s">
        <v>5613</v>
      </c>
      <c r="M472" s="13">
        <v>0</v>
      </c>
      <c r="N472" s="14"/>
    </row>
    <row r="473" ht="18.95" customHeight="1" spans="1:14">
      <c r="A473" s="44"/>
      <c r="B473" s="44"/>
      <c r="C473" s="44"/>
      <c r="D473" s="44"/>
      <c r="E473" s="44"/>
      <c r="F473" s="44"/>
      <c r="G473" s="45"/>
      <c r="H473" s="15" t="s">
        <v>7088</v>
      </c>
      <c r="I473" s="33" t="s">
        <v>7089</v>
      </c>
      <c r="J473" s="472" t="s">
        <v>7089</v>
      </c>
      <c r="K473" s="33" t="s">
        <v>7090</v>
      </c>
      <c r="L473" s="13" t="s">
        <v>5613</v>
      </c>
      <c r="M473" s="13">
        <v>0</v>
      </c>
      <c r="N473" s="14"/>
    </row>
    <row r="474" ht="18.95" customHeight="1" spans="1:14">
      <c r="A474" s="44"/>
      <c r="B474" s="44"/>
      <c r="C474" s="44"/>
      <c r="D474" s="44"/>
      <c r="E474" s="44"/>
      <c r="F474" s="44"/>
      <c r="G474" s="45"/>
      <c r="H474" s="15" t="s">
        <v>7091</v>
      </c>
      <c r="I474" s="33" t="s">
        <v>7092</v>
      </c>
      <c r="J474" s="472" t="s">
        <v>7092</v>
      </c>
      <c r="K474" s="33" t="s">
        <v>7093</v>
      </c>
      <c r="L474" s="13" t="s">
        <v>5613</v>
      </c>
      <c r="M474" s="13">
        <v>0</v>
      </c>
      <c r="N474" s="14"/>
    </row>
    <row r="475" ht="18.95" customHeight="1" spans="1:14">
      <c r="A475" s="44"/>
      <c r="B475" s="44"/>
      <c r="C475" s="44"/>
      <c r="D475" s="44"/>
      <c r="E475" s="44"/>
      <c r="F475" s="44"/>
      <c r="G475" s="45"/>
      <c r="H475" s="15" t="s">
        <v>7094</v>
      </c>
      <c r="I475" s="33" t="s">
        <v>7095</v>
      </c>
      <c r="J475" s="472" t="s">
        <v>7095</v>
      </c>
      <c r="K475" s="33" t="s">
        <v>7096</v>
      </c>
      <c r="L475" s="13" t="s">
        <v>5613</v>
      </c>
      <c r="M475" s="13">
        <v>0</v>
      </c>
      <c r="N475" s="14"/>
    </row>
    <row r="476" ht="18.95" customHeight="1" spans="1:14">
      <c r="A476" s="44"/>
      <c r="B476" s="44"/>
      <c r="C476" s="44"/>
      <c r="D476" s="44"/>
      <c r="E476" s="44"/>
      <c r="F476" s="44"/>
      <c r="G476" s="45"/>
      <c r="H476" s="15" t="s">
        <v>7097</v>
      </c>
      <c r="I476" s="33" t="s">
        <v>7098</v>
      </c>
      <c r="J476" s="472" t="s">
        <v>7098</v>
      </c>
      <c r="K476" s="33" t="s">
        <v>7099</v>
      </c>
      <c r="L476" s="13" t="s">
        <v>5613</v>
      </c>
      <c r="M476" s="13">
        <v>0</v>
      </c>
      <c r="N476" s="14"/>
    </row>
    <row r="477" ht="18.95" customHeight="1" spans="1:14">
      <c r="A477" s="44"/>
      <c r="B477" s="44"/>
      <c r="C477" s="44"/>
      <c r="D477" s="44"/>
      <c r="E477" s="44"/>
      <c r="F477" s="44"/>
      <c r="G477" s="45"/>
      <c r="H477" s="15" t="s">
        <v>7100</v>
      </c>
      <c r="I477" s="33" t="s">
        <v>7101</v>
      </c>
      <c r="J477" s="472" t="s">
        <v>7101</v>
      </c>
      <c r="K477" s="33" t="s">
        <v>7102</v>
      </c>
      <c r="L477" s="13" t="s">
        <v>5613</v>
      </c>
      <c r="M477" s="13">
        <v>0</v>
      </c>
      <c r="N477" s="14"/>
    </row>
    <row r="478" ht="18.95" customHeight="1" spans="1:14">
      <c r="A478" s="44"/>
      <c r="B478" s="44"/>
      <c r="C478" s="44"/>
      <c r="D478" s="44"/>
      <c r="E478" s="44"/>
      <c r="F478" s="44"/>
      <c r="G478" s="45"/>
      <c r="H478" s="15" t="s">
        <v>7103</v>
      </c>
      <c r="I478" s="33" t="s">
        <v>7104</v>
      </c>
      <c r="J478" s="472" t="s">
        <v>7104</v>
      </c>
      <c r="K478" s="33" t="s">
        <v>7105</v>
      </c>
      <c r="L478" s="13" t="s">
        <v>5613</v>
      </c>
      <c r="M478" s="13">
        <v>0</v>
      </c>
      <c r="N478" s="14"/>
    </row>
    <row r="479" ht="18.95" customHeight="1" spans="1:14">
      <c r="A479" s="44"/>
      <c r="B479" s="44"/>
      <c r="C479" s="44"/>
      <c r="D479" s="44"/>
      <c r="E479" s="44"/>
      <c r="F479" s="44"/>
      <c r="G479" s="45"/>
      <c r="H479" s="15" t="s">
        <v>7079</v>
      </c>
      <c r="I479" s="33" t="s">
        <v>7106</v>
      </c>
      <c r="J479" s="472" t="s">
        <v>7106</v>
      </c>
      <c r="K479" s="33" t="s">
        <v>7081</v>
      </c>
      <c r="L479" s="13" t="s">
        <v>5613</v>
      </c>
      <c r="M479" s="13">
        <v>0</v>
      </c>
      <c r="N479" s="14"/>
    </row>
    <row r="480" ht="18.95" customHeight="1" spans="1:14">
      <c r="A480" s="44"/>
      <c r="B480" s="44"/>
      <c r="C480" s="44"/>
      <c r="D480" s="44"/>
      <c r="E480" s="44"/>
      <c r="F480" s="44"/>
      <c r="G480" s="45"/>
      <c r="H480" s="15" t="s">
        <v>7107</v>
      </c>
      <c r="I480" s="33" t="s">
        <v>7108</v>
      </c>
      <c r="J480" s="472" t="s">
        <v>7108</v>
      </c>
      <c r="K480" s="33" t="s">
        <v>7109</v>
      </c>
      <c r="L480" s="13" t="s">
        <v>5613</v>
      </c>
      <c r="M480" s="13">
        <v>0</v>
      </c>
      <c r="N480" s="14"/>
    </row>
    <row r="481" ht="18.95" customHeight="1" spans="1:14">
      <c r="A481" s="44"/>
      <c r="B481" s="44"/>
      <c r="C481" s="44"/>
      <c r="D481" s="44"/>
      <c r="E481" s="44"/>
      <c r="F481" s="44"/>
      <c r="G481" s="45"/>
      <c r="H481" s="15" t="s">
        <v>7110</v>
      </c>
      <c r="I481" s="33" t="s">
        <v>7111</v>
      </c>
      <c r="J481" s="472" t="s">
        <v>7111</v>
      </c>
      <c r="K481" s="33" t="s">
        <v>7112</v>
      </c>
      <c r="L481" s="13" t="s">
        <v>5613</v>
      </c>
      <c r="M481" s="13">
        <v>0</v>
      </c>
      <c r="N481" s="14"/>
    </row>
    <row r="482" ht="18.95" customHeight="1" spans="1:14">
      <c r="A482" s="44"/>
      <c r="B482" s="44"/>
      <c r="C482" s="44"/>
      <c r="D482" s="44"/>
      <c r="E482" s="44"/>
      <c r="F482" s="44"/>
      <c r="G482" s="45"/>
      <c r="H482" s="15" t="s">
        <v>7113</v>
      </c>
      <c r="I482" s="33" t="s">
        <v>7114</v>
      </c>
      <c r="J482" s="472" t="s">
        <v>7114</v>
      </c>
      <c r="K482" s="33" t="s">
        <v>7115</v>
      </c>
      <c r="L482" s="13" t="s">
        <v>5613</v>
      </c>
      <c r="M482" s="13">
        <v>0</v>
      </c>
      <c r="N482" s="14"/>
    </row>
    <row r="483" ht="18.95" customHeight="1" spans="1:14">
      <c r="A483" s="44"/>
      <c r="B483" s="44"/>
      <c r="C483" s="44"/>
      <c r="D483" s="44"/>
      <c r="E483" s="44"/>
      <c r="F483" s="44"/>
      <c r="G483" s="45"/>
      <c r="H483" s="15" t="s">
        <v>7116</v>
      </c>
      <c r="I483" s="33" t="s">
        <v>7117</v>
      </c>
      <c r="J483" s="472" t="s">
        <v>7117</v>
      </c>
      <c r="K483" s="33" t="s">
        <v>7118</v>
      </c>
      <c r="L483" s="13" t="s">
        <v>5613</v>
      </c>
      <c r="M483" s="13">
        <v>0</v>
      </c>
      <c r="N483" s="14"/>
    </row>
    <row r="484" ht="18.95" customHeight="1" spans="1:14">
      <c r="A484" s="44"/>
      <c r="B484" s="44"/>
      <c r="C484" s="44"/>
      <c r="D484" s="44"/>
      <c r="E484" s="44"/>
      <c r="F484" s="44"/>
      <c r="G484" s="45"/>
      <c r="H484" s="15" t="s">
        <v>7119</v>
      </c>
      <c r="I484" s="33" t="s">
        <v>7120</v>
      </c>
      <c r="J484" s="472" t="s">
        <v>7120</v>
      </c>
      <c r="K484" s="33" t="s">
        <v>7121</v>
      </c>
      <c r="L484" s="13" t="s">
        <v>5613</v>
      </c>
      <c r="M484" s="13">
        <v>344</v>
      </c>
      <c r="N484" s="14"/>
    </row>
    <row r="485" ht="18.95" customHeight="1" spans="1:14">
      <c r="A485" s="44"/>
      <c r="B485" s="44"/>
      <c r="C485" s="44"/>
      <c r="D485" s="44"/>
      <c r="E485" s="44"/>
      <c r="F485" s="44"/>
      <c r="G485" s="45"/>
      <c r="H485" s="15" t="s">
        <v>7079</v>
      </c>
      <c r="I485" s="33" t="s">
        <v>7122</v>
      </c>
      <c r="J485" s="472" t="s">
        <v>7122</v>
      </c>
      <c r="K485" s="33" t="s">
        <v>7081</v>
      </c>
      <c r="L485" s="13" t="s">
        <v>5613</v>
      </c>
      <c r="M485" s="13">
        <v>0</v>
      </c>
      <c r="N485" s="14"/>
    </row>
    <row r="486" ht="18.95" customHeight="1" spans="1:14">
      <c r="A486" s="44"/>
      <c r="B486" s="44"/>
      <c r="C486" s="44"/>
      <c r="D486" s="44"/>
      <c r="E486" s="44"/>
      <c r="F486" s="44"/>
      <c r="G486" s="45"/>
      <c r="H486" s="15" t="s">
        <v>7123</v>
      </c>
      <c r="I486" s="33" t="s">
        <v>7124</v>
      </c>
      <c r="J486" s="472" t="s">
        <v>7124</v>
      </c>
      <c r="K486" s="33" t="s">
        <v>7125</v>
      </c>
      <c r="L486" s="13" t="s">
        <v>5613</v>
      </c>
      <c r="M486" s="13">
        <v>294</v>
      </c>
      <c r="N486" s="14"/>
    </row>
    <row r="487" ht="18.95" customHeight="1" spans="1:14">
      <c r="A487" s="44"/>
      <c r="B487" s="44"/>
      <c r="C487" s="44"/>
      <c r="D487" s="44"/>
      <c r="E487" s="44"/>
      <c r="F487" s="44"/>
      <c r="G487" s="45"/>
      <c r="H487" s="15" t="s">
        <v>7126</v>
      </c>
      <c r="I487" s="33" t="s">
        <v>7127</v>
      </c>
      <c r="J487" s="472" t="s">
        <v>7127</v>
      </c>
      <c r="K487" s="33" t="s">
        <v>7128</v>
      </c>
      <c r="L487" s="13" t="s">
        <v>5613</v>
      </c>
      <c r="M487" s="13">
        <v>40</v>
      </c>
      <c r="N487" s="14"/>
    </row>
    <row r="488" ht="18.95" customHeight="1" spans="1:14">
      <c r="A488" s="44"/>
      <c r="B488" s="44"/>
      <c r="C488" s="44"/>
      <c r="D488" s="44"/>
      <c r="E488" s="44"/>
      <c r="F488" s="44"/>
      <c r="G488" s="45"/>
      <c r="H488" s="15" t="s">
        <v>7129</v>
      </c>
      <c r="I488" s="33" t="s">
        <v>7130</v>
      </c>
      <c r="J488" s="472" t="s">
        <v>7130</v>
      </c>
      <c r="K488" s="33" t="s">
        <v>7131</v>
      </c>
      <c r="L488" s="13" t="s">
        <v>5613</v>
      </c>
      <c r="M488" s="13">
        <v>0</v>
      </c>
      <c r="N488" s="14"/>
    </row>
    <row r="489" ht="18.95" customHeight="1" spans="1:14">
      <c r="A489" s="44"/>
      <c r="B489" s="44"/>
      <c r="C489" s="44"/>
      <c r="D489" s="44"/>
      <c r="E489" s="44"/>
      <c r="F489" s="44"/>
      <c r="G489" s="45"/>
      <c r="H489" s="15" t="s">
        <v>7132</v>
      </c>
      <c r="I489" s="33" t="s">
        <v>7133</v>
      </c>
      <c r="J489" s="472" t="s">
        <v>7133</v>
      </c>
      <c r="K489" s="33" t="s">
        <v>7134</v>
      </c>
      <c r="L489" s="13" t="s">
        <v>5613</v>
      </c>
      <c r="M489" s="13">
        <v>10</v>
      </c>
      <c r="N489" s="14"/>
    </row>
    <row r="490" ht="18.95" customHeight="1" spans="1:14">
      <c r="A490" s="44"/>
      <c r="B490" s="44"/>
      <c r="C490" s="44"/>
      <c r="D490" s="44"/>
      <c r="E490" s="44"/>
      <c r="F490" s="44"/>
      <c r="G490" s="45"/>
      <c r="H490" s="15" t="s">
        <v>7135</v>
      </c>
      <c r="I490" s="33" t="s">
        <v>7136</v>
      </c>
      <c r="J490" s="472" t="s">
        <v>7136</v>
      </c>
      <c r="K490" s="33" t="s">
        <v>7137</v>
      </c>
      <c r="L490" s="13" t="s">
        <v>5613</v>
      </c>
      <c r="M490" s="13">
        <v>20</v>
      </c>
      <c r="N490" s="14"/>
    </row>
    <row r="491" ht="18.95" customHeight="1" spans="1:14">
      <c r="A491" s="44"/>
      <c r="B491" s="44"/>
      <c r="C491" s="44"/>
      <c r="D491" s="44"/>
      <c r="E491" s="44"/>
      <c r="F491" s="44"/>
      <c r="G491" s="45"/>
      <c r="H491" s="15" t="s">
        <v>7079</v>
      </c>
      <c r="I491" s="33" t="s">
        <v>7138</v>
      </c>
      <c r="J491" s="472" t="s">
        <v>7138</v>
      </c>
      <c r="K491" s="33" t="s">
        <v>7081</v>
      </c>
      <c r="L491" s="13" t="s">
        <v>5613</v>
      </c>
      <c r="M491" s="13">
        <v>0</v>
      </c>
      <c r="N491" s="14"/>
    </row>
    <row r="492" ht="18.95" customHeight="1" spans="1:14">
      <c r="A492" s="44"/>
      <c r="B492" s="44"/>
      <c r="C492" s="44"/>
      <c r="D492" s="44"/>
      <c r="E492" s="44"/>
      <c r="F492" s="44"/>
      <c r="G492" s="45"/>
      <c r="H492" s="15" t="s">
        <v>7139</v>
      </c>
      <c r="I492" s="33" t="s">
        <v>7140</v>
      </c>
      <c r="J492" s="472" t="s">
        <v>7140</v>
      </c>
      <c r="K492" s="33" t="s">
        <v>7141</v>
      </c>
      <c r="L492" s="13" t="s">
        <v>5613</v>
      </c>
      <c r="M492" s="13">
        <v>0</v>
      </c>
      <c r="N492" s="14"/>
    </row>
    <row r="493" ht="18.95" customHeight="1" spans="1:14">
      <c r="A493" s="44"/>
      <c r="B493" s="44"/>
      <c r="C493" s="44"/>
      <c r="D493" s="44"/>
      <c r="E493" s="44"/>
      <c r="F493" s="44"/>
      <c r="G493" s="45"/>
      <c r="H493" s="15" t="s">
        <v>7142</v>
      </c>
      <c r="I493" s="33" t="s">
        <v>7143</v>
      </c>
      <c r="J493" s="472" t="s">
        <v>7143</v>
      </c>
      <c r="K493" s="33" t="s">
        <v>7144</v>
      </c>
      <c r="L493" s="13" t="s">
        <v>5613</v>
      </c>
      <c r="M493" s="13">
        <v>0</v>
      </c>
      <c r="N493" s="14"/>
    </row>
    <row r="494" ht="18.95" customHeight="1" spans="1:14">
      <c r="A494" s="44"/>
      <c r="B494" s="44"/>
      <c r="C494" s="44"/>
      <c r="D494" s="44"/>
      <c r="E494" s="44"/>
      <c r="F494" s="44"/>
      <c r="G494" s="45"/>
      <c r="H494" s="15" t="s">
        <v>7145</v>
      </c>
      <c r="I494" s="33" t="s">
        <v>7146</v>
      </c>
      <c r="J494" s="472" t="s">
        <v>7146</v>
      </c>
      <c r="K494" s="33" t="s">
        <v>7147</v>
      </c>
      <c r="L494" s="13" t="s">
        <v>5613</v>
      </c>
      <c r="M494" s="13">
        <v>20</v>
      </c>
      <c r="N494" s="14"/>
    </row>
    <row r="495" ht="18.95" customHeight="1" spans="1:14">
      <c r="A495" s="44"/>
      <c r="B495" s="44"/>
      <c r="C495" s="44"/>
      <c r="D495" s="44"/>
      <c r="E495" s="44"/>
      <c r="F495" s="44"/>
      <c r="G495" s="45"/>
      <c r="H495" s="15" t="s">
        <v>7148</v>
      </c>
      <c r="I495" s="33" t="s">
        <v>7149</v>
      </c>
      <c r="J495" s="472" t="s">
        <v>7149</v>
      </c>
      <c r="K495" s="33" t="s">
        <v>7150</v>
      </c>
      <c r="L495" s="13" t="s">
        <v>5613</v>
      </c>
      <c r="M495" s="13">
        <v>0</v>
      </c>
      <c r="N495" s="14"/>
    </row>
    <row r="496" ht="18.95" customHeight="1" spans="1:14">
      <c r="A496" s="44"/>
      <c r="B496" s="44"/>
      <c r="C496" s="44"/>
      <c r="D496" s="44"/>
      <c r="E496" s="44"/>
      <c r="F496" s="44"/>
      <c r="G496" s="45"/>
      <c r="H496" s="15" t="s">
        <v>7151</v>
      </c>
      <c r="I496" s="33" t="s">
        <v>7152</v>
      </c>
      <c r="J496" s="472" t="s">
        <v>7152</v>
      </c>
      <c r="K496" s="33" t="s">
        <v>7153</v>
      </c>
      <c r="L496" s="13" t="s">
        <v>5613</v>
      </c>
      <c r="M496" s="13">
        <v>0</v>
      </c>
      <c r="N496" s="14"/>
    </row>
    <row r="497" ht="18.95" customHeight="1" spans="1:14">
      <c r="A497" s="44"/>
      <c r="B497" s="44"/>
      <c r="C497" s="44"/>
      <c r="D497" s="44"/>
      <c r="E497" s="44"/>
      <c r="F497" s="44"/>
      <c r="G497" s="45"/>
      <c r="H497" s="15" t="s">
        <v>7154</v>
      </c>
      <c r="I497" s="33" t="s">
        <v>7155</v>
      </c>
      <c r="J497" s="472" t="s">
        <v>7155</v>
      </c>
      <c r="K497" s="33" t="s">
        <v>7156</v>
      </c>
      <c r="L497" s="13" t="s">
        <v>5613</v>
      </c>
      <c r="M497" s="13">
        <v>0</v>
      </c>
      <c r="N497" s="14"/>
    </row>
    <row r="498" ht="18.95" customHeight="1" spans="1:14">
      <c r="A498" s="44"/>
      <c r="B498" s="44"/>
      <c r="C498" s="44"/>
      <c r="D498" s="44"/>
      <c r="E498" s="44"/>
      <c r="F498" s="44"/>
      <c r="G498" s="45"/>
      <c r="H498" s="15" t="s">
        <v>7157</v>
      </c>
      <c r="I498" s="33" t="s">
        <v>7158</v>
      </c>
      <c r="J498" s="472" t="s">
        <v>7158</v>
      </c>
      <c r="K498" s="33" t="s">
        <v>7159</v>
      </c>
      <c r="L498" s="13" t="s">
        <v>5613</v>
      </c>
      <c r="M498" s="13">
        <v>0</v>
      </c>
      <c r="N498" s="14"/>
    </row>
    <row r="499" ht="18.95" customHeight="1" spans="1:14">
      <c r="A499" s="44"/>
      <c r="B499" s="44"/>
      <c r="C499" s="44"/>
      <c r="D499" s="44"/>
      <c r="E499" s="44"/>
      <c r="F499" s="44"/>
      <c r="G499" s="45"/>
      <c r="H499" s="15" t="s">
        <v>7160</v>
      </c>
      <c r="I499" s="33" t="s">
        <v>7161</v>
      </c>
      <c r="J499" s="472" t="s">
        <v>7161</v>
      </c>
      <c r="K499" s="33" t="s">
        <v>7162</v>
      </c>
      <c r="L499" s="13" t="s">
        <v>5613</v>
      </c>
      <c r="M499" s="13">
        <v>0</v>
      </c>
      <c r="N499" s="14"/>
    </row>
    <row r="500" ht="18.95" customHeight="1" spans="1:14">
      <c r="A500" s="44"/>
      <c r="B500" s="44"/>
      <c r="C500" s="44"/>
      <c r="D500" s="44"/>
      <c r="E500" s="44"/>
      <c r="F500" s="44"/>
      <c r="G500" s="45"/>
      <c r="H500" s="15" t="s">
        <v>7163</v>
      </c>
      <c r="I500" s="33" t="s">
        <v>7164</v>
      </c>
      <c r="J500" s="472" t="s">
        <v>7164</v>
      </c>
      <c r="K500" s="33" t="s">
        <v>7165</v>
      </c>
      <c r="L500" s="13" t="s">
        <v>5613</v>
      </c>
      <c r="M500" s="13">
        <v>165</v>
      </c>
      <c r="N500" s="14"/>
    </row>
    <row r="501" ht="18.95" customHeight="1" spans="1:14">
      <c r="A501" s="44"/>
      <c r="B501" s="44"/>
      <c r="C501" s="44"/>
      <c r="D501" s="44"/>
      <c r="E501" s="44"/>
      <c r="F501" s="44"/>
      <c r="G501" s="45"/>
      <c r="H501" s="15" t="s">
        <v>7079</v>
      </c>
      <c r="I501" s="33" t="s">
        <v>7166</v>
      </c>
      <c r="J501" s="472" t="s">
        <v>7166</v>
      </c>
      <c r="K501" s="33" t="s">
        <v>7081</v>
      </c>
      <c r="L501" s="13" t="s">
        <v>5613</v>
      </c>
      <c r="M501" s="13">
        <v>61</v>
      </c>
      <c r="N501" s="14"/>
    </row>
    <row r="502" ht="18.95" customHeight="1" spans="1:14">
      <c r="A502" s="44"/>
      <c r="B502" s="44"/>
      <c r="C502" s="44"/>
      <c r="D502" s="44"/>
      <c r="E502" s="44"/>
      <c r="F502" s="44"/>
      <c r="G502" s="45"/>
      <c r="H502" s="15" t="s">
        <v>7167</v>
      </c>
      <c r="I502" s="33" t="s">
        <v>7168</v>
      </c>
      <c r="J502" s="472" t="s">
        <v>7168</v>
      </c>
      <c r="K502" s="33" t="s">
        <v>7169</v>
      </c>
      <c r="L502" s="13" t="s">
        <v>5613</v>
      </c>
      <c r="M502" s="13">
        <v>84</v>
      </c>
      <c r="N502" s="14"/>
    </row>
    <row r="503" ht="18.95" customHeight="1" spans="1:14">
      <c r="A503" s="44"/>
      <c r="B503" s="44"/>
      <c r="C503" s="44"/>
      <c r="D503" s="44"/>
      <c r="E503" s="44"/>
      <c r="F503" s="44"/>
      <c r="G503" s="45"/>
      <c r="H503" s="15" t="s">
        <v>7170</v>
      </c>
      <c r="I503" s="33" t="s">
        <v>7171</v>
      </c>
      <c r="J503" s="472" t="s">
        <v>7171</v>
      </c>
      <c r="K503" s="33" t="s">
        <v>7172</v>
      </c>
      <c r="L503" s="13" t="s">
        <v>5613</v>
      </c>
      <c r="M503" s="13">
        <v>0</v>
      </c>
      <c r="N503" s="14"/>
    </row>
    <row r="504" ht="18.95" customHeight="1" spans="1:14">
      <c r="A504" s="44"/>
      <c r="B504" s="44"/>
      <c r="C504" s="44"/>
      <c r="D504" s="44"/>
      <c r="E504" s="44"/>
      <c r="F504" s="44"/>
      <c r="G504" s="45"/>
      <c r="H504" s="15" t="s">
        <v>7173</v>
      </c>
      <c r="I504" s="33" t="s">
        <v>7174</v>
      </c>
      <c r="J504" s="472" t="s">
        <v>7174</v>
      </c>
      <c r="K504" s="33" t="s">
        <v>7175</v>
      </c>
      <c r="L504" s="13" t="s">
        <v>5613</v>
      </c>
      <c r="M504" s="13">
        <v>0</v>
      </c>
      <c r="N504" s="14"/>
    </row>
    <row r="505" ht="18.95" customHeight="1" spans="1:14">
      <c r="A505" s="44"/>
      <c r="B505" s="44"/>
      <c r="C505" s="44"/>
      <c r="D505" s="44"/>
      <c r="E505" s="44"/>
      <c r="F505" s="44"/>
      <c r="G505" s="45"/>
      <c r="H505" s="15" t="s">
        <v>7176</v>
      </c>
      <c r="I505" s="33" t="s">
        <v>7177</v>
      </c>
      <c r="J505" s="472" t="s">
        <v>7177</v>
      </c>
      <c r="K505" s="33" t="s">
        <v>7178</v>
      </c>
      <c r="L505" s="13" t="s">
        <v>5613</v>
      </c>
      <c r="M505" s="13">
        <v>0</v>
      </c>
      <c r="N505" s="14"/>
    </row>
    <row r="506" ht="18.95" customHeight="1" spans="1:14">
      <c r="A506" s="44"/>
      <c r="B506" s="44"/>
      <c r="C506" s="44"/>
      <c r="D506" s="44"/>
      <c r="E506" s="44"/>
      <c r="F506" s="44"/>
      <c r="G506" s="45"/>
      <c r="H506" s="15" t="s">
        <v>7179</v>
      </c>
      <c r="I506" s="33" t="s">
        <v>7180</v>
      </c>
      <c r="J506" s="472" t="s">
        <v>7180</v>
      </c>
      <c r="K506" s="33" t="s">
        <v>7181</v>
      </c>
      <c r="L506" s="13" t="s">
        <v>5613</v>
      </c>
      <c r="M506" s="13">
        <v>20</v>
      </c>
      <c r="N506" s="14"/>
    </row>
    <row r="507" ht="18.95" customHeight="1" spans="1:14">
      <c r="A507" s="44"/>
      <c r="B507" s="44"/>
      <c r="C507" s="44"/>
      <c r="D507" s="44"/>
      <c r="E507" s="44"/>
      <c r="F507" s="44"/>
      <c r="G507" s="45"/>
      <c r="H507" s="15" t="s">
        <v>7182</v>
      </c>
      <c r="I507" s="33" t="s">
        <v>7183</v>
      </c>
      <c r="J507" s="472" t="s">
        <v>7183</v>
      </c>
      <c r="K507" s="33" t="s">
        <v>7184</v>
      </c>
      <c r="L507" s="13" t="s">
        <v>5613</v>
      </c>
      <c r="M507" s="13">
        <v>0</v>
      </c>
      <c r="N507" s="14"/>
    </row>
    <row r="508" ht="18.95" customHeight="1" spans="1:14">
      <c r="A508" s="44"/>
      <c r="B508" s="44"/>
      <c r="C508" s="44"/>
      <c r="D508" s="44"/>
      <c r="E508" s="44"/>
      <c r="F508" s="44"/>
      <c r="G508" s="45"/>
      <c r="H508" s="15" t="s">
        <v>7185</v>
      </c>
      <c r="I508" s="33" t="s">
        <v>7186</v>
      </c>
      <c r="J508" s="472" t="s">
        <v>7186</v>
      </c>
      <c r="K508" s="33" t="s">
        <v>7187</v>
      </c>
      <c r="L508" s="13" t="s">
        <v>5613</v>
      </c>
      <c r="M508" s="13">
        <v>0</v>
      </c>
      <c r="N508" s="14"/>
    </row>
    <row r="509" ht="18.95" customHeight="1" spans="1:14">
      <c r="A509" s="44"/>
      <c r="B509" s="44"/>
      <c r="C509" s="44"/>
      <c r="D509" s="44"/>
      <c r="E509" s="44"/>
      <c r="F509" s="44"/>
      <c r="G509" s="45"/>
      <c r="H509" s="15" t="s">
        <v>7188</v>
      </c>
      <c r="I509" s="33" t="s">
        <v>7189</v>
      </c>
      <c r="J509" s="472" t="s">
        <v>7189</v>
      </c>
      <c r="K509" s="33" t="s">
        <v>7190</v>
      </c>
      <c r="L509" s="13" t="s">
        <v>5613</v>
      </c>
      <c r="M509" s="13">
        <v>0</v>
      </c>
      <c r="N509" s="14"/>
    </row>
    <row r="510" ht="18.95" customHeight="1" spans="1:14">
      <c r="A510" s="44"/>
      <c r="B510" s="44"/>
      <c r="C510" s="44"/>
      <c r="D510" s="44"/>
      <c r="E510" s="44"/>
      <c r="F510" s="44"/>
      <c r="G510" s="45"/>
      <c r="H510" s="15" t="s">
        <v>7191</v>
      </c>
      <c r="I510" s="33" t="s">
        <v>7192</v>
      </c>
      <c r="J510" s="472" t="s">
        <v>7192</v>
      </c>
      <c r="K510" s="33" t="s">
        <v>7193</v>
      </c>
      <c r="L510" s="13" t="s">
        <v>5613</v>
      </c>
      <c r="M510" s="13">
        <v>0</v>
      </c>
      <c r="N510" s="14"/>
    </row>
    <row r="511" ht="18.95" customHeight="1" spans="1:14">
      <c r="A511" s="44"/>
      <c r="B511" s="44"/>
      <c r="C511" s="44"/>
      <c r="D511" s="44"/>
      <c r="E511" s="44"/>
      <c r="F511" s="44"/>
      <c r="G511" s="45"/>
      <c r="H511" s="15" t="s">
        <v>7194</v>
      </c>
      <c r="I511" s="33" t="s">
        <v>7195</v>
      </c>
      <c r="J511" s="472" t="s">
        <v>7195</v>
      </c>
      <c r="K511" s="33" t="s">
        <v>7196</v>
      </c>
      <c r="L511" s="13" t="s">
        <v>5613</v>
      </c>
      <c r="M511" s="13">
        <v>0</v>
      </c>
      <c r="N511" s="14"/>
    </row>
    <row r="512" ht="18.95" customHeight="1" spans="1:14">
      <c r="A512" s="44"/>
      <c r="B512" s="44"/>
      <c r="C512" s="44"/>
      <c r="D512" s="44"/>
      <c r="E512" s="44"/>
      <c r="F512" s="44"/>
      <c r="G512" s="45"/>
      <c r="H512" s="15" t="s">
        <v>7197</v>
      </c>
      <c r="I512" s="33" t="s">
        <v>7198</v>
      </c>
      <c r="J512" s="472" t="s">
        <v>7198</v>
      </c>
      <c r="K512" s="33" t="s">
        <v>7199</v>
      </c>
      <c r="L512" s="13" t="s">
        <v>5613</v>
      </c>
      <c r="M512" s="13">
        <v>0</v>
      </c>
      <c r="N512" s="14"/>
    </row>
    <row r="513" ht="18.95" customHeight="1" spans="1:14">
      <c r="A513" s="44"/>
      <c r="B513" s="44"/>
      <c r="C513" s="44"/>
      <c r="D513" s="44"/>
      <c r="E513" s="44"/>
      <c r="F513" s="44"/>
      <c r="G513" s="45"/>
      <c r="H513" s="15" t="s">
        <v>7200</v>
      </c>
      <c r="I513" s="33" t="s">
        <v>7201</v>
      </c>
      <c r="J513" s="472" t="s">
        <v>7201</v>
      </c>
      <c r="K513" s="33" t="s">
        <v>7202</v>
      </c>
      <c r="L513" s="13" t="s">
        <v>5613</v>
      </c>
      <c r="M513" s="13">
        <v>0</v>
      </c>
      <c r="N513" s="14"/>
    </row>
    <row r="514" ht="18.95" customHeight="1" spans="1:14">
      <c r="A514" s="44"/>
      <c r="B514" s="44"/>
      <c r="C514" s="44"/>
      <c r="D514" s="44"/>
      <c r="E514" s="44"/>
      <c r="F514" s="44"/>
      <c r="G514" s="45"/>
      <c r="H514" s="15" t="s">
        <v>7203</v>
      </c>
      <c r="I514" s="33" t="s">
        <v>7204</v>
      </c>
      <c r="J514" s="472" t="s">
        <v>7204</v>
      </c>
      <c r="K514" s="33" t="s">
        <v>7205</v>
      </c>
      <c r="L514" s="13" t="s">
        <v>5613</v>
      </c>
      <c r="M514" s="13">
        <v>0</v>
      </c>
      <c r="N514" s="14"/>
    </row>
    <row r="515" ht="18.95" customHeight="1" spans="1:14">
      <c r="A515" s="44"/>
      <c r="B515" s="44"/>
      <c r="C515" s="44"/>
      <c r="D515" s="44"/>
      <c r="E515" s="44"/>
      <c r="F515" s="44"/>
      <c r="G515" s="45"/>
      <c r="H515" s="15" t="s">
        <v>7206</v>
      </c>
      <c r="I515" s="33" t="s">
        <v>7207</v>
      </c>
      <c r="J515" s="472" t="s">
        <v>7207</v>
      </c>
      <c r="K515" s="33" t="s">
        <v>7208</v>
      </c>
      <c r="L515" s="13" t="s">
        <v>5613</v>
      </c>
      <c r="M515" s="13">
        <v>0</v>
      </c>
      <c r="N515" s="14"/>
    </row>
    <row r="516" ht="18.95" customHeight="1" spans="1:14">
      <c r="A516" s="44"/>
      <c r="B516" s="44"/>
      <c r="C516" s="44"/>
      <c r="D516" s="44"/>
      <c r="E516" s="44"/>
      <c r="F516" s="44"/>
      <c r="G516" s="45"/>
      <c r="H516" s="15" t="s">
        <v>7209</v>
      </c>
      <c r="I516" s="33" t="s">
        <v>7210</v>
      </c>
      <c r="J516" s="472" t="s">
        <v>7210</v>
      </c>
      <c r="K516" s="33" t="s">
        <v>7199</v>
      </c>
      <c r="L516" s="13" t="s">
        <v>5613</v>
      </c>
      <c r="M516" s="13">
        <v>0</v>
      </c>
      <c r="N516" s="14"/>
    </row>
    <row r="517" ht="18.95" customHeight="1" spans="1:14">
      <c r="A517" s="44"/>
      <c r="B517" s="44"/>
      <c r="C517" s="44"/>
      <c r="D517" s="44"/>
      <c r="E517" s="44"/>
      <c r="F517" s="44"/>
      <c r="G517" s="45"/>
      <c r="H517" s="15" t="s">
        <v>7211</v>
      </c>
      <c r="I517" s="33" t="s">
        <v>958</v>
      </c>
      <c r="J517" s="472" t="s">
        <v>958</v>
      </c>
      <c r="K517" s="33" t="s">
        <v>5940</v>
      </c>
      <c r="L517" s="13" t="s">
        <v>5613</v>
      </c>
      <c r="M517" s="13">
        <v>2297</v>
      </c>
      <c r="N517" s="14"/>
    </row>
    <row r="518" ht="18.95" customHeight="1" spans="1:14">
      <c r="A518" s="44"/>
      <c r="B518" s="44"/>
      <c r="C518" s="44"/>
      <c r="D518" s="44"/>
      <c r="E518" s="44"/>
      <c r="F518" s="44"/>
      <c r="G518" s="45"/>
      <c r="H518" s="15" t="s">
        <v>7212</v>
      </c>
      <c r="I518" s="33" t="s">
        <v>7213</v>
      </c>
      <c r="J518" s="472" t="s">
        <v>7213</v>
      </c>
      <c r="K518" s="33" t="s">
        <v>7214</v>
      </c>
      <c r="L518" s="13" t="s">
        <v>5613</v>
      </c>
      <c r="M518" s="13">
        <v>972</v>
      </c>
      <c r="N518" s="14"/>
    </row>
    <row r="519" ht="18.95" customHeight="1" spans="1:14">
      <c r="A519" s="44"/>
      <c r="B519" s="44"/>
      <c r="C519" s="44"/>
      <c r="D519" s="44"/>
      <c r="E519" s="44"/>
      <c r="F519" s="44"/>
      <c r="G519" s="45"/>
      <c r="H519" s="15" t="s">
        <v>5625</v>
      </c>
      <c r="I519" s="33" t="s">
        <v>7215</v>
      </c>
      <c r="J519" s="472" t="s">
        <v>7215</v>
      </c>
      <c r="K519" s="33" t="s">
        <v>5627</v>
      </c>
      <c r="L519" s="13" t="s">
        <v>5613</v>
      </c>
      <c r="M519" s="13">
        <v>165</v>
      </c>
      <c r="N519" s="14"/>
    </row>
    <row r="520" ht="18.95" customHeight="1" spans="1:14">
      <c r="A520" s="44"/>
      <c r="B520" s="44"/>
      <c r="C520" s="44"/>
      <c r="D520" s="44"/>
      <c r="E520" s="44"/>
      <c r="F520" s="44"/>
      <c r="G520" s="45"/>
      <c r="H520" s="15" t="s">
        <v>5631</v>
      </c>
      <c r="I520" s="33" t="s">
        <v>7216</v>
      </c>
      <c r="J520" s="472" t="s">
        <v>7216</v>
      </c>
      <c r="K520" s="33" t="s">
        <v>5633</v>
      </c>
      <c r="L520" s="13" t="s">
        <v>5613</v>
      </c>
      <c r="M520" s="13">
        <v>81</v>
      </c>
      <c r="N520" s="14"/>
    </row>
    <row r="521" ht="18.95" customHeight="1" spans="1:14">
      <c r="A521" s="44"/>
      <c r="B521" s="44"/>
      <c r="C521" s="44"/>
      <c r="D521" s="44"/>
      <c r="E521" s="44"/>
      <c r="F521" s="44"/>
      <c r="G521" s="45"/>
      <c r="H521" s="15" t="s">
        <v>5637</v>
      </c>
      <c r="I521" s="33" t="s">
        <v>7217</v>
      </c>
      <c r="J521" s="472" t="s">
        <v>7217</v>
      </c>
      <c r="K521" s="33" t="s">
        <v>5639</v>
      </c>
      <c r="L521" s="13" t="s">
        <v>5613</v>
      </c>
      <c r="M521" s="13">
        <v>0</v>
      </c>
      <c r="N521" s="14"/>
    </row>
    <row r="522" ht="18.95" customHeight="1" spans="1:14">
      <c r="A522" s="44"/>
      <c r="B522" s="44"/>
      <c r="C522" s="44"/>
      <c r="D522" s="44"/>
      <c r="E522" s="44"/>
      <c r="F522" s="44"/>
      <c r="G522" s="45"/>
      <c r="H522" s="15" t="s">
        <v>7218</v>
      </c>
      <c r="I522" s="33" t="s">
        <v>7219</v>
      </c>
      <c r="J522" s="472" t="s">
        <v>7219</v>
      </c>
      <c r="K522" s="33" t="s">
        <v>7220</v>
      </c>
      <c r="L522" s="13" t="s">
        <v>5613</v>
      </c>
      <c r="M522" s="13">
        <v>56</v>
      </c>
      <c r="N522" s="14"/>
    </row>
    <row r="523" ht="18.95" customHeight="1" spans="1:14">
      <c r="A523" s="44"/>
      <c r="B523" s="44"/>
      <c r="C523" s="44"/>
      <c r="D523" s="44"/>
      <c r="E523" s="44"/>
      <c r="F523" s="44"/>
      <c r="G523" s="45"/>
      <c r="H523" s="15" t="s">
        <v>7221</v>
      </c>
      <c r="I523" s="33" t="s">
        <v>7222</v>
      </c>
      <c r="J523" s="472" t="s">
        <v>7222</v>
      </c>
      <c r="K523" s="33" t="s">
        <v>7223</v>
      </c>
      <c r="L523" s="13" t="s">
        <v>5613</v>
      </c>
      <c r="M523" s="13">
        <v>33</v>
      </c>
      <c r="N523" s="14"/>
    </row>
    <row r="524" ht="18.95" customHeight="1" spans="1:14">
      <c r="A524" s="44"/>
      <c r="B524" s="44"/>
      <c r="C524" s="44"/>
      <c r="D524" s="44"/>
      <c r="E524" s="44"/>
      <c r="F524" s="44"/>
      <c r="G524" s="45"/>
      <c r="H524" s="15" t="s">
        <v>7224</v>
      </c>
      <c r="I524" s="33" t="s">
        <v>7225</v>
      </c>
      <c r="J524" s="472" t="s">
        <v>7225</v>
      </c>
      <c r="K524" s="33" t="s">
        <v>7226</v>
      </c>
      <c r="L524" s="13" t="s">
        <v>5613</v>
      </c>
      <c r="M524" s="13">
        <v>0</v>
      </c>
      <c r="N524" s="14"/>
    </row>
    <row r="525" ht="18.95" customHeight="1" spans="1:14">
      <c r="A525" s="44"/>
      <c r="B525" s="44"/>
      <c r="C525" s="44"/>
      <c r="D525" s="44"/>
      <c r="E525" s="44"/>
      <c r="F525" s="44"/>
      <c r="G525" s="45"/>
      <c r="H525" s="15" t="s">
        <v>7227</v>
      </c>
      <c r="I525" s="33" t="s">
        <v>7228</v>
      </c>
      <c r="J525" s="472" t="s">
        <v>7228</v>
      </c>
      <c r="K525" s="33" t="s">
        <v>7229</v>
      </c>
      <c r="L525" s="13" t="s">
        <v>5613</v>
      </c>
      <c r="M525" s="13">
        <v>96</v>
      </c>
      <c r="N525" s="14"/>
    </row>
    <row r="526" ht="18.95" customHeight="1" spans="1:14">
      <c r="A526" s="44"/>
      <c r="B526" s="44"/>
      <c r="C526" s="44"/>
      <c r="D526" s="44"/>
      <c r="E526" s="44"/>
      <c r="F526" s="44"/>
      <c r="G526" s="45"/>
      <c r="H526" s="15" t="s">
        <v>7230</v>
      </c>
      <c r="I526" s="33" t="s">
        <v>7231</v>
      </c>
      <c r="J526" s="472" t="s">
        <v>7231</v>
      </c>
      <c r="K526" s="33" t="s">
        <v>7232</v>
      </c>
      <c r="L526" s="13" t="s">
        <v>5613</v>
      </c>
      <c r="M526" s="13">
        <v>3</v>
      </c>
      <c r="N526" s="14"/>
    </row>
    <row r="527" ht="18.95" customHeight="1" spans="1:14">
      <c r="A527" s="44"/>
      <c r="B527" s="44"/>
      <c r="C527" s="44"/>
      <c r="D527" s="44"/>
      <c r="E527" s="44"/>
      <c r="F527" s="44"/>
      <c r="G527" s="45"/>
      <c r="H527" s="15" t="s">
        <v>7233</v>
      </c>
      <c r="I527" s="33" t="s">
        <v>7234</v>
      </c>
      <c r="J527" s="472" t="s">
        <v>7234</v>
      </c>
      <c r="K527" s="33" t="s">
        <v>7235</v>
      </c>
      <c r="L527" s="13" t="s">
        <v>5613</v>
      </c>
      <c r="M527" s="13">
        <v>313</v>
      </c>
      <c r="N527" s="14"/>
    </row>
    <row r="528" ht="18.95" customHeight="1" spans="1:14">
      <c r="A528" s="44"/>
      <c r="B528" s="44"/>
      <c r="C528" s="44"/>
      <c r="D528" s="44"/>
      <c r="E528" s="44"/>
      <c r="F528" s="44"/>
      <c r="G528" s="45"/>
      <c r="H528" s="15" t="s">
        <v>7236</v>
      </c>
      <c r="I528" s="33" t="s">
        <v>7237</v>
      </c>
      <c r="J528" s="472" t="s">
        <v>7237</v>
      </c>
      <c r="K528" s="33" t="s">
        <v>7238</v>
      </c>
      <c r="L528" s="13" t="s">
        <v>5613</v>
      </c>
      <c r="M528" s="13">
        <v>0</v>
      </c>
      <c r="N528" s="14"/>
    </row>
    <row r="529" ht="18.95" customHeight="1" spans="1:14">
      <c r="A529" s="44"/>
      <c r="B529" s="44"/>
      <c r="C529" s="44"/>
      <c r="D529" s="44"/>
      <c r="E529" s="44"/>
      <c r="F529" s="44"/>
      <c r="G529" s="45"/>
      <c r="H529" s="15" t="s">
        <v>7239</v>
      </c>
      <c r="I529" s="33" t="s">
        <v>7240</v>
      </c>
      <c r="J529" s="472" t="s">
        <v>7240</v>
      </c>
      <c r="K529" s="33" t="s">
        <v>7241</v>
      </c>
      <c r="L529" s="13" t="s">
        <v>5613</v>
      </c>
      <c r="M529" s="13">
        <v>130</v>
      </c>
      <c r="N529" s="14"/>
    </row>
    <row r="530" ht="18.95" customHeight="1" spans="1:14">
      <c r="A530" s="44"/>
      <c r="B530" s="44"/>
      <c r="C530" s="44"/>
      <c r="D530" s="44"/>
      <c r="E530" s="44"/>
      <c r="F530" s="44"/>
      <c r="G530" s="45"/>
      <c r="H530" s="15" t="s">
        <v>7242</v>
      </c>
      <c r="I530" s="33" t="s">
        <v>7243</v>
      </c>
      <c r="J530" s="472" t="s">
        <v>7243</v>
      </c>
      <c r="K530" s="33" t="s">
        <v>7244</v>
      </c>
      <c r="L530" s="13" t="s">
        <v>5613</v>
      </c>
      <c r="M530" s="13">
        <v>0</v>
      </c>
      <c r="N530" s="14"/>
    </row>
    <row r="531" ht="18.95" customHeight="1" spans="1:14">
      <c r="A531" s="44"/>
      <c r="B531" s="44"/>
      <c r="C531" s="44"/>
      <c r="D531" s="44"/>
      <c r="E531" s="44"/>
      <c r="F531" s="44"/>
      <c r="G531" s="45"/>
      <c r="H531" s="15" t="s">
        <v>7245</v>
      </c>
      <c r="I531" s="33" t="s">
        <v>7246</v>
      </c>
      <c r="J531" s="472" t="s">
        <v>7246</v>
      </c>
      <c r="K531" s="33" t="s">
        <v>7247</v>
      </c>
      <c r="L531" s="13" t="s">
        <v>5613</v>
      </c>
      <c r="M531" s="13">
        <v>95</v>
      </c>
      <c r="N531" s="14"/>
    </row>
    <row r="532" ht="18.95" customHeight="1" spans="1:14">
      <c r="A532" s="44"/>
      <c r="B532" s="44"/>
      <c r="C532" s="44"/>
      <c r="D532" s="44"/>
      <c r="E532" s="44"/>
      <c r="F532" s="44"/>
      <c r="G532" s="45"/>
      <c r="H532" s="15" t="s">
        <v>7248</v>
      </c>
      <c r="I532" s="33" t="s">
        <v>7249</v>
      </c>
      <c r="J532" s="472" t="s">
        <v>7249</v>
      </c>
      <c r="K532" s="33" t="s">
        <v>7250</v>
      </c>
      <c r="L532" s="13" t="s">
        <v>5613</v>
      </c>
      <c r="M532" s="13">
        <v>805</v>
      </c>
      <c r="N532" s="14"/>
    </row>
    <row r="533" ht="18.95" customHeight="1" spans="1:14">
      <c r="A533" s="44"/>
      <c r="B533" s="44"/>
      <c r="C533" s="44"/>
      <c r="D533" s="44"/>
      <c r="E533" s="44"/>
      <c r="F533" s="44"/>
      <c r="G533" s="45"/>
      <c r="H533" s="15" t="s">
        <v>5625</v>
      </c>
      <c r="I533" s="33" t="s">
        <v>7251</v>
      </c>
      <c r="J533" s="472" t="s">
        <v>7251</v>
      </c>
      <c r="K533" s="33" t="s">
        <v>5627</v>
      </c>
      <c r="L533" s="13" t="s">
        <v>5613</v>
      </c>
      <c r="M533" s="13">
        <v>0</v>
      </c>
      <c r="N533" s="14"/>
    </row>
    <row r="534" ht="18.95" customHeight="1" spans="1:14">
      <c r="A534" s="44"/>
      <c r="B534" s="44"/>
      <c r="C534" s="44"/>
      <c r="D534" s="44"/>
      <c r="E534" s="44"/>
      <c r="F534" s="44"/>
      <c r="G534" s="45"/>
      <c r="H534" s="15" t="s">
        <v>5631</v>
      </c>
      <c r="I534" s="33" t="s">
        <v>7252</v>
      </c>
      <c r="J534" s="472" t="s">
        <v>7252</v>
      </c>
      <c r="K534" s="33" t="s">
        <v>5633</v>
      </c>
      <c r="L534" s="13" t="s">
        <v>5613</v>
      </c>
      <c r="M534" s="13">
        <v>0</v>
      </c>
      <c r="N534" s="14"/>
    </row>
    <row r="535" ht="18.95" customHeight="1" spans="1:14">
      <c r="A535" s="44"/>
      <c r="B535" s="44"/>
      <c r="C535" s="44"/>
      <c r="D535" s="44"/>
      <c r="E535" s="44"/>
      <c r="F535" s="44"/>
      <c r="G535" s="45"/>
      <c r="H535" s="15" t="s">
        <v>5637</v>
      </c>
      <c r="I535" s="33" t="s">
        <v>7253</v>
      </c>
      <c r="J535" s="472" t="s">
        <v>7253</v>
      </c>
      <c r="K535" s="33" t="s">
        <v>5639</v>
      </c>
      <c r="L535" s="13" t="s">
        <v>5613</v>
      </c>
      <c r="M535" s="13">
        <v>0</v>
      </c>
      <c r="N535" s="14"/>
    </row>
    <row r="536" ht="18.95" customHeight="1" spans="1:14">
      <c r="A536" s="44"/>
      <c r="B536" s="44"/>
      <c r="C536" s="44"/>
      <c r="D536" s="44"/>
      <c r="E536" s="44"/>
      <c r="F536" s="44"/>
      <c r="G536" s="45"/>
      <c r="H536" s="15" t="s">
        <v>7254</v>
      </c>
      <c r="I536" s="33" t="s">
        <v>7255</v>
      </c>
      <c r="J536" s="472" t="s">
        <v>7255</v>
      </c>
      <c r="K536" s="33" t="s">
        <v>7256</v>
      </c>
      <c r="L536" s="13" t="s">
        <v>5613</v>
      </c>
      <c r="M536" s="13">
        <v>5</v>
      </c>
      <c r="N536" s="14"/>
    </row>
    <row r="537" ht="18.95" customHeight="1" spans="1:14">
      <c r="A537" s="44"/>
      <c r="B537" s="44"/>
      <c r="C537" s="44"/>
      <c r="D537" s="44"/>
      <c r="E537" s="44"/>
      <c r="F537" s="44"/>
      <c r="G537" s="45"/>
      <c r="H537" s="15" t="s">
        <v>7257</v>
      </c>
      <c r="I537" s="33" t="s">
        <v>7258</v>
      </c>
      <c r="J537" s="472" t="s">
        <v>7258</v>
      </c>
      <c r="K537" s="33" t="s">
        <v>7259</v>
      </c>
      <c r="L537" s="13" t="s">
        <v>5613</v>
      </c>
      <c r="M537" s="13">
        <v>0</v>
      </c>
      <c r="N537" s="14"/>
    </row>
    <row r="538" ht="18.95" customHeight="1" spans="1:14">
      <c r="A538" s="44"/>
      <c r="B538" s="44"/>
      <c r="C538" s="44"/>
      <c r="D538" s="44"/>
      <c r="E538" s="44"/>
      <c r="F538" s="44"/>
      <c r="G538" s="45"/>
      <c r="H538" s="15" t="s">
        <v>7260</v>
      </c>
      <c r="I538" s="33" t="s">
        <v>7261</v>
      </c>
      <c r="J538" s="472" t="s">
        <v>7261</v>
      </c>
      <c r="K538" s="33" t="s">
        <v>7262</v>
      </c>
      <c r="L538" s="13" t="s">
        <v>5613</v>
      </c>
      <c r="M538" s="13">
        <v>800</v>
      </c>
      <c r="N538" s="14"/>
    </row>
    <row r="539" ht="18.95" customHeight="1" spans="1:14">
      <c r="A539" s="44"/>
      <c r="B539" s="44"/>
      <c r="C539" s="44"/>
      <c r="D539" s="44"/>
      <c r="E539" s="44"/>
      <c r="F539" s="44"/>
      <c r="G539" s="45"/>
      <c r="H539" s="15" t="s">
        <v>7263</v>
      </c>
      <c r="I539" s="33" t="s">
        <v>7264</v>
      </c>
      <c r="J539" s="472" t="s">
        <v>7264</v>
      </c>
      <c r="K539" s="33" t="s">
        <v>7265</v>
      </c>
      <c r="L539" s="13" t="s">
        <v>5613</v>
      </c>
      <c r="M539" s="13">
        <v>0</v>
      </c>
      <c r="N539" s="14"/>
    </row>
    <row r="540" ht="18.95" customHeight="1" spans="1:14">
      <c r="A540" s="44"/>
      <c r="B540" s="44"/>
      <c r="C540" s="44"/>
      <c r="D540" s="44"/>
      <c r="E540" s="44"/>
      <c r="F540" s="44"/>
      <c r="G540" s="45"/>
      <c r="H540" s="15" t="s">
        <v>7266</v>
      </c>
      <c r="I540" s="33" t="s">
        <v>7267</v>
      </c>
      <c r="J540" s="472" t="s">
        <v>7267</v>
      </c>
      <c r="K540" s="33" t="s">
        <v>7268</v>
      </c>
      <c r="L540" s="13" t="s">
        <v>5613</v>
      </c>
      <c r="M540" s="13">
        <v>57</v>
      </c>
      <c r="N540" s="14"/>
    </row>
    <row r="541" ht="18.95" customHeight="1" spans="1:14">
      <c r="A541" s="44"/>
      <c r="B541" s="44"/>
      <c r="C541" s="44"/>
      <c r="D541" s="44"/>
      <c r="E541" s="44"/>
      <c r="F541" s="44"/>
      <c r="G541" s="45"/>
      <c r="H541" s="15" t="s">
        <v>5625</v>
      </c>
      <c r="I541" s="33" t="s">
        <v>7269</v>
      </c>
      <c r="J541" s="472" t="s">
        <v>7269</v>
      </c>
      <c r="K541" s="33" t="s">
        <v>5627</v>
      </c>
      <c r="L541" s="13" t="s">
        <v>5613</v>
      </c>
      <c r="M541" s="13">
        <v>0</v>
      </c>
      <c r="N541" s="14"/>
    </row>
    <row r="542" ht="18.95" customHeight="1" spans="1:14">
      <c r="A542" s="44"/>
      <c r="B542" s="44"/>
      <c r="C542" s="44"/>
      <c r="D542" s="44"/>
      <c r="E542" s="44"/>
      <c r="F542" s="44"/>
      <c r="G542" s="45"/>
      <c r="H542" s="15" t="s">
        <v>5631</v>
      </c>
      <c r="I542" s="33" t="s">
        <v>7270</v>
      </c>
      <c r="J542" s="472" t="s">
        <v>7270</v>
      </c>
      <c r="K542" s="33" t="s">
        <v>5633</v>
      </c>
      <c r="L542" s="13" t="s">
        <v>5613</v>
      </c>
      <c r="M542" s="13">
        <v>0</v>
      </c>
      <c r="N542" s="14"/>
    </row>
    <row r="543" ht="18.95" customHeight="1" spans="1:14">
      <c r="A543" s="44"/>
      <c r="B543" s="44"/>
      <c r="C543" s="44"/>
      <c r="D543" s="44"/>
      <c r="E543" s="44"/>
      <c r="F543" s="44"/>
      <c r="G543" s="45"/>
      <c r="H543" s="15" t="s">
        <v>5637</v>
      </c>
      <c r="I543" s="33" t="s">
        <v>7271</v>
      </c>
      <c r="J543" s="472" t="s">
        <v>7271</v>
      </c>
      <c r="K543" s="33" t="s">
        <v>5639</v>
      </c>
      <c r="L543" s="13" t="s">
        <v>5613</v>
      </c>
      <c r="M543" s="13">
        <v>0</v>
      </c>
      <c r="N543" s="14"/>
    </row>
    <row r="544" ht="18.95" customHeight="1" spans="1:14">
      <c r="A544" s="44"/>
      <c r="B544" s="44"/>
      <c r="C544" s="44"/>
      <c r="D544" s="44"/>
      <c r="E544" s="44"/>
      <c r="F544" s="44"/>
      <c r="G544" s="45"/>
      <c r="H544" s="15" t="s">
        <v>7272</v>
      </c>
      <c r="I544" s="33" t="s">
        <v>7273</v>
      </c>
      <c r="J544" s="472" t="s">
        <v>7273</v>
      </c>
      <c r="K544" s="33" t="s">
        <v>7274</v>
      </c>
      <c r="L544" s="13" t="s">
        <v>5613</v>
      </c>
      <c r="M544" s="13">
        <v>0</v>
      </c>
      <c r="N544" s="14"/>
    </row>
    <row r="545" ht="18.95" customHeight="1" spans="1:14">
      <c r="A545" s="44"/>
      <c r="B545" s="44"/>
      <c r="C545" s="44"/>
      <c r="D545" s="44"/>
      <c r="E545" s="44"/>
      <c r="F545" s="44"/>
      <c r="G545" s="45"/>
      <c r="H545" s="15" t="s">
        <v>7275</v>
      </c>
      <c r="I545" s="33" t="s">
        <v>7276</v>
      </c>
      <c r="J545" s="472" t="s">
        <v>7276</v>
      </c>
      <c r="K545" s="33" t="s">
        <v>7277</v>
      </c>
      <c r="L545" s="13" t="s">
        <v>5613</v>
      </c>
      <c r="M545" s="13">
        <v>0</v>
      </c>
      <c r="N545" s="14"/>
    </row>
    <row r="546" ht="18.95" customHeight="1" spans="1:14">
      <c r="A546" s="44"/>
      <c r="B546" s="44"/>
      <c r="C546" s="44"/>
      <c r="D546" s="44"/>
      <c r="E546" s="44"/>
      <c r="F546" s="44"/>
      <c r="G546" s="45"/>
      <c r="H546" s="15" t="s">
        <v>7278</v>
      </c>
      <c r="I546" s="33" t="s">
        <v>7279</v>
      </c>
      <c r="J546" s="472" t="s">
        <v>7279</v>
      </c>
      <c r="K546" s="33" t="s">
        <v>7280</v>
      </c>
      <c r="L546" s="13" t="s">
        <v>5613</v>
      </c>
      <c r="M546" s="13">
        <v>0</v>
      </c>
      <c r="N546" s="14"/>
    </row>
    <row r="547" ht="18.95" customHeight="1" spans="1:14">
      <c r="A547" s="44"/>
      <c r="B547" s="44"/>
      <c r="C547" s="44"/>
      <c r="D547" s="44"/>
      <c r="E547" s="44"/>
      <c r="F547" s="44"/>
      <c r="G547" s="45"/>
      <c r="H547" s="15" t="s">
        <v>7281</v>
      </c>
      <c r="I547" s="33" t="s">
        <v>7282</v>
      </c>
      <c r="J547" s="472" t="s">
        <v>7282</v>
      </c>
      <c r="K547" s="33" t="s">
        <v>7283</v>
      </c>
      <c r="L547" s="13" t="s">
        <v>5613</v>
      </c>
      <c r="M547" s="13">
        <v>10</v>
      </c>
      <c r="N547" s="14"/>
    </row>
    <row r="548" ht="18.95" customHeight="1" spans="1:14">
      <c r="A548" s="44"/>
      <c r="B548" s="44"/>
      <c r="C548" s="44"/>
      <c r="D548" s="44"/>
      <c r="E548" s="44"/>
      <c r="F548" s="44"/>
      <c r="G548" s="45"/>
      <c r="H548" s="15" t="s">
        <v>7284</v>
      </c>
      <c r="I548" s="33" t="s">
        <v>7285</v>
      </c>
      <c r="J548" s="472" t="s">
        <v>7285</v>
      </c>
      <c r="K548" s="33" t="s">
        <v>7286</v>
      </c>
      <c r="L548" s="13" t="s">
        <v>5613</v>
      </c>
      <c r="M548" s="13">
        <v>47</v>
      </c>
      <c r="N548" s="14"/>
    </row>
    <row r="549" ht="18.95" customHeight="1" spans="1:14">
      <c r="A549" s="44"/>
      <c r="B549" s="44"/>
      <c r="C549" s="44"/>
      <c r="D549" s="44"/>
      <c r="E549" s="44"/>
      <c r="F549" s="44"/>
      <c r="G549" s="45"/>
      <c r="H549" s="15" t="s">
        <v>7287</v>
      </c>
      <c r="I549" s="33" t="s">
        <v>7288</v>
      </c>
      <c r="J549" s="472" t="s">
        <v>7288</v>
      </c>
      <c r="K549" s="33" t="s">
        <v>7289</v>
      </c>
      <c r="L549" s="13" t="s">
        <v>5613</v>
      </c>
      <c r="M549" s="13">
        <v>0</v>
      </c>
      <c r="N549" s="14"/>
    </row>
    <row r="550" ht="18.95" customHeight="1" spans="1:14">
      <c r="A550" s="44"/>
      <c r="B550" s="44"/>
      <c r="C550" s="44"/>
      <c r="D550" s="44"/>
      <c r="E550" s="44"/>
      <c r="F550" s="44"/>
      <c r="G550" s="45"/>
      <c r="H550" s="15" t="s">
        <v>7290</v>
      </c>
      <c r="I550" s="33" t="s">
        <v>7291</v>
      </c>
      <c r="J550" s="472" t="s">
        <v>7291</v>
      </c>
      <c r="K550" s="33" t="s">
        <v>7292</v>
      </c>
      <c r="L550" s="13" t="s">
        <v>5613</v>
      </c>
      <c r="M550" s="13">
        <v>0</v>
      </c>
      <c r="N550" s="14"/>
    </row>
    <row r="551" ht="18.95" customHeight="1" spans="1:14">
      <c r="A551" s="44"/>
      <c r="B551" s="44"/>
      <c r="C551" s="44"/>
      <c r="D551" s="44"/>
      <c r="E551" s="44"/>
      <c r="F551" s="44"/>
      <c r="G551" s="45"/>
      <c r="H551" s="15" t="s">
        <v>7293</v>
      </c>
      <c r="I551" s="33" t="s">
        <v>7294</v>
      </c>
      <c r="J551" s="472" t="s">
        <v>7294</v>
      </c>
      <c r="K551" s="33" t="s">
        <v>7295</v>
      </c>
      <c r="L551" s="13" t="s">
        <v>5613</v>
      </c>
      <c r="M551" s="13">
        <v>311</v>
      </c>
      <c r="N551" s="14"/>
    </row>
    <row r="552" ht="18.95" customHeight="1" spans="1:14">
      <c r="A552" s="44"/>
      <c r="B552" s="44"/>
      <c r="C552" s="44"/>
      <c r="D552" s="44"/>
      <c r="E552" s="44"/>
      <c r="F552" s="44"/>
      <c r="G552" s="45"/>
      <c r="H552" s="15" t="s">
        <v>5625</v>
      </c>
      <c r="I552" s="33" t="s">
        <v>7296</v>
      </c>
      <c r="J552" s="472" t="s">
        <v>7296</v>
      </c>
      <c r="K552" s="33" t="s">
        <v>5627</v>
      </c>
      <c r="L552" s="13" t="s">
        <v>5613</v>
      </c>
      <c r="M552" s="13">
        <v>143</v>
      </c>
      <c r="N552" s="14"/>
    </row>
    <row r="553" ht="18.95" customHeight="1" spans="1:14">
      <c r="A553" s="44"/>
      <c r="B553" s="44"/>
      <c r="C553" s="44"/>
      <c r="D553" s="44"/>
      <c r="E553" s="44"/>
      <c r="F553" s="44"/>
      <c r="G553" s="45"/>
      <c r="H553" s="15" t="s">
        <v>5631</v>
      </c>
      <c r="I553" s="33" t="s">
        <v>7297</v>
      </c>
      <c r="J553" s="472" t="s">
        <v>7297</v>
      </c>
      <c r="K553" s="33" t="s">
        <v>5633</v>
      </c>
      <c r="L553" s="13" t="s">
        <v>5613</v>
      </c>
      <c r="M553" s="13">
        <v>71</v>
      </c>
      <c r="N553" s="14"/>
    </row>
    <row r="554" ht="18.95" customHeight="1" spans="1:14">
      <c r="A554" s="44"/>
      <c r="B554" s="44"/>
      <c r="C554" s="44"/>
      <c r="D554" s="44"/>
      <c r="E554" s="44"/>
      <c r="F554" s="44"/>
      <c r="G554" s="45"/>
      <c r="H554" s="15" t="s">
        <v>5637</v>
      </c>
      <c r="I554" s="33" t="s">
        <v>7298</v>
      </c>
      <c r="J554" s="472" t="s">
        <v>7298</v>
      </c>
      <c r="K554" s="33" t="s">
        <v>5639</v>
      </c>
      <c r="L554" s="13" t="s">
        <v>5613</v>
      </c>
      <c r="M554" s="13">
        <v>0</v>
      </c>
      <c r="N554" s="14"/>
    </row>
    <row r="555" ht="18.95" customHeight="1" spans="1:14">
      <c r="A555" s="44"/>
      <c r="B555" s="44"/>
      <c r="C555" s="44"/>
      <c r="D555" s="44"/>
      <c r="E555" s="44"/>
      <c r="F555" s="44"/>
      <c r="G555" s="45"/>
      <c r="H555" s="15" t="s">
        <v>7299</v>
      </c>
      <c r="I555" s="33" t="s">
        <v>7300</v>
      </c>
      <c r="J555" s="472" t="s">
        <v>7300</v>
      </c>
      <c r="K555" s="33" t="s">
        <v>7301</v>
      </c>
      <c r="L555" s="13" t="s">
        <v>5613</v>
      </c>
      <c r="M555" s="13">
        <v>0</v>
      </c>
      <c r="N555" s="14"/>
    </row>
    <row r="556" ht="18.95" customHeight="1" spans="1:14">
      <c r="A556" s="44"/>
      <c r="B556" s="44"/>
      <c r="C556" s="44"/>
      <c r="D556" s="44"/>
      <c r="E556" s="44"/>
      <c r="F556" s="44"/>
      <c r="G556" s="45"/>
      <c r="H556" s="15" t="s">
        <v>7302</v>
      </c>
      <c r="I556" s="33" t="s">
        <v>7303</v>
      </c>
      <c r="J556" s="472" t="s">
        <v>7303</v>
      </c>
      <c r="K556" s="33" t="s">
        <v>7304</v>
      </c>
      <c r="L556" s="13" t="s">
        <v>5613</v>
      </c>
      <c r="M556" s="13">
        <v>0</v>
      </c>
      <c r="N556" s="14"/>
    </row>
    <row r="557" ht="18.95" customHeight="1" spans="1:14">
      <c r="A557" s="44"/>
      <c r="B557" s="44"/>
      <c r="C557" s="44"/>
      <c r="D557" s="44"/>
      <c r="E557" s="44"/>
      <c r="F557" s="44"/>
      <c r="G557" s="45"/>
      <c r="H557" s="15" t="s">
        <v>7305</v>
      </c>
      <c r="I557" s="33" t="s">
        <v>7306</v>
      </c>
      <c r="J557" s="472" t="s">
        <v>7306</v>
      </c>
      <c r="K557" s="33" t="s">
        <v>7307</v>
      </c>
      <c r="L557" s="13" t="s">
        <v>5613</v>
      </c>
      <c r="M557" s="13">
        <v>44</v>
      </c>
      <c r="N557" s="14"/>
    </row>
    <row r="558" ht="18.95" customHeight="1" spans="1:14">
      <c r="A558" s="44"/>
      <c r="B558" s="44"/>
      <c r="C558" s="44"/>
      <c r="D558" s="44"/>
      <c r="E558" s="44"/>
      <c r="F558" s="44"/>
      <c r="G558" s="45"/>
      <c r="H558" s="50"/>
      <c r="I558" s="472" t="s">
        <v>7308</v>
      </c>
      <c r="J558" s="472" t="s">
        <v>7309</v>
      </c>
      <c r="K558" s="33" t="s">
        <v>7310</v>
      </c>
      <c r="L558" s="13" t="s">
        <v>5613</v>
      </c>
      <c r="M558" s="13">
        <v>0</v>
      </c>
      <c r="N558" s="14"/>
    </row>
    <row r="559" ht="18.95" customHeight="1" spans="1:14">
      <c r="A559" s="44"/>
      <c r="B559" s="44"/>
      <c r="C559" s="44"/>
      <c r="D559" s="44"/>
      <c r="E559" s="44"/>
      <c r="F559" s="44"/>
      <c r="G559" s="45"/>
      <c r="H559" s="15" t="s">
        <v>7311</v>
      </c>
      <c r="I559" s="33" t="s">
        <v>7308</v>
      </c>
      <c r="J559" s="472" t="s">
        <v>7308</v>
      </c>
      <c r="K559" s="33" t="s">
        <v>7312</v>
      </c>
      <c r="L559" s="13" t="s">
        <v>5613</v>
      </c>
      <c r="M559" s="13">
        <v>53</v>
      </c>
      <c r="N559" s="14"/>
    </row>
    <row r="560" ht="18.95" customHeight="1" spans="1:14">
      <c r="A560" s="44"/>
      <c r="B560" s="44"/>
      <c r="C560" s="44"/>
      <c r="D560" s="44"/>
      <c r="E560" s="44"/>
      <c r="F560" s="44"/>
      <c r="G560" s="45"/>
      <c r="H560" s="15" t="s">
        <v>7313</v>
      </c>
      <c r="I560" s="33" t="s">
        <v>7314</v>
      </c>
      <c r="J560" s="472" t="s">
        <v>7314</v>
      </c>
      <c r="K560" s="33" t="s">
        <v>7315</v>
      </c>
      <c r="L560" s="13" t="s">
        <v>5613</v>
      </c>
      <c r="M560" s="13">
        <v>0</v>
      </c>
      <c r="N560" s="14"/>
    </row>
    <row r="561" ht="18.95" customHeight="1" spans="1:14">
      <c r="A561" s="44"/>
      <c r="B561" s="44"/>
      <c r="C561" s="44"/>
      <c r="D561" s="44"/>
      <c r="E561" s="44"/>
      <c r="F561" s="44"/>
      <c r="G561" s="45"/>
      <c r="H561" s="15" t="s">
        <v>5625</v>
      </c>
      <c r="I561" s="33" t="s">
        <v>7316</v>
      </c>
      <c r="J561" s="472" t="s">
        <v>7316</v>
      </c>
      <c r="K561" s="33" t="s">
        <v>5627</v>
      </c>
      <c r="L561" s="13" t="s">
        <v>5613</v>
      </c>
      <c r="M561" s="13">
        <v>0</v>
      </c>
      <c r="N561" s="14"/>
    </row>
    <row r="562" ht="18.95" customHeight="1" spans="1:14">
      <c r="A562" s="44"/>
      <c r="B562" s="44"/>
      <c r="C562" s="44"/>
      <c r="D562" s="44"/>
      <c r="E562" s="44"/>
      <c r="F562" s="44"/>
      <c r="G562" s="45"/>
      <c r="H562" s="15" t="s">
        <v>5631</v>
      </c>
      <c r="I562" s="33" t="s">
        <v>7317</v>
      </c>
      <c r="J562" s="472" t="s">
        <v>7317</v>
      </c>
      <c r="K562" s="33" t="s">
        <v>5633</v>
      </c>
      <c r="L562" s="13" t="s">
        <v>5613</v>
      </c>
      <c r="M562" s="13">
        <v>0</v>
      </c>
      <c r="N562" s="14"/>
    </row>
    <row r="563" ht="18.95" customHeight="1" spans="1:14">
      <c r="A563" s="44"/>
      <c r="B563" s="44"/>
      <c r="C563" s="44"/>
      <c r="D563" s="44"/>
      <c r="E563" s="44"/>
      <c r="F563" s="44"/>
      <c r="G563" s="45"/>
      <c r="H563" s="15" t="s">
        <v>5637</v>
      </c>
      <c r="I563" s="33" t="s">
        <v>7318</v>
      </c>
      <c r="J563" s="472" t="s">
        <v>7318</v>
      </c>
      <c r="K563" s="33" t="s">
        <v>5639</v>
      </c>
      <c r="L563" s="13" t="s">
        <v>5613</v>
      </c>
      <c r="M563" s="13">
        <v>0</v>
      </c>
      <c r="N563" s="14"/>
    </row>
    <row r="564" ht="18.95" customHeight="1" spans="1:14">
      <c r="A564" s="44"/>
      <c r="B564" s="44"/>
      <c r="C564" s="44"/>
      <c r="D564" s="44"/>
      <c r="E564" s="44"/>
      <c r="F564" s="44"/>
      <c r="G564" s="45"/>
      <c r="H564" s="15" t="s">
        <v>7319</v>
      </c>
      <c r="I564" s="33" t="s">
        <v>7320</v>
      </c>
      <c r="J564" s="472" t="s">
        <v>7320</v>
      </c>
      <c r="K564" s="33" t="s">
        <v>7321</v>
      </c>
      <c r="L564" s="13" t="s">
        <v>5613</v>
      </c>
      <c r="M564" s="13">
        <v>0</v>
      </c>
      <c r="N564" s="14"/>
    </row>
    <row r="565" ht="18.95" customHeight="1" spans="1:14">
      <c r="A565" s="44"/>
      <c r="B565" s="44"/>
      <c r="C565" s="44"/>
      <c r="D565" s="44"/>
      <c r="E565" s="44"/>
      <c r="F565" s="44"/>
      <c r="G565" s="45"/>
      <c r="H565" s="15" t="s">
        <v>7322</v>
      </c>
      <c r="I565" s="33" t="s">
        <v>7323</v>
      </c>
      <c r="J565" s="472" t="s">
        <v>7323</v>
      </c>
      <c r="K565" s="33" t="s">
        <v>7324</v>
      </c>
      <c r="L565" s="13" t="s">
        <v>5613</v>
      </c>
      <c r="M565" s="13">
        <v>0</v>
      </c>
      <c r="N565" s="14"/>
    </row>
    <row r="566" ht="18.95" customHeight="1" spans="1:14">
      <c r="A566" s="44"/>
      <c r="B566" s="44"/>
      <c r="C566" s="44"/>
      <c r="D566" s="44"/>
      <c r="E566" s="44"/>
      <c r="F566" s="44"/>
      <c r="G566" s="45"/>
      <c r="H566" s="15" t="s">
        <v>7325</v>
      </c>
      <c r="I566" s="33" t="s">
        <v>7326</v>
      </c>
      <c r="J566" s="472" t="s">
        <v>7326</v>
      </c>
      <c r="K566" s="33" t="s">
        <v>7327</v>
      </c>
      <c r="L566" s="13" t="s">
        <v>5613</v>
      </c>
      <c r="M566" s="13">
        <v>0</v>
      </c>
      <c r="N566" s="14"/>
    </row>
    <row r="567" ht="18.95" customHeight="1" spans="1:14">
      <c r="A567" s="44"/>
      <c r="B567" s="44"/>
      <c r="C567" s="44"/>
      <c r="D567" s="44"/>
      <c r="E567" s="44"/>
      <c r="F567" s="44"/>
      <c r="G567" s="45"/>
      <c r="H567" s="15" t="s">
        <v>7328</v>
      </c>
      <c r="I567" s="33" t="s">
        <v>7329</v>
      </c>
      <c r="J567" s="472" t="s">
        <v>7329</v>
      </c>
      <c r="K567" s="33" t="s">
        <v>7330</v>
      </c>
      <c r="L567" s="13" t="s">
        <v>5613</v>
      </c>
      <c r="M567" s="13">
        <v>0</v>
      </c>
      <c r="N567" s="14"/>
    </row>
    <row r="568" ht="18.95" customHeight="1" spans="1:14">
      <c r="A568" s="44"/>
      <c r="B568" s="44"/>
      <c r="C568" s="44"/>
      <c r="D568" s="44"/>
      <c r="E568" s="44"/>
      <c r="F568" s="44"/>
      <c r="G568" s="45"/>
      <c r="H568" s="15" t="s">
        <v>7331</v>
      </c>
      <c r="I568" s="33" t="s">
        <v>7332</v>
      </c>
      <c r="J568" s="472" t="s">
        <v>7332</v>
      </c>
      <c r="K568" s="33" t="s">
        <v>7333</v>
      </c>
      <c r="L568" s="13" t="s">
        <v>5613</v>
      </c>
      <c r="M568" s="13">
        <v>0</v>
      </c>
      <c r="N568" s="14"/>
    </row>
    <row r="569" ht="18.95" customHeight="1" spans="1:14">
      <c r="A569" s="44"/>
      <c r="B569" s="44"/>
      <c r="C569" s="44"/>
      <c r="D569" s="44"/>
      <c r="E569" s="44"/>
      <c r="F569" s="44"/>
      <c r="G569" s="45"/>
      <c r="H569" s="15" t="s">
        <v>7334</v>
      </c>
      <c r="I569" s="33" t="s">
        <v>7335</v>
      </c>
      <c r="J569" s="472" t="s">
        <v>7335</v>
      </c>
      <c r="K569" s="33" t="s">
        <v>7336</v>
      </c>
      <c r="L569" s="13" t="s">
        <v>5613</v>
      </c>
      <c r="M569" s="13">
        <v>152</v>
      </c>
      <c r="N569" s="14"/>
    </row>
    <row r="570" ht="18.95" customHeight="1" spans="1:14">
      <c r="A570" s="44"/>
      <c r="B570" s="44"/>
      <c r="C570" s="44"/>
      <c r="D570" s="44"/>
      <c r="E570" s="44"/>
      <c r="F570" s="44"/>
      <c r="G570" s="45"/>
      <c r="H570" s="15" t="s">
        <v>7337</v>
      </c>
      <c r="I570" s="33" t="s">
        <v>7338</v>
      </c>
      <c r="J570" s="472" t="s">
        <v>7338</v>
      </c>
      <c r="K570" s="33" t="s">
        <v>7339</v>
      </c>
      <c r="L570" s="13" t="s">
        <v>5613</v>
      </c>
      <c r="M570" s="13">
        <v>0</v>
      </c>
      <c r="N570" s="14"/>
    </row>
    <row r="571" ht="18.95" customHeight="1" spans="1:14">
      <c r="A571" s="44"/>
      <c r="B571" s="44"/>
      <c r="C571" s="44"/>
      <c r="D571" s="44"/>
      <c r="E571" s="44"/>
      <c r="F571" s="44"/>
      <c r="G571" s="45"/>
      <c r="H571" s="15" t="s">
        <v>7340</v>
      </c>
      <c r="I571" s="33" t="s">
        <v>7341</v>
      </c>
      <c r="J571" s="472" t="s">
        <v>7341</v>
      </c>
      <c r="K571" s="33" t="s">
        <v>7342</v>
      </c>
      <c r="L571" s="13" t="s">
        <v>5613</v>
      </c>
      <c r="M571" s="13">
        <v>0</v>
      </c>
      <c r="N571" s="14"/>
    </row>
    <row r="572" ht="18.95" customHeight="1" spans="1:14">
      <c r="A572" s="44"/>
      <c r="B572" s="44"/>
      <c r="C572" s="44"/>
      <c r="D572" s="44"/>
      <c r="E572" s="44"/>
      <c r="F572" s="44"/>
      <c r="G572" s="45"/>
      <c r="H572" s="15" t="s">
        <v>7343</v>
      </c>
      <c r="I572" s="33" t="s">
        <v>7344</v>
      </c>
      <c r="J572" s="472" t="s">
        <v>7344</v>
      </c>
      <c r="K572" s="33" t="s">
        <v>7336</v>
      </c>
      <c r="L572" s="13" t="s">
        <v>5613</v>
      </c>
      <c r="M572" s="13">
        <v>152</v>
      </c>
      <c r="N572" s="14"/>
    </row>
    <row r="573" ht="18.95" customHeight="1" spans="1:14">
      <c r="A573" s="44"/>
      <c r="B573" s="44"/>
      <c r="C573" s="44"/>
      <c r="D573" s="44"/>
      <c r="E573" s="44"/>
      <c r="F573" s="44"/>
      <c r="G573" s="45"/>
      <c r="H573" s="15" t="s">
        <v>7345</v>
      </c>
      <c r="I573" s="33" t="s">
        <v>959</v>
      </c>
      <c r="J573" s="472" t="s">
        <v>959</v>
      </c>
      <c r="K573" s="33" t="s">
        <v>5946</v>
      </c>
      <c r="L573" s="13" t="s">
        <v>5613</v>
      </c>
      <c r="M573" s="13">
        <v>24518</v>
      </c>
      <c r="N573" s="14"/>
    </row>
    <row r="574" ht="18.95" customHeight="1" spans="1:14">
      <c r="A574" s="44"/>
      <c r="B574" s="44"/>
      <c r="C574" s="44"/>
      <c r="D574" s="44"/>
      <c r="E574" s="44"/>
      <c r="F574" s="44"/>
      <c r="G574" s="45"/>
      <c r="H574" s="15" t="s">
        <v>7346</v>
      </c>
      <c r="I574" s="33" t="s">
        <v>7347</v>
      </c>
      <c r="J574" s="472" t="s">
        <v>7347</v>
      </c>
      <c r="K574" s="33" t="s">
        <v>7348</v>
      </c>
      <c r="L574" s="13" t="s">
        <v>5613</v>
      </c>
      <c r="M574" s="13">
        <v>304</v>
      </c>
      <c r="N574" s="14"/>
    </row>
    <row r="575" ht="18.95" customHeight="1" spans="1:14">
      <c r="A575" s="44"/>
      <c r="B575" s="44"/>
      <c r="C575" s="44"/>
      <c r="D575" s="44"/>
      <c r="E575" s="44"/>
      <c r="F575" s="44"/>
      <c r="G575" s="45"/>
      <c r="H575" s="15" t="s">
        <v>5625</v>
      </c>
      <c r="I575" s="33" t="s">
        <v>7349</v>
      </c>
      <c r="J575" s="472" t="s">
        <v>7349</v>
      </c>
      <c r="K575" s="33" t="s">
        <v>5627</v>
      </c>
      <c r="L575" s="13" t="s">
        <v>5613</v>
      </c>
      <c r="M575" s="13">
        <v>123</v>
      </c>
      <c r="N575" s="14"/>
    </row>
    <row r="576" ht="18.95" customHeight="1" spans="1:14">
      <c r="A576" s="44"/>
      <c r="B576" s="44"/>
      <c r="C576" s="44"/>
      <c r="D576" s="44"/>
      <c r="E576" s="44"/>
      <c r="F576" s="44"/>
      <c r="G576" s="45"/>
      <c r="H576" s="15" t="s">
        <v>5631</v>
      </c>
      <c r="I576" s="33" t="s">
        <v>7350</v>
      </c>
      <c r="J576" s="472" t="s">
        <v>7350</v>
      </c>
      <c r="K576" s="33" t="s">
        <v>5633</v>
      </c>
      <c r="L576" s="13" t="s">
        <v>5613</v>
      </c>
      <c r="M576" s="13">
        <v>48</v>
      </c>
      <c r="N576" s="14"/>
    </row>
    <row r="577" ht="18.95" customHeight="1" spans="1:14">
      <c r="A577" s="44"/>
      <c r="B577" s="44"/>
      <c r="C577" s="44"/>
      <c r="D577" s="44"/>
      <c r="E577" s="44"/>
      <c r="F577" s="44"/>
      <c r="G577" s="45"/>
      <c r="H577" s="15" t="s">
        <v>5637</v>
      </c>
      <c r="I577" s="33" t="s">
        <v>7351</v>
      </c>
      <c r="J577" s="472" t="s">
        <v>7351</v>
      </c>
      <c r="K577" s="33" t="s">
        <v>5639</v>
      </c>
      <c r="L577" s="13" t="s">
        <v>5613</v>
      </c>
      <c r="M577" s="13">
        <v>0</v>
      </c>
      <c r="N577" s="14"/>
    </row>
    <row r="578" ht="18.95" customHeight="1" spans="1:14">
      <c r="A578" s="44"/>
      <c r="B578" s="44"/>
      <c r="C578" s="44"/>
      <c r="D578" s="44"/>
      <c r="E578" s="44"/>
      <c r="F578" s="44"/>
      <c r="G578" s="45"/>
      <c r="H578" s="15" t="s">
        <v>7352</v>
      </c>
      <c r="I578" s="33" t="s">
        <v>7353</v>
      </c>
      <c r="J578" s="472" t="s">
        <v>7353</v>
      </c>
      <c r="K578" s="33" t="s">
        <v>7354</v>
      </c>
      <c r="L578" s="13" t="s">
        <v>5613</v>
      </c>
      <c r="M578" s="13">
        <v>0</v>
      </c>
      <c r="N578" s="14"/>
    </row>
    <row r="579" ht="18.95" customHeight="1" spans="1:14">
      <c r="A579" s="44"/>
      <c r="B579" s="44"/>
      <c r="C579" s="44"/>
      <c r="D579" s="44"/>
      <c r="E579" s="44"/>
      <c r="F579" s="44"/>
      <c r="G579" s="45"/>
      <c r="H579" s="15" t="s">
        <v>7355</v>
      </c>
      <c r="I579" s="33" t="s">
        <v>7356</v>
      </c>
      <c r="J579" s="472" t="s">
        <v>7356</v>
      </c>
      <c r="K579" s="33" t="s">
        <v>7357</v>
      </c>
      <c r="L579" s="13" t="s">
        <v>5613</v>
      </c>
      <c r="M579" s="13">
        <v>1</v>
      </c>
      <c r="N579" s="14"/>
    </row>
    <row r="580" ht="18.95" customHeight="1" spans="1:14">
      <c r="A580" s="44"/>
      <c r="B580" s="44"/>
      <c r="C580" s="44"/>
      <c r="D580" s="44"/>
      <c r="E580" s="44"/>
      <c r="F580" s="44"/>
      <c r="G580" s="45"/>
      <c r="H580" s="15" t="s">
        <v>7358</v>
      </c>
      <c r="I580" s="33" t="s">
        <v>7359</v>
      </c>
      <c r="J580" s="472" t="s">
        <v>7359</v>
      </c>
      <c r="K580" s="33" t="s">
        <v>7360</v>
      </c>
      <c r="L580" s="13" t="s">
        <v>5613</v>
      </c>
      <c r="M580" s="13">
        <v>0</v>
      </c>
      <c r="N580" s="14"/>
    </row>
    <row r="581" ht="18.95" customHeight="1" spans="1:14">
      <c r="A581" s="44"/>
      <c r="B581" s="44"/>
      <c r="C581" s="44"/>
      <c r="D581" s="44"/>
      <c r="E581" s="44"/>
      <c r="F581" s="44"/>
      <c r="G581" s="45"/>
      <c r="H581" s="15" t="s">
        <v>7361</v>
      </c>
      <c r="I581" s="33" t="s">
        <v>7362</v>
      </c>
      <c r="J581" s="472" t="s">
        <v>7362</v>
      </c>
      <c r="K581" s="33" t="s">
        <v>7363</v>
      </c>
      <c r="L581" s="13" t="s">
        <v>5613</v>
      </c>
      <c r="M581" s="13">
        <v>6</v>
      </c>
      <c r="N581" s="14"/>
    </row>
    <row r="582" ht="18.95" customHeight="1" spans="1:14">
      <c r="A582" s="44"/>
      <c r="B582" s="44"/>
      <c r="C582" s="44"/>
      <c r="D582" s="44"/>
      <c r="E582" s="44"/>
      <c r="F582" s="44"/>
      <c r="G582" s="45"/>
      <c r="H582" s="15" t="s">
        <v>5947</v>
      </c>
      <c r="I582" s="472" t="s">
        <v>7364</v>
      </c>
      <c r="J582" s="472" t="s">
        <v>7364</v>
      </c>
      <c r="K582" s="33" t="s">
        <v>7365</v>
      </c>
      <c r="L582" s="13" t="s">
        <v>5613</v>
      </c>
      <c r="M582" s="13">
        <v>0</v>
      </c>
      <c r="N582" s="14"/>
    </row>
    <row r="583" ht="18.95" customHeight="1" spans="1:14">
      <c r="A583" s="44"/>
      <c r="B583" s="44"/>
      <c r="C583" s="44"/>
      <c r="D583" s="44"/>
      <c r="E583" s="44"/>
      <c r="F583" s="44"/>
      <c r="G583" s="45"/>
      <c r="H583" s="15" t="s">
        <v>7366</v>
      </c>
      <c r="I583" s="33" t="s">
        <v>7367</v>
      </c>
      <c r="J583" s="472" t="s">
        <v>7367</v>
      </c>
      <c r="K583" s="33" t="s">
        <v>7368</v>
      </c>
      <c r="L583" s="13" t="s">
        <v>5613</v>
      </c>
      <c r="M583" s="13">
        <v>76</v>
      </c>
      <c r="N583" s="14"/>
    </row>
    <row r="584" ht="18.95" customHeight="1" spans="1:14">
      <c r="A584" s="44"/>
      <c r="B584" s="44"/>
      <c r="C584" s="44"/>
      <c r="D584" s="44"/>
      <c r="E584" s="44"/>
      <c r="F584" s="44"/>
      <c r="G584" s="45"/>
      <c r="H584" s="15" t="s">
        <v>7369</v>
      </c>
      <c r="I584" s="33" t="s">
        <v>7370</v>
      </c>
      <c r="J584" s="472" t="s">
        <v>7370</v>
      </c>
      <c r="K584" s="33" t="s">
        <v>7371</v>
      </c>
      <c r="L584" s="13" t="s">
        <v>5613</v>
      </c>
      <c r="M584" s="13">
        <v>0</v>
      </c>
      <c r="N584" s="14"/>
    </row>
    <row r="585" ht="18.95" customHeight="1" spans="1:14">
      <c r="A585" s="44"/>
      <c r="B585" s="44"/>
      <c r="C585" s="44"/>
      <c r="D585" s="44"/>
      <c r="E585" s="44"/>
      <c r="F585" s="44"/>
      <c r="G585" s="45"/>
      <c r="H585" s="15" t="s">
        <v>7372</v>
      </c>
      <c r="I585" s="33" t="s">
        <v>7373</v>
      </c>
      <c r="J585" s="472" t="s">
        <v>7373</v>
      </c>
      <c r="K585" s="33" t="s">
        <v>7374</v>
      </c>
      <c r="L585" s="13" t="s">
        <v>5613</v>
      </c>
      <c r="M585" s="13">
        <v>0</v>
      </c>
      <c r="N585" s="14"/>
    </row>
    <row r="586" ht="18.95" customHeight="1" spans="1:14">
      <c r="A586" s="44"/>
      <c r="B586" s="44"/>
      <c r="C586" s="44"/>
      <c r="D586" s="44"/>
      <c r="E586" s="44"/>
      <c r="F586" s="44"/>
      <c r="G586" s="45"/>
      <c r="H586" s="15" t="s">
        <v>7375</v>
      </c>
      <c r="I586" s="33" t="s">
        <v>7376</v>
      </c>
      <c r="J586" s="472" t="s">
        <v>7376</v>
      </c>
      <c r="K586" s="33" t="s">
        <v>7377</v>
      </c>
      <c r="L586" s="13" t="s">
        <v>5613</v>
      </c>
      <c r="M586" s="13">
        <v>4</v>
      </c>
      <c r="N586" s="14"/>
    </row>
    <row r="587" ht="18.95" customHeight="1" spans="1:14">
      <c r="A587" s="44"/>
      <c r="B587" s="44"/>
      <c r="C587" s="44"/>
      <c r="D587" s="44"/>
      <c r="E587" s="44"/>
      <c r="F587" s="44"/>
      <c r="G587" s="45"/>
      <c r="H587" s="15" t="s">
        <v>7378</v>
      </c>
      <c r="I587" s="33" t="s">
        <v>7379</v>
      </c>
      <c r="J587" s="472" t="s">
        <v>7379</v>
      </c>
      <c r="K587" s="33" t="s">
        <v>7380</v>
      </c>
      <c r="L587" s="13" t="s">
        <v>5613</v>
      </c>
      <c r="M587" s="13">
        <v>46</v>
      </c>
      <c r="N587" s="14"/>
    </row>
    <row r="588" ht="18.95" customHeight="1" spans="1:14">
      <c r="A588" s="44"/>
      <c r="B588" s="44"/>
      <c r="C588" s="44"/>
      <c r="D588" s="44"/>
      <c r="E588" s="44"/>
      <c r="F588" s="44"/>
      <c r="G588" s="45"/>
      <c r="H588" s="15" t="s">
        <v>7381</v>
      </c>
      <c r="I588" s="33" t="s">
        <v>7382</v>
      </c>
      <c r="J588" s="472" t="s">
        <v>7382</v>
      </c>
      <c r="K588" s="33" t="s">
        <v>7383</v>
      </c>
      <c r="L588" s="13" t="s">
        <v>5613</v>
      </c>
      <c r="M588" s="13">
        <v>699</v>
      </c>
      <c r="N588" s="14"/>
    </row>
    <row r="589" ht="18.95" customHeight="1" spans="1:14">
      <c r="A589" s="44"/>
      <c r="B589" s="44"/>
      <c r="C589" s="44"/>
      <c r="D589" s="44"/>
      <c r="E589" s="44"/>
      <c r="F589" s="44"/>
      <c r="G589" s="45"/>
      <c r="H589" s="15" t="s">
        <v>5625</v>
      </c>
      <c r="I589" s="33" t="s">
        <v>7384</v>
      </c>
      <c r="J589" s="472" t="s">
        <v>7384</v>
      </c>
      <c r="K589" s="33" t="s">
        <v>5627</v>
      </c>
      <c r="L589" s="13" t="s">
        <v>5613</v>
      </c>
      <c r="M589" s="13">
        <v>222</v>
      </c>
      <c r="N589" s="14"/>
    </row>
    <row r="590" ht="18.95" customHeight="1" spans="1:14">
      <c r="A590" s="44"/>
      <c r="B590" s="44"/>
      <c r="C590" s="44"/>
      <c r="D590" s="44"/>
      <c r="E590" s="44"/>
      <c r="F590" s="44"/>
      <c r="G590" s="45"/>
      <c r="H590" s="15" t="s">
        <v>5631</v>
      </c>
      <c r="I590" s="33" t="s">
        <v>7385</v>
      </c>
      <c r="J590" s="472" t="s">
        <v>7385</v>
      </c>
      <c r="K590" s="33" t="s">
        <v>5633</v>
      </c>
      <c r="L590" s="13" t="s">
        <v>5613</v>
      </c>
      <c r="M590" s="13">
        <v>246</v>
      </c>
      <c r="N590" s="14"/>
    </row>
    <row r="591" ht="18.95" customHeight="1" spans="1:14">
      <c r="A591" s="44"/>
      <c r="B591" s="44"/>
      <c r="C591" s="44"/>
      <c r="D591" s="44"/>
      <c r="E591" s="44"/>
      <c r="F591" s="44"/>
      <c r="G591" s="45"/>
      <c r="H591" s="15" t="s">
        <v>5637</v>
      </c>
      <c r="I591" s="33" t="s">
        <v>7386</v>
      </c>
      <c r="J591" s="472" t="s">
        <v>7386</v>
      </c>
      <c r="K591" s="33" t="s">
        <v>5639</v>
      </c>
      <c r="L591" s="13" t="s">
        <v>5613</v>
      </c>
      <c r="M591" s="13">
        <v>0</v>
      </c>
      <c r="N591" s="14"/>
    </row>
    <row r="592" ht="18.95" customHeight="1" spans="1:14">
      <c r="A592" s="44"/>
      <c r="B592" s="44"/>
      <c r="C592" s="44"/>
      <c r="D592" s="44"/>
      <c r="E592" s="44"/>
      <c r="F592" s="44"/>
      <c r="G592" s="45"/>
      <c r="H592" s="15" t="s">
        <v>7387</v>
      </c>
      <c r="I592" s="33" t="s">
        <v>7388</v>
      </c>
      <c r="J592" s="472" t="s">
        <v>7388</v>
      </c>
      <c r="K592" s="33" t="s">
        <v>7389</v>
      </c>
      <c r="L592" s="13" t="s">
        <v>5613</v>
      </c>
      <c r="M592" s="13">
        <v>35</v>
      </c>
      <c r="N592" s="14"/>
    </row>
    <row r="593" ht="18.95" customHeight="1" spans="1:14">
      <c r="A593" s="44"/>
      <c r="B593" s="44"/>
      <c r="C593" s="44"/>
      <c r="D593" s="44"/>
      <c r="E593" s="44"/>
      <c r="F593" s="44"/>
      <c r="G593" s="45"/>
      <c r="H593" s="15" t="s">
        <v>7390</v>
      </c>
      <c r="I593" s="33" t="s">
        <v>7391</v>
      </c>
      <c r="J593" s="472" t="s">
        <v>7391</v>
      </c>
      <c r="K593" s="33" t="s">
        <v>7392</v>
      </c>
      <c r="L593" s="13" t="s">
        <v>5613</v>
      </c>
      <c r="M593" s="13">
        <v>179</v>
      </c>
      <c r="N593" s="14"/>
    </row>
    <row r="594" ht="18.95" customHeight="1" spans="1:14">
      <c r="A594" s="44"/>
      <c r="B594" s="44"/>
      <c r="C594" s="44"/>
      <c r="D594" s="44"/>
      <c r="E594" s="44"/>
      <c r="F594" s="44"/>
      <c r="G594" s="45"/>
      <c r="H594" s="15" t="s">
        <v>7393</v>
      </c>
      <c r="I594" s="33" t="s">
        <v>7394</v>
      </c>
      <c r="J594" s="472" t="s">
        <v>7394</v>
      </c>
      <c r="K594" s="33" t="s">
        <v>7395</v>
      </c>
      <c r="L594" s="13" t="s">
        <v>5613</v>
      </c>
      <c r="M594" s="13">
        <v>0</v>
      </c>
      <c r="N594" s="14"/>
    </row>
    <row r="595" ht="18.95" customHeight="1" spans="1:14">
      <c r="A595" s="44"/>
      <c r="B595" s="44"/>
      <c r="C595" s="44"/>
      <c r="D595" s="44"/>
      <c r="E595" s="44"/>
      <c r="F595" s="44"/>
      <c r="G595" s="45"/>
      <c r="H595" s="15" t="s">
        <v>7396</v>
      </c>
      <c r="I595" s="33" t="s">
        <v>7397</v>
      </c>
      <c r="J595" s="472" t="s">
        <v>7397</v>
      </c>
      <c r="K595" s="33" t="s">
        <v>7398</v>
      </c>
      <c r="L595" s="13" t="s">
        <v>5613</v>
      </c>
      <c r="M595" s="13">
        <v>2</v>
      </c>
      <c r="N595" s="14"/>
    </row>
    <row r="596" ht="18.95" customHeight="1" spans="1:14">
      <c r="A596" s="44"/>
      <c r="B596" s="44"/>
      <c r="C596" s="44"/>
      <c r="D596" s="44"/>
      <c r="E596" s="44"/>
      <c r="F596" s="44"/>
      <c r="G596" s="45"/>
      <c r="H596" s="15" t="s">
        <v>7399</v>
      </c>
      <c r="I596" s="33" t="s">
        <v>7400</v>
      </c>
      <c r="J596" s="472" t="s">
        <v>7400</v>
      </c>
      <c r="K596" s="33" t="s">
        <v>7401</v>
      </c>
      <c r="L596" s="13" t="s">
        <v>5613</v>
      </c>
      <c r="M596" s="13">
        <v>2</v>
      </c>
      <c r="N596" s="14"/>
    </row>
    <row r="597" ht="18.95" customHeight="1" spans="1:14">
      <c r="A597" s="44"/>
      <c r="B597" s="44"/>
      <c r="C597" s="44"/>
      <c r="D597" s="44"/>
      <c r="E597" s="44"/>
      <c r="F597" s="44"/>
      <c r="G597" s="45"/>
      <c r="H597" s="15" t="s">
        <v>7402</v>
      </c>
      <c r="I597" s="33" t="s">
        <v>7403</v>
      </c>
      <c r="J597" s="472" t="s">
        <v>7403</v>
      </c>
      <c r="K597" s="33" t="s">
        <v>7404</v>
      </c>
      <c r="L597" s="13" t="s">
        <v>5613</v>
      </c>
      <c r="M597" s="13">
        <v>0</v>
      </c>
      <c r="N597" s="14"/>
    </row>
    <row r="598" ht="18.95" customHeight="1" spans="1:14">
      <c r="A598" s="44"/>
      <c r="B598" s="44"/>
      <c r="C598" s="44"/>
      <c r="D598" s="44"/>
      <c r="E598" s="44"/>
      <c r="F598" s="44"/>
      <c r="G598" s="45"/>
      <c r="H598" s="15" t="s">
        <v>7405</v>
      </c>
      <c r="I598" s="33" t="s">
        <v>7406</v>
      </c>
      <c r="J598" s="472" t="s">
        <v>7406</v>
      </c>
      <c r="K598" s="33" t="s">
        <v>7407</v>
      </c>
      <c r="L598" s="13" t="s">
        <v>5613</v>
      </c>
      <c r="M598" s="13">
        <v>13</v>
      </c>
      <c r="N598" s="14"/>
    </row>
    <row r="599" ht="18.95" customHeight="1" spans="1:14">
      <c r="A599" s="44"/>
      <c r="B599" s="44"/>
      <c r="C599" s="44"/>
      <c r="D599" s="44"/>
      <c r="E599" s="44"/>
      <c r="F599" s="44"/>
      <c r="G599" s="45"/>
      <c r="H599" s="15" t="s">
        <v>7408</v>
      </c>
      <c r="I599" s="33" t="s">
        <v>7409</v>
      </c>
      <c r="J599" s="472" t="s">
        <v>7409</v>
      </c>
      <c r="K599" s="33" t="s">
        <v>7410</v>
      </c>
      <c r="L599" s="13" t="s">
        <v>5613</v>
      </c>
      <c r="M599" s="13">
        <v>4535</v>
      </c>
      <c r="N599" s="14"/>
    </row>
    <row r="600" ht="18.95" customHeight="1" spans="1:14">
      <c r="A600" s="44"/>
      <c r="B600" s="44"/>
      <c r="C600" s="44"/>
      <c r="D600" s="44"/>
      <c r="E600" s="44"/>
      <c r="F600" s="44"/>
      <c r="G600" s="45"/>
      <c r="H600" s="15" t="s">
        <v>7411</v>
      </c>
      <c r="I600" s="33" t="s">
        <v>7412</v>
      </c>
      <c r="J600" s="472" t="s">
        <v>7412</v>
      </c>
      <c r="K600" s="33" t="s">
        <v>7413</v>
      </c>
      <c r="L600" s="13" t="s">
        <v>5613</v>
      </c>
      <c r="M600" s="13">
        <v>1387</v>
      </c>
      <c r="N600" s="14"/>
    </row>
    <row r="601" ht="18.95" customHeight="1" spans="1:14">
      <c r="A601" s="44"/>
      <c r="B601" s="44"/>
      <c r="C601" s="44"/>
      <c r="D601" s="44"/>
      <c r="E601" s="44"/>
      <c r="F601" s="44"/>
      <c r="G601" s="45"/>
      <c r="H601" s="15" t="s">
        <v>7414</v>
      </c>
      <c r="I601" s="33" t="s">
        <v>7415</v>
      </c>
      <c r="J601" s="472" t="s">
        <v>7415</v>
      </c>
      <c r="K601" s="33" t="s">
        <v>7416</v>
      </c>
      <c r="L601" s="13" t="s">
        <v>5613</v>
      </c>
      <c r="M601" s="13">
        <v>0</v>
      </c>
      <c r="N601" s="14"/>
    </row>
    <row r="602" ht="18.95" customHeight="1" spans="1:14">
      <c r="A602" s="44"/>
      <c r="B602" s="44"/>
      <c r="C602" s="44"/>
      <c r="D602" s="44"/>
      <c r="E602" s="44"/>
      <c r="F602" s="44"/>
      <c r="G602" s="45"/>
      <c r="H602" s="15" t="s">
        <v>7417</v>
      </c>
      <c r="I602" s="472" t="s">
        <v>7418</v>
      </c>
      <c r="J602" s="472" t="s">
        <v>7418</v>
      </c>
      <c r="K602" s="33" t="s">
        <v>7419</v>
      </c>
      <c r="L602" s="13" t="s">
        <v>5613</v>
      </c>
      <c r="M602" s="13">
        <v>0</v>
      </c>
      <c r="N602" s="14"/>
    </row>
    <row r="603" ht="18.95" customHeight="1" spans="1:14">
      <c r="A603" s="44"/>
      <c r="B603" s="44"/>
      <c r="C603" s="44"/>
      <c r="D603" s="44"/>
      <c r="E603" s="44"/>
      <c r="F603" s="44"/>
      <c r="G603" s="45"/>
      <c r="H603" s="15" t="s">
        <v>7420</v>
      </c>
      <c r="I603" s="33" t="s">
        <v>7421</v>
      </c>
      <c r="J603" s="472" t="s">
        <v>7421</v>
      </c>
      <c r="K603" s="33" t="s">
        <v>7422</v>
      </c>
      <c r="L603" s="13" t="s">
        <v>5613</v>
      </c>
      <c r="M603" s="13">
        <v>117</v>
      </c>
      <c r="N603" s="14"/>
    </row>
    <row r="604" ht="18.95" customHeight="1" spans="1:14">
      <c r="A604" s="44"/>
      <c r="B604" s="44"/>
      <c r="C604" s="44"/>
      <c r="D604" s="44"/>
      <c r="E604" s="44"/>
      <c r="F604" s="44"/>
      <c r="G604" s="45"/>
      <c r="H604" s="15" t="s">
        <v>7423</v>
      </c>
      <c r="I604" s="33" t="s">
        <v>7424</v>
      </c>
      <c r="J604" s="472" t="s">
        <v>7424</v>
      </c>
      <c r="K604" s="33" t="s">
        <v>7425</v>
      </c>
      <c r="L604" s="13" t="s">
        <v>5613</v>
      </c>
      <c r="M604" s="13">
        <v>0</v>
      </c>
      <c r="N604" s="14"/>
    </row>
    <row r="605" ht="18.95" customHeight="1" spans="1:14">
      <c r="A605" s="44"/>
      <c r="B605" s="44"/>
      <c r="C605" s="44"/>
      <c r="D605" s="44"/>
      <c r="E605" s="44"/>
      <c r="F605" s="44"/>
      <c r="G605" s="45"/>
      <c r="H605" s="15" t="s">
        <v>7426</v>
      </c>
      <c r="I605" s="33" t="s">
        <v>7427</v>
      </c>
      <c r="J605" s="472" t="s">
        <v>7427</v>
      </c>
      <c r="K605" s="33" t="s">
        <v>7428</v>
      </c>
      <c r="L605" s="13" t="s">
        <v>5613</v>
      </c>
      <c r="M605" s="13">
        <v>2966</v>
      </c>
      <c r="N605" s="14"/>
    </row>
    <row r="606" ht="18.95" customHeight="1" spans="1:14">
      <c r="A606" s="44"/>
      <c r="B606" s="44"/>
      <c r="C606" s="44"/>
      <c r="D606" s="44"/>
      <c r="E606" s="44"/>
      <c r="F606" s="44"/>
      <c r="G606" s="45"/>
      <c r="H606" s="15" t="s">
        <v>7429</v>
      </c>
      <c r="I606" s="33" t="s">
        <v>7430</v>
      </c>
      <c r="J606" s="472" t="s">
        <v>7430</v>
      </c>
      <c r="K606" s="33" t="s">
        <v>7431</v>
      </c>
      <c r="L606" s="13" t="s">
        <v>5613</v>
      </c>
      <c r="M606" s="13">
        <v>65</v>
      </c>
      <c r="N606" s="14"/>
    </row>
    <row r="607" ht="18.95" customHeight="1" spans="1:14">
      <c r="A607" s="44"/>
      <c r="B607" s="44"/>
      <c r="C607" s="44"/>
      <c r="D607" s="44"/>
      <c r="E607" s="44"/>
      <c r="F607" s="44"/>
      <c r="G607" s="45"/>
      <c r="H607" s="51" t="s">
        <v>7432</v>
      </c>
      <c r="I607" s="472" t="s">
        <v>7433</v>
      </c>
      <c r="J607" s="472" t="s">
        <v>7434</v>
      </c>
      <c r="K607" s="33" t="s">
        <v>7435</v>
      </c>
      <c r="L607" s="13" t="s">
        <v>5613</v>
      </c>
      <c r="M607" s="13">
        <v>0</v>
      </c>
      <c r="N607" s="14"/>
    </row>
    <row r="608" ht="18.95" customHeight="1" spans="1:14">
      <c r="A608" s="44"/>
      <c r="B608" s="44"/>
      <c r="C608" s="44"/>
      <c r="D608" s="44"/>
      <c r="E608" s="44"/>
      <c r="F608" s="44"/>
      <c r="G608" s="45"/>
      <c r="H608" s="15" t="s">
        <v>7436</v>
      </c>
      <c r="I608" s="33" t="s">
        <v>7437</v>
      </c>
      <c r="J608" s="472" t="s">
        <v>7437</v>
      </c>
      <c r="K608" s="33" t="s">
        <v>7438</v>
      </c>
      <c r="L608" s="13" t="s">
        <v>5613</v>
      </c>
      <c r="M608" s="13">
        <v>6987</v>
      </c>
      <c r="N608" s="14"/>
    </row>
    <row r="609" ht="18.95" customHeight="1" spans="1:14">
      <c r="A609" s="44"/>
      <c r="B609" s="44"/>
      <c r="C609" s="44"/>
      <c r="D609" s="44"/>
      <c r="E609" s="44"/>
      <c r="F609" s="44"/>
      <c r="G609" s="45"/>
      <c r="H609" s="15" t="s">
        <v>7439</v>
      </c>
      <c r="I609" s="33" t="s">
        <v>7440</v>
      </c>
      <c r="J609" s="472" t="s">
        <v>7440</v>
      </c>
      <c r="K609" s="33" t="s">
        <v>7441</v>
      </c>
      <c r="L609" s="13" t="s">
        <v>5613</v>
      </c>
      <c r="M609" s="13">
        <v>1626</v>
      </c>
      <c r="N609" s="14"/>
    </row>
    <row r="610" ht="18.95" customHeight="1" spans="1:14">
      <c r="A610" s="44"/>
      <c r="B610" s="44"/>
      <c r="C610" s="44"/>
      <c r="D610" s="44"/>
      <c r="E610" s="44"/>
      <c r="F610" s="44"/>
      <c r="G610" s="45"/>
      <c r="H610" s="15" t="s">
        <v>7442</v>
      </c>
      <c r="I610" s="33" t="s">
        <v>7443</v>
      </c>
      <c r="J610" s="472" t="s">
        <v>7443</v>
      </c>
      <c r="K610" s="33" t="s">
        <v>7444</v>
      </c>
      <c r="L610" s="13" t="s">
        <v>5613</v>
      </c>
      <c r="M610" s="13">
        <v>5297</v>
      </c>
      <c r="N610" s="14"/>
    </row>
    <row r="611" ht="18.95" customHeight="1" spans="1:14">
      <c r="A611" s="44"/>
      <c r="B611" s="44"/>
      <c r="C611" s="44"/>
      <c r="D611" s="44"/>
      <c r="E611" s="44"/>
      <c r="F611" s="44"/>
      <c r="G611" s="45"/>
      <c r="H611" s="15" t="s">
        <v>7445</v>
      </c>
      <c r="I611" s="33" t="s">
        <v>7446</v>
      </c>
      <c r="J611" s="472" t="s">
        <v>7446</v>
      </c>
      <c r="K611" s="33" t="s">
        <v>7447</v>
      </c>
      <c r="L611" s="13" t="s">
        <v>5613</v>
      </c>
      <c r="M611" s="13">
        <v>0</v>
      </c>
      <c r="N611" s="14"/>
    </row>
    <row r="612" ht="18.95" customHeight="1" spans="1:14">
      <c r="A612" s="44"/>
      <c r="B612" s="44"/>
      <c r="C612" s="44"/>
      <c r="D612" s="44"/>
      <c r="E612" s="44"/>
      <c r="F612" s="44"/>
      <c r="G612" s="45"/>
      <c r="H612" s="15" t="s">
        <v>7448</v>
      </c>
      <c r="I612" s="33" t="s">
        <v>7449</v>
      </c>
      <c r="J612" s="472" t="s">
        <v>7449</v>
      </c>
      <c r="K612" s="33" t="s">
        <v>7450</v>
      </c>
      <c r="L612" s="13" t="s">
        <v>5613</v>
      </c>
      <c r="M612" s="13">
        <v>0</v>
      </c>
      <c r="N612" s="14"/>
    </row>
    <row r="613" ht="18.95" customHeight="1" spans="1:14">
      <c r="A613" s="44"/>
      <c r="B613" s="44"/>
      <c r="C613" s="44"/>
      <c r="D613" s="44"/>
      <c r="E613" s="44"/>
      <c r="F613" s="44"/>
      <c r="G613" s="45"/>
      <c r="H613" s="15" t="s">
        <v>7451</v>
      </c>
      <c r="I613" s="33" t="s">
        <v>7452</v>
      </c>
      <c r="J613" s="472" t="s">
        <v>7452</v>
      </c>
      <c r="K613" s="33" t="s">
        <v>7453</v>
      </c>
      <c r="L613" s="13" t="s">
        <v>5613</v>
      </c>
      <c r="M613" s="13">
        <v>64</v>
      </c>
      <c r="N613" s="14"/>
    </row>
    <row r="614" ht="18.95" customHeight="1" spans="1:14">
      <c r="A614" s="44"/>
      <c r="B614" s="44"/>
      <c r="C614" s="44"/>
      <c r="D614" s="44"/>
      <c r="E614" s="44"/>
      <c r="F614" s="44"/>
      <c r="G614" s="45"/>
      <c r="H614" s="15" t="s">
        <v>7454</v>
      </c>
      <c r="I614" s="33" t="s">
        <v>7455</v>
      </c>
      <c r="J614" s="472" t="s">
        <v>7455</v>
      </c>
      <c r="K614" s="33" t="s">
        <v>7456</v>
      </c>
      <c r="L614" s="13" t="s">
        <v>5613</v>
      </c>
      <c r="M614" s="13">
        <v>0</v>
      </c>
      <c r="N614" s="14"/>
    </row>
    <row r="615" ht="18.95" customHeight="1" spans="1:14">
      <c r="A615" s="44"/>
      <c r="B615" s="44"/>
      <c r="C615" s="44"/>
      <c r="D615" s="44"/>
      <c r="E615" s="44"/>
      <c r="F615" s="44"/>
      <c r="G615" s="45"/>
      <c r="H615" s="15" t="s">
        <v>7457</v>
      </c>
      <c r="I615" s="33" t="s">
        <v>7458</v>
      </c>
      <c r="J615" s="472" t="s">
        <v>7458</v>
      </c>
      <c r="K615" s="33" t="s">
        <v>7459</v>
      </c>
      <c r="L615" s="13" t="s">
        <v>5613</v>
      </c>
      <c r="M615" s="13">
        <v>0</v>
      </c>
      <c r="N615" s="14"/>
    </row>
    <row r="616" ht="18.95" customHeight="1" spans="1:14">
      <c r="A616" s="44"/>
      <c r="B616" s="44"/>
      <c r="C616" s="44"/>
      <c r="D616" s="44"/>
      <c r="E616" s="44"/>
      <c r="F616" s="44"/>
      <c r="G616" s="45"/>
      <c r="H616" s="15" t="s">
        <v>7460</v>
      </c>
      <c r="I616" s="33" t="s">
        <v>7461</v>
      </c>
      <c r="J616" s="472" t="s">
        <v>7461</v>
      </c>
      <c r="K616" s="33" t="s">
        <v>7462</v>
      </c>
      <c r="L616" s="13" t="s">
        <v>5613</v>
      </c>
      <c r="M616" s="13">
        <v>0</v>
      </c>
      <c r="N616" s="14"/>
    </row>
    <row r="617" ht="18.95" customHeight="1" spans="1:14">
      <c r="A617" s="44"/>
      <c r="B617" s="44"/>
      <c r="C617" s="44"/>
      <c r="D617" s="44"/>
      <c r="E617" s="44"/>
      <c r="F617" s="44"/>
      <c r="G617" s="45"/>
      <c r="H617" s="15" t="s">
        <v>7463</v>
      </c>
      <c r="I617" s="33" t="s">
        <v>7464</v>
      </c>
      <c r="J617" s="472" t="s">
        <v>7464</v>
      </c>
      <c r="K617" s="33" t="s">
        <v>7465</v>
      </c>
      <c r="L617" s="13" t="s">
        <v>5613</v>
      </c>
      <c r="M617" s="13">
        <v>0</v>
      </c>
      <c r="N617" s="14"/>
    </row>
    <row r="618" ht="18.95" customHeight="1" spans="1:14">
      <c r="A618" s="44"/>
      <c r="B618" s="44"/>
      <c r="C618" s="44"/>
      <c r="D618" s="44"/>
      <c r="E618" s="44"/>
      <c r="F618" s="44"/>
      <c r="G618" s="45"/>
      <c r="H618" s="15" t="s">
        <v>7466</v>
      </c>
      <c r="I618" s="33" t="s">
        <v>7467</v>
      </c>
      <c r="J618" s="472" t="s">
        <v>7467</v>
      </c>
      <c r="K618" s="33" t="s">
        <v>7468</v>
      </c>
      <c r="L618" s="13" t="s">
        <v>5613</v>
      </c>
      <c r="M618" s="13">
        <v>727</v>
      </c>
      <c r="N618" s="14"/>
    </row>
    <row r="619" ht="18.95" customHeight="1" spans="1:14">
      <c r="A619" s="44"/>
      <c r="B619" s="44"/>
      <c r="C619" s="44"/>
      <c r="D619" s="44"/>
      <c r="E619" s="44"/>
      <c r="F619" s="44"/>
      <c r="G619" s="45"/>
      <c r="H619" s="15" t="s">
        <v>7469</v>
      </c>
      <c r="I619" s="33" t="s">
        <v>7470</v>
      </c>
      <c r="J619" s="472" t="s">
        <v>7470</v>
      </c>
      <c r="K619" s="33" t="s">
        <v>7471</v>
      </c>
      <c r="L619" s="13" t="s">
        <v>5613</v>
      </c>
      <c r="M619" s="13">
        <v>0</v>
      </c>
      <c r="N619" s="14"/>
    </row>
    <row r="620" ht="18.95" customHeight="1" spans="1:14">
      <c r="A620" s="44"/>
      <c r="B620" s="44"/>
      <c r="C620" s="44"/>
      <c r="D620" s="44"/>
      <c r="E620" s="44"/>
      <c r="F620" s="44"/>
      <c r="G620" s="45"/>
      <c r="H620" s="15" t="s">
        <v>7472</v>
      </c>
      <c r="I620" s="33" t="s">
        <v>7473</v>
      </c>
      <c r="J620" s="472" t="s">
        <v>7473</v>
      </c>
      <c r="K620" s="33" t="s">
        <v>7474</v>
      </c>
      <c r="L620" s="13" t="s">
        <v>5613</v>
      </c>
      <c r="M620" s="13">
        <v>10</v>
      </c>
      <c r="N620" s="14"/>
    </row>
    <row r="621" ht="18.95" customHeight="1" spans="1:14">
      <c r="A621" s="44"/>
      <c r="B621" s="44"/>
      <c r="C621" s="44"/>
      <c r="D621" s="44"/>
      <c r="E621" s="44"/>
      <c r="F621" s="44"/>
      <c r="G621" s="45"/>
      <c r="H621" s="15" t="s">
        <v>7475</v>
      </c>
      <c r="I621" s="33" t="s">
        <v>7476</v>
      </c>
      <c r="J621" s="472" t="s">
        <v>7476</v>
      </c>
      <c r="K621" s="33" t="s">
        <v>7477</v>
      </c>
      <c r="L621" s="13" t="s">
        <v>5613</v>
      </c>
      <c r="M621" s="13">
        <v>0</v>
      </c>
      <c r="N621" s="14"/>
    </row>
    <row r="622" ht="18.95" customHeight="1" spans="1:14">
      <c r="A622" s="44"/>
      <c r="B622" s="44"/>
      <c r="C622" s="44"/>
      <c r="D622" s="44"/>
      <c r="E622" s="44"/>
      <c r="F622" s="44"/>
      <c r="G622" s="45"/>
      <c r="H622" s="15" t="s">
        <v>7478</v>
      </c>
      <c r="I622" s="33" t="s">
        <v>7479</v>
      </c>
      <c r="J622" s="472" t="s">
        <v>7479</v>
      </c>
      <c r="K622" s="33" t="s">
        <v>7480</v>
      </c>
      <c r="L622" s="13" t="s">
        <v>5613</v>
      </c>
      <c r="M622" s="13">
        <v>60</v>
      </c>
      <c r="N622" s="14"/>
    </row>
    <row r="623" ht="18.95" customHeight="1" spans="1:14">
      <c r="A623" s="44"/>
      <c r="B623" s="44"/>
      <c r="C623" s="44"/>
      <c r="D623" s="44"/>
      <c r="E623" s="44"/>
      <c r="F623" s="44"/>
      <c r="G623" s="45"/>
      <c r="H623" s="15" t="s">
        <v>7481</v>
      </c>
      <c r="I623" s="33" t="s">
        <v>7482</v>
      </c>
      <c r="J623" s="472" t="s">
        <v>7482</v>
      </c>
      <c r="K623" s="33" t="s">
        <v>7483</v>
      </c>
      <c r="L623" s="13" t="s">
        <v>5613</v>
      </c>
      <c r="M623" s="13">
        <v>210</v>
      </c>
      <c r="N623" s="14"/>
    </row>
    <row r="624" ht="18.95" customHeight="1" spans="1:14">
      <c r="A624" s="44"/>
      <c r="B624" s="44"/>
      <c r="C624" s="44"/>
      <c r="D624" s="44"/>
      <c r="E624" s="44"/>
      <c r="F624" s="44"/>
      <c r="G624" s="45"/>
      <c r="H624" s="15" t="s">
        <v>7484</v>
      </c>
      <c r="I624" s="33" t="s">
        <v>7485</v>
      </c>
      <c r="J624" s="472" t="s">
        <v>7485</v>
      </c>
      <c r="K624" s="33" t="s">
        <v>7486</v>
      </c>
      <c r="L624" s="13" t="s">
        <v>5613</v>
      </c>
      <c r="M624" s="13">
        <v>423</v>
      </c>
      <c r="N624" s="14"/>
    </row>
    <row r="625" ht="18.95" customHeight="1" spans="1:14">
      <c r="A625" s="44"/>
      <c r="B625" s="44"/>
      <c r="C625" s="44"/>
      <c r="D625" s="44"/>
      <c r="E625" s="44"/>
      <c r="F625" s="44"/>
      <c r="G625" s="45"/>
      <c r="H625" s="15" t="s">
        <v>7487</v>
      </c>
      <c r="I625" s="472" t="s">
        <v>7488</v>
      </c>
      <c r="J625" s="472" t="s">
        <v>7488</v>
      </c>
      <c r="K625" s="33" t="s">
        <v>7489</v>
      </c>
      <c r="L625" s="13" t="s">
        <v>5613</v>
      </c>
      <c r="M625" s="13">
        <v>0</v>
      </c>
      <c r="N625" s="14"/>
    </row>
    <row r="626" ht="18.95" customHeight="1" spans="1:14">
      <c r="A626" s="44"/>
      <c r="B626" s="44"/>
      <c r="C626" s="44"/>
      <c r="D626" s="44"/>
      <c r="E626" s="44"/>
      <c r="F626" s="44"/>
      <c r="G626" s="45"/>
      <c r="H626" s="15" t="s">
        <v>7490</v>
      </c>
      <c r="I626" s="33" t="s">
        <v>7491</v>
      </c>
      <c r="J626" s="472" t="s">
        <v>7491</v>
      </c>
      <c r="K626" s="33" t="s">
        <v>7492</v>
      </c>
      <c r="L626" s="13" t="s">
        <v>5613</v>
      </c>
      <c r="M626" s="13">
        <v>0</v>
      </c>
      <c r="N626" s="14"/>
    </row>
    <row r="627" ht="18.95" customHeight="1" spans="1:14">
      <c r="A627" s="44"/>
      <c r="B627" s="44"/>
      <c r="C627" s="44"/>
      <c r="D627" s="44"/>
      <c r="E627" s="44"/>
      <c r="F627" s="44"/>
      <c r="G627" s="45"/>
      <c r="H627" s="15" t="s">
        <v>7493</v>
      </c>
      <c r="I627" s="33" t="s">
        <v>7494</v>
      </c>
      <c r="J627" s="472" t="s">
        <v>7494</v>
      </c>
      <c r="K627" s="33" t="s">
        <v>7495</v>
      </c>
      <c r="L627" s="13" t="s">
        <v>5613</v>
      </c>
      <c r="M627" s="13">
        <v>0</v>
      </c>
      <c r="N627" s="14"/>
    </row>
    <row r="628" ht="18.95" customHeight="1" spans="1:14">
      <c r="A628" s="44"/>
      <c r="B628" s="44"/>
      <c r="C628" s="44"/>
      <c r="D628" s="44"/>
      <c r="E628" s="44"/>
      <c r="F628" s="44"/>
      <c r="G628" s="45"/>
      <c r="H628" s="15" t="s">
        <v>7496</v>
      </c>
      <c r="I628" s="33" t="s">
        <v>7497</v>
      </c>
      <c r="J628" s="472" t="s">
        <v>7497</v>
      </c>
      <c r="K628" s="33" t="s">
        <v>7498</v>
      </c>
      <c r="L628" s="13" t="s">
        <v>5613</v>
      </c>
      <c r="M628" s="13">
        <v>24</v>
      </c>
      <c r="N628" s="14"/>
    </row>
    <row r="629" ht="18.95" customHeight="1" spans="1:14">
      <c r="A629" s="44"/>
      <c r="B629" s="44"/>
      <c r="C629" s="44"/>
      <c r="D629" s="44"/>
      <c r="E629" s="44"/>
      <c r="F629" s="44"/>
      <c r="G629" s="45"/>
      <c r="H629" s="15" t="s">
        <v>7499</v>
      </c>
      <c r="I629" s="33" t="s">
        <v>7500</v>
      </c>
      <c r="J629" s="472" t="s">
        <v>7500</v>
      </c>
      <c r="K629" s="33" t="s">
        <v>7501</v>
      </c>
      <c r="L629" s="13" t="s">
        <v>5613</v>
      </c>
      <c r="M629" s="13">
        <v>0</v>
      </c>
      <c r="N629" s="14"/>
    </row>
    <row r="630" ht="18.95" customHeight="1" spans="1:14">
      <c r="A630" s="44"/>
      <c r="B630" s="44"/>
      <c r="C630" s="44"/>
      <c r="D630" s="44"/>
      <c r="E630" s="44"/>
      <c r="F630" s="44"/>
      <c r="G630" s="45"/>
      <c r="H630" s="15" t="s">
        <v>7502</v>
      </c>
      <c r="I630" s="33" t="s">
        <v>7503</v>
      </c>
      <c r="J630" s="472" t="s">
        <v>7503</v>
      </c>
      <c r="K630" s="52" t="s">
        <v>7504</v>
      </c>
      <c r="L630" s="13" t="s">
        <v>5613</v>
      </c>
      <c r="M630" s="13">
        <v>0</v>
      </c>
      <c r="N630" s="14"/>
    </row>
    <row r="631" ht="18.95" customHeight="1" spans="1:14">
      <c r="A631" s="44"/>
      <c r="B631" s="44"/>
      <c r="C631" s="44"/>
      <c r="D631" s="44"/>
      <c r="E631" s="44"/>
      <c r="F631" s="44"/>
      <c r="G631" s="45"/>
      <c r="H631" s="15" t="s">
        <v>7505</v>
      </c>
      <c r="I631" s="33" t="s">
        <v>7506</v>
      </c>
      <c r="J631" s="472" t="s">
        <v>7506</v>
      </c>
      <c r="K631" s="33" t="s">
        <v>7507</v>
      </c>
      <c r="L631" s="13" t="s">
        <v>5613</v>
      </c>
      <c r="M631" s="13">
        <v>0</v>
      </c>
      <c r="N631" s="14"/>
    </row>
    <row r="632" ht="18.95" customHeight="1" spans="1:14">
      <c r="A632" s="44"/>
      <c r="B632" s="44"/>
      <c r="C632" s="44"/>
      <c r="D632" s="44"/>
      <c r="E632" s="44"/>
      <c r="F632" s="44"/>
      <c r="G632" s="45"/>
      <c r="H632" s="15" t="s">
        <v>7508</v>
      </c>
      <c r="I632" s="33" t="s">
        <v>7509</v>
      </c>
      <c r="J632" s="472" t="s">
        <v>7509</v>
      </c>
      <c r="K632" s="33" t="s">
        <v>7510</v>
      </c>
      <c r="L632" s="13" t="s">
        <v>5613</v>
      </c>
      <c r="M632" s="13">
        <v>1276</v>
      </c>
      <c r="N632" s="14"/>
    </row>
    <row r="633" ht="18.95" customHeight="1" spans="1:14">
      <c r="A633" s="44"/>
      <c r="B633" s="44"/>
      <c r="C633" s="44"/>
      <c r="D633" s="44"/>
      <c r="E633" s="44"/>
      <c r="F633" s="44"/>
      <c r="G633" s="45"/>
      <c r="H633" s="15" t="s">
        <v>7511</v>
      </c>
      <c r="I633" s="472" t="s">
        <v>7512</v>
      </c>
      <c r="J633" s="472" t="s">
        <v>7512</v>
      </c>
      <c r="K633" s="33" t="s">
        <v>7513</v>
      </c>
      <c r="L633" s="13" t="s">
        <v>5613</v>
      </c>
      <c r="M633" s="13">
        <v>45</v>
      </c>
      <c r="N633" s="14"/>
    </row>
    <row r="634" ht="18.95" customHeight="1" spans="1:14">
      <c r="A634" s="44"/>
      <c r="B634" s="44"/>
      <c r="C634" s="44"/>
      <c r="D634" s="44"/>
      <c r="E634" s="44"/>
      <c r="F634" s="44"/>
      <c r="G634" s="45"/>
      <c r="H634" s="15" t="s">
        <v>7514</v>
      </c>
      <c r="I634" s="33" t="s">
        <v>7515</v>
      </c>
      <c r="J634" s="472" t="s">
        <v>7515</v>
      </c>
      <c r="K634" s="33" t="s">
        <v>7516</v>
      </c>
      <c r="L634" s="13" t="s">
        <v>5613</v>
      </c>
      <c r="M634" s="13">
        <v>257</v>
      </c>
      <c r="N634" s="14"/>
    </row>
    <row r="635" ht="18.95" customHeight="1" spans="1:14">
      <c r="A635" s="44"/>
      <c r="B635" s="44"/>
      <c r="C635" s="44"/>
      <c r="D635" s="44"/>
      <c r="E635" s="44"/>
      <c r="F635" s="44"/>
      <c r="G635" s="45"/>
      <c r="H635" s="15" t="s">
        <v>7517</v>
      </c>
      <c r="I635" s="33" t="s">
        <v>7518</v>
      </c>
      <c r="J635" s="472" t="s">
        <v>7518</v>
      </c>
      <c r="K635" s="33" t="s">
        <v>7519</v>
      </c>
      <c r="L635" s="13" t="s">
        <v>5613</v>
      </c>
      <c r="M635" s="13">
        <v>584</v>
      </c>
      <c r="N635" s="14"/>
    </row>
    <row r="636" ht="18.95" customHeight="1" spans="1:14">
      <c r="A636" s="44"/>
      <c r="B636" s="44"/>
      <c r="C636" s="44"/>
      <c r="D636" s="44"/>
      <c r="E636" s="44"/>
      <c r="F636" s="44"/>
      <c r="G636" s="45"/>
      <c r="H636" s="15" t="s">
        <v>7520</v>
      </c>
      <c r="I636" s="33" t="s">
        <v>7521</v>
      </c>
      <c r="J636" s="472" t="s">
        <v>7521</v>
      </c>
      <c r="K636" s="33" t="s">
        <v>7522</v>
      </c>
      <c r="L636" s="13" t="s">
        <v>5613</v>
      </c>
      <c r="M636" s="13">
        <v>0</v>
      </c>
      <c r="N636" s="14"/>
    </row>
    <row r="637" ht="18.95" customHeight="1" spans="1:14">
      <c r="A637" s="44"/>
      <c r="B637" s="44"/>
      <c r="C637" s="44"/>
      <c r="D637" s="44"/>
      <c r="E637" s="44"/>
      <c r="F637" s="44"/>
      <c r="G637" s="45"/>
      <c r="H637" s="15" t="s">
        <v>7523</v>
      </c>
      <c r="I637" s="33" t="s">
        <v>7524</v>
      </c>
      <c r="J637" s="472" t="s">
        <v>7524</v>
      </c>
      <c r="K637" s="33" t="s">
        <v>7525</v>
      </c>
      <c r="L637" s="13" t="s">
        <v>5613</v>
      </c>
      <c r="M637" s="13">
        <v>71</v>
      </c>
      <c r="N637" s="14"/>
    </row>
    <row r="638" ht="18.95" customHeight="1" spans="1:14">
      <c r="A638" s="44"/>
      <c r="B638" s="44"/>
      <c r="C638" s="44"/>
      <c r="D638" s="44"/>
      <c r="E638" s="44"/>
      <c r="F638" s="44"/>
      <c r="G638" s="45"/>
      <c r="H638" s="15" t="s">
        <v>7526</v>
      </c>
      <c r="I638" s="33" t="s">
        <v>7527</v>
      </c>
      <c r="J638" s="472" t="s">
        <v>7527</v>
      </c>
      <c r="K638" s="33" t="s">
        <v>7528</v>
      </c>
      <c r="L638" s="13" t="s">
        <v>5613</v>
      </c>
      <c r="M638" s="13">
        <v>0</v>
      </c>
      <c r="N638" s="14"/>
    </row>
    <row r="639" ht="18.95" customHeight="1" spans="1:14">
      <c r="A639" s="44"/>
      <c r="B639" s="44"/>
      <c r="C639" s="44"/>
      <c r="D639" s="44"/>
      <c r="E639" s="44"/>
      <c r="F639" s="44"/>
      <c r="G639" s="45"/>
      <c r="H639" s="15" t="s">
        <v>7529</v>
      </c>
      <c r="I639" s="472" t="s">
        <v>7530</v>
      </c>
      <c r="J639" s="472" t="s">
        <v>7530</v>
      </c>
      <c r="K639" s="33" t="s">
        <v>7531</v>
      </c>
      <c r="L639" s="13" t="s">
        <v>5613</v>
      </c>
      <c r="M639" s="13">
        <v>319</v>
      </c>
      <c r="N639" s="14"/>
    </row>
    <row r="640" ht="18.95" customHeight="1" spans="1:14">
      <c r="A640" s="44"/>
      <c r="B640" s="44"/>
      <c r="C640" s="44"/>
      <c r="D640" s="44"/>
      <c r="E640" s="44"/>
      <c r="F640" s="44"/>
      <c r="G640" s="45"/>
      <c r="H640" s="15" t="s">
        <v>7532</v>
      </c>
      <c r="I640" s="33" t="s">
        <v>7533</v>
      </c>
      <c r="J640" s="472" t="s">
        <v>7533</v>
      </c>
      <c r="K640" s="33" t="s">
        <v>7534</v>
      </c>
      <c r="L640" s="13" t="s">
        <v>5613</v>
      </c>
      <c r="M640" s="13">
        <v>126</v>
      </c>
      <c r="N640" s="14"/>
    </row>
    <row r="641" ht="18.95" customHeight="1" spans="1:14">
      <c r="A641" s="44"/>
      <c r="B641" s="44"/>
      <c r="C641" s="44"/>
      <c r="D641" s="44"/>
      <c r="E641" s="44"/>
      <c r="F641" s="44"/>
      <c r="G641" s="45"/>
      <c r="H641" s="15" t="s">
        <v>7535</v>
      </c>
      <c r="I641" s="33" t="s">
        <v>7536</v>
      </c>
      <c r="J641" s="472" t="s">
        <v>7536</v>
      </c>
      <c r="K641" s="33" t="s">
        <v>7537</v>
      </c>
      <c r="L641" s="13" t="s">
        <v>5613</v>
      </c>
      <c r="M641" s="13">
        <v>69</v>
      </c>
      <c r="N641" s="14"/>
    </row>
    <row r="642" ht="18.95" customHeight="1" spans="1:14">
      <c r="A642" s="44"/>
      <c r="B642" s="44"/>
      <c r="C642" s="44"/>
      <c r="D642" s="44"/>
      <c r="E642" s="44"/>
      <c r="F642" s="44"/>
      <c r="G642" s="45"/>
      <c r="H642" s="15" t="s">
        <v>7538</v>
      </c>
      <c r="I642" s="33" t="s">
        <v>7539</v>
      </c>
      <c r="J642" s="472" t="s">
        <v>7539</v>
      </c>
      <c r="K642" s="33" t="s">
        <v>7540</v>
      </c>
      <c r="L642" s="13" t="s">
        <v>5613</v>
      </c>
      <c r="M642" s="13">
        <v>48</v>
      </c>
      <c r="N642" s="14"/>
    </row>
    <row r="643" ht="18.95" customHeight="1" spans="1:14">
      <c r="A643" s="44"/>
      <c r="B643" s="44"/>
      <c r="C643" s="44"/>
      <c r="D643" s="44"/>
      <c r="E643" s="44"/>
      <c r="F643" s="44"/>
      <c r="G643" s="45"/>
      <c r="H643" s="15" t="s">
        <v>7541</v>
      </c>
      <c r="I643" s="33" t="s">
        <v>7542</v>
      </c>
      <c r="J643" s="472" t="s">
        <v>7542</v>
      </c>
      <c r="K643" s="33" t="s">
        <v>7543</v>
      </c>
      <c r="L643" s="13" t="s">
        <v>5613</v>
      </c>
      <c r="M643" s="13">
        <v>0</v>
      </c>
      <c r="N643" s="14"/>
    </row>
    <row r="644" ht="18.95" customHeight="1" spans="1:14">
      <c r="A644" s="44"/>
      <c r="B644" s="44"/>
      <c r="C644" s="44"/>
      <c r="D644" s="44"/>
      <c r="E644" s="44"/>
      <c r="F644" s="44"/>
      <c r="G644" s="45"/>
      <c r="H644" s="15" t="s">
        <v>7544</v>
      </c>
      <c r="I644" s="33" t="s">
        <v>7545</v>
      </c>
      <c r="J644" s="472" t="s">
        <v>7545</v>
      </c>
      <c r="K644" s="33" t="s">
        <v>7546</v>
      </c>
      <c r="L644" s="13" t="s">
        <v>5613</v>
      </c>
      <c r="M644" s="13">
        <v>9</v>
      </c>
      <c r="N644" s="14"/>
    </row>
    <row r="645" ht="18.95" customHeight="1" spans="1:14">
      <c r="A645" s="44"/>
      <c r="B645" s="44"/>
      <c r="C645" s="44"/>
      <c r="D645" s="44"/>
      <c r="E645" s="44"/>
      <c r="F645" s="44"/>
      <c r="G645" s="45"/>
      <c r="H645" s="15" t="s">
        <v>7547</v>
      </c>
      <c r="I645" s="33" t="s">
        <v>7548</v>
      </c>
      <c r="J645" s="472" t="s">
        <v>7548</v>
      </c>
      <c r="K645" s="33" t="s">
        <v>7549</v>
      </c>
      <c r="L645" s="13" t="s">
        <v>5613</v>
      </c>
      <c r="M645" s="13">
        <v>0</v>
      </c>
      <c r="N645" s="14"/>
    </row>
    <row r="646" ht="18.95" customHeight="1" spans="1:14">
      <c r="A646" s="44"/>
      <c r="B646" s="44"/>
      <c r="C646" s="44"/>
      <c r="D646" s="44"/>
      <c r="E646" s="44"/>
      <c r="F646" s="44"/>
      <c r="G646" s="45"/>
      <c r="H646" s="15" t="s">
        <v>7550</v>
      </c>
      <c r="I646" s="33" t="s">
        <v>7551</v>
      </c>
      <c r="J646" s="472" t="s">
        <v>7551</v>
      </c>
      <c r="K646" s="33" t="s">
        <v>7552</v>
      </c>
      <c r="L646" s="13" t="s">
        <v>5613</v>
      </c>
      <c r="M646" s="13">
        <v>322</v>
      </c>
      <c r="N646" s="14"/>
    </row>
    <row r="647" ht="18.95" customHeight="1" spans="1:14">
      <c r="A647" s="44"/>
      <c r="B647" s="44"/>
      <c r="C647" s="44"/>
      <c r="D647" s="44"/>
      <c r="E647" s="44"/>
      <c r="F647" s="44"/>
      <c r="G647" s="45"/>
      <c r="H647" s="15" t="s">
        <v>7553</v>
      </c>
      <c r="I647" s="33" t="s">
        <v>7554</v>
      </c>
      <c r="J647" s="472" t="s">
        <v>7554</v>
      </c>
      <c r="K647" s="33" t="s">
        <v>7555</v>
      </c>
      <c r="L647" s="13" t="s">
        <v>5613</v>
      </c>
      <c r="M647" s="13">
        <v>79</v>
      </c>
      <c r="N647" s="14"/>
    </row>
    <row r="648" ht="18.95" customHeight="1" spans="1:14">
      <c r="A648" s="44"/>
      <c r="B648" s="44"/>
      <c r="C648" s="44"/>
      <c r="D648" s="44"/>
      <c r="E648" s="44"/>
      <c r="F648" s="44"/>
      <c r="G648" s="45"/>
      <c r="H648" s="15" t="s">
        <v>7556</v>
      </c>
      <c r="I648" s="33" t="s">
        <v>7557</v>
      </c>
      <c r="J648" s="472" t="s">
        <v>7557</v>
      </c>
      <c r="K648" s="33" t="s">
        <v>7558</v>
      </c>
      <c r="L648" s="13" t="s">
        <v>5613</v>
      </c>
      <c r="M648" s="13">
        <v>232</v>
      </c>
      <c r="N648" s="14"/>
    </row>
    <row r="649" ht="18.95" customHeight="1" spans="1:14">
      <c r="A649" s="44"/>
      <c r="B649" s="44"/>
      <c r="C649" s="44"/>
      <c r="D649" s="44"/>
      <c r="E649" s="44"/>
      <c r="F649" s="44"/>
      <c r="G649" s="45"/>
      <c r="H649" s="15" t="s">
        <v>7559</v>
      </c>
      <c r="I649" s="33" t="s">
        <v>7560</v>
      </c>
      <c r="J649" s="472" t="s">
        <v>7560</v>
      </c>
      <c r="K649" s="33" t="s">
        <v>7561</v>
      </c>
      <c r="L649" s="13" t="s">
        <v>5613</v>
      </c>
      <c r="M649" s="13">
        <v>0</v>
      </c>
      <c r="N649" s="14"/>
    </row>
    <row r="650" ht="18.95" customHeight="1" spans="1:14">
      <c r="A650" s="44"/>
      <c r="B650" s="44"/>
      <c r="C650" s="44"/>
      <c r="D650" s="44"/>
      <c r="E650" s="44"/>
      <c r="F650" s="44"/>
      <c r="G650" s="45"/>
      <c r="H650" s="15" t="s">
        <v>7562</v>
      </c>
      <c r="I650" s="33" t="s">
        <v>7563</v>
      </c>
      <c r="J650" s="472" t="s">
        <v>7563</v>
      </c>
      <c r="K650" s="33" t="s">
        <v>7564</v>
      </c>
      <c r="L650" s="13" t="s">
        <v>5613</v>
      </c>
      <c r="M650" s="13">
        <v>11</v>
      </c>
      <c r="N650" s="14"/>
    </row>
    <row r="651" ht="18.95" customHeight="1" spans="1:14">
      <c r="A651" s="44"/>
      <c r="B651" s="44"/>
      <c r="C651" s="44"/>
      <c r="D651" s="44"/>
      <c r="E651" s="44"/>
      <c r="F651" s="44"/>
      <c r="G651" s="45"/>
      <c r="H651" s="15" t="s">
        <v>7565</v>
      </c>
      <c r="I651" s="33" t="s">
        <v>7566</v>
      </c>
      <c r="J651" s="472" t="s">
        <v>7566</v>
      </c>
      <c r="K651" s="33" t="s">
        <v>7567</v>
      </c>
      <c r="L651" s="13" t="s">
        <v>5613</v>
      </c>
      <c r="M651" s="13">
        <v>0</v>
      </c>
      <c r="N651" s="14"/>
    </row>
    <row r="652" ht="18.95" customHeight="1" spans="1:14">
      <c r="A652" s="44"/>
      <c r="B652" s="44"/>
      <c r="C652" s="44"/>
      <c r="D652" s="44"/>
      <c r="E652" s="44"/>
      <c r="F652" s="44"/>
      <c r="G652" s="45"/>
      <c r="H652" s="15" t="s">
        <v>7568</v>
      </c>
      <c r="I652" s="33" t="s">
        <v>7569</v>
      </c>
      <c r="J652" s="472" t="s">
        <v>7569</v>
      </c>
      <c r="K652" s="33" t="s">
        <v>7570</v>
      </c>
      <c r="L652" s="13" t="s">
        <v>5613</v>
      </c>
      <c r="M652" s="13">
        <v>0</v>
      </c>
      <c r="N652" s="14"/>
    </row>
    <row r="653" ht="18.95" customHeight="1" spans="1:14">
      <c r="A653" s="44"/>
      <c r="B653" s="44"/>
      <c r="C653" s="44"/>
      <c r="D653" s="44"/>
      <c r="E653" s="44"/>
      <c r="F653" s="44"/>
      <c r="G653" s="45"/>
      <c r="H653" s="15" t="s">
        <v>7571</v>
      </c>
      <c r="I653" s="33" t="s">
        <v>7572</v>
      </c>
      <c r="J653" s="472" t="s">
        <v>7572</v>
      </c>
      <c r="K653" s="33" t="s">
        <v>7573</v>
      </c>
      <c r="L653" s="13" t="s">
        <v>5613</v>
      </c>
      <c r="M653" s="13">
        <v>118</v>
      </c>
      <c r="N653" s="14"/>
    </row>
    <row r="654" ht="18.95" customHeight="1" spans="1:14">
      <c r="A654" s="44"/>
      <c r="B654" s="44"/>
      <c r="C654" s="44"/>
      <c r="D654" s="44"/>
      <c r="E654" s="44"/>
      <c r="F654" s="44"/>
      <c r="G654" s="45"/>
      <c r="H654" s="15" t="s">
        <v>5625</v>
      </c>
      <c r="I654" s="33" t="s">
        <v>7574</v>
      </c>
      <c r="J654" s="472" t="s">
        <v>7574</v>
      </c>
      <c r="K654" s="33" t="s">
        <v>5627</v>
      </c>
      <c r="L654" s="13" t="s">
        <v>5613</v>
      </c>
      <c r="M654" s="13">
        <v>98</v>
      </c>
      <c r="N654" s="14"/>
    </row>
    <row r="655" ht="18.95" customHeight="1" spans="1:14">
      <c r="A655" s="44"/>
      <c r="B655" s="44"/>
      <c r="C655" s="44"/>
      <c r="D655" s="44"/>
      <c r="E655" s="44"/>
      <c r="F655" s="44"/>
      <c r="G655" s="45"/>
      <c r="H655" s="15" t="s">
        <v>5631</v>
      </c>
      <c r="I655" s="33" t="s">
        <v>7575</v>
      </c>
      <c r="J655" s="472" t="s">
        <v>7575</v>
      </c>
      <c r="K655" s="33" t="s">
        <v>5633</v>
      </c>
      <c r="L655" s="13" t="s">
        <v>5613</v>
      </c>
      <c r="M655" s="13">
        <v>2</v>
      </c>
      <c r="N655" s="14"/>
    </row>
    <row r="656" ht="18.95" customHeight="1" spans="1:14">
      <c r="A656" s="44"/>
      <c r="B656" s="44"/>
      <c r="C656" s="44"/>
      <c r="D656" s="44"/>
      <c r="E656" s="44"/>
      <c r="F656" s="44"/>
      <c r="G656" s="45"/>
      <c r="H656" s="15" t="s">
        <v>5637</v>
      </c>
      <c r="I656" s="33" t="s">
        <v>7576</v>
      </c>
      <c r="J656" s="472" t="s">
        <v>7576</v>
      </c>
      <c r="K656" s="33" t="s">
        <v>5639</v>
      </c>
      <c r="L656" s="13" t="s">
        <v>5613</v>
      </c>
      <c r="M656" s="13">
        <v>0</v>
      </c>
      <c r="N656" s="14"/>
    </row>
    <row r="657" ht="18.95" customHeight="1" spans="1:14">
      <c r="A657" s="44"/>
      <c r="B657" s="44"/>
      <c r="C657" s="44"/>
      <c r="D657" s="44"/>
      <c r="E657" s="44"/>
      <c r="F657" s="44"/>
      <c r="G657" s="45"/>
      <c r="H657" s="15" t="s">
        <v>7577</v>
      </c>
      <c r="I657" s="472" t="s">
        <v>7578</v>
      </c>
      <c r="J657" s="472" t="s">
        <v>7578</v>
      </c>
      <c r="K657" s="33" t="s">
        <v>7579</v>
      </c>
      <c r="L657" s="13" t="s">
        <v>5613</v>
      </c>
      <c r="M657" s="13">
        <v>3</v>
      </c>
      <c r="N657" s="14"/>
    </row>
    <row r="658" ht="18.95" customHeight="1" spans="1:14">
      <c r="A658" s="44"/>
      <c r="B658" s="44"/>
      <c r="C658" s="44"/>
      <c r="D658" s="44"/>
      <c r="E658" s="44"/>
      <c r="F658" s="44"/>
      <c r="G658" s="45"/>
      <c r="H658" s="15" t="s">
        <v>7580</v>
      </c>
      <c r="I658" s="472" t="s">
        <v>7581</v>
      </c>
      <c r="J658" s="472" t="s">
        <v>7581</v>
      </c>
      <c r="K658" s="33" t="s">
        <v>7582</v>
      </c>
      <c r="L658" s="13" t="s">
        <v>5613</v>
      </c>
      <c r="M658" s="13">
        <v>6</v>
      </c>
      <c r="N658" s="14"/>
    </row>
    <row r="659" ht="18.95" customHeight="1" spans="1:14">
      <c r="A659" s="44"/>
      <c r="B659" s="44"/>
      <c r="C659" s="44"/>
      <c r="D659" s="44"/>
      <c r="E659" s="44"/>
      <c r="F659" s="44"/>
      <c r="G659" s="45"/>
      <c r="H659" s="15" t="s">
        <v>7583</v>
      </c>
      <c r="I659" s="33" t="s">
        <v>7584</v>
      </c>
      <c r="J659" s="472" t="s">
        <v>7584</v>
      </c>
      <c r="K659" s="33" t="s">
        <v>7585</v>
      </c>
      <c r="L659" s="13" t="s">
        <v>5613</v>
      </c>
      <c r="M659" s="13">
        <v>0</v>
      </c>
      <c r="N659" s="14"/>
    </row>
    <row r="660" ht="18.95" customHeight="1" spans="1:14">
      <c r="A660" s="44"/>
      <c r="B660" s="44"/>
      <c r="C660" s="44"/>
      <c r="D660" s="44"/>
      <c r="E660" s="44"/>
      <c r="F660" s="44"/>
      <c r="G660" s="45"/>
      <c r="H660" s="15" t="s">
        <v>7586</v>
      </c>
      <c r="I660" s="33" t="s">
        <v>7587</v>
      </c>
      <c r="J660" s="472" t="s">
        <v>7587</v>
      </c>
      <c r="K660" s="33" t="s">
        <v>7588</v>
      </c>
      <c r="L660" s="13" t="s">
        <v>5613</v>
      </c>
      <c r="M660" s="13">
        <v>9</v>
      </c>
      <c r="N660" s="14"/>
    </row>
    <row r="661" ht="18.95" customHeight="1" spans="1:14">
      <c r="A661" s="44"/>
      <c r="B661" s="44"/>
      <c r="C661" s="44"/>
      <c r="D661" s="44"/>
      <c r="E661" s="44"/>
      <c r="F661" s="44"/>
      <c r="G661" s="45"/>
      <c r="H661" s="52"/>
      <c r="I661" s="472" t="s">
        <v>7589</v>
      </c>
      <c r="J661" s="472" t="s">
        <v>7590</v>
      </c>
      <c r="K661" s="33" t="s">
        <v>7591</v>
      </c>
      <c r="L661" s="13" t="s">
        <v>5613</v>
      </c>
      <c r="M661" s="13">
        <v>4605</v>
      </c>
      <c r="N661" s="14"/>
    </row>
    <row r="662" ht="18.95" customHeight="1" spans="1:14">
      <c r="A662" s="44"/>
      <c r="B662" s="44"/>
      <c r="C662" s="44"/>
      <c r="D662" s="44"/>
      <c r="E662" s="44"/>
      <c r="F662" s="44"/>
      <c r="G662" s="45"/>
      <c r="H662" s="52"/>
      <c r="I662" s="33"/>
      <c r="J662" s="472" t="s">
        <v>7592</v>
      </c>
      <c r="K662" s="33" t="s">
        <v>7593</v>
      </c>
      <c r="L662" s="13" t="s">
        <v>5613</v>
      </c>
      <c r="M662" s="13">
        <v>4605</v>
      </c>
      <c r="N662" s="14"/>
    </row>
    <row r="663" ht="18.95" customHeight="1" spans="1:14">
      <c r="A663" s="44"/>
      <c r="B663" s="44"/>
      <c r="C663" s="44"/>
      <c r="D663" s="44"/>
      <c r="E663" s="44"/>
      <c r="F663" s="44"/>
      <c r="G663" s="45"/>
      <c r="H663" s="52"/>
      <c r="I663" s="33"/>
      <c r="J663" s="472" t="s">
        <v>7594</v>
      </c>
      <c r="K663" s="33" t="s">
        <v>7595</v>
      </c>
      <c r="L663" s="13" t="s">
        <v>5613</v>
      </c>
      <c r="M663" s="13">
        <v>0</v>
      </c>
      <c r="N663" s="14"/>
    </row>
    <row r="664" ht="18.95" customHeight="1" spans="1:14">
      <c r="A664" s="44"/>
      <c r="B664" s="44"/>
      <c r="C664" s="44"/>
      <c r="D664" s="44"/>
      <c r="E664" s="44"/>
      <c r="F664" s="44"/>
      <c r="G664" s="45"/>
      <c r="H664" s="52"/>
      <c r="I664" s="472" t="s">
        <v>7596</v>
      </c>
      <c r="J664" s="472" t="s">
        <v>7597</v>
      </c>
      <c r="K664" s="33" t="s">
        <v>7598</v>
      </c>
      <c r="L664" s="13" t="s">
        <v>5613</v>
      </c>
      <c r="M664" s="13">
        <v>23</v>
      </c>
      <c r="N664" s="14"/>
    </row>
    <row r="665" ht="18.95" customHeight="1" spans="1:14">
      <c r="A665" s="44"/>
      <c r="B665" s="44"/>
      <c r="C665" s="44"/>
      <c r="D665" s="44"/>
      <c r="E665" s="44"/>
      <c r="F665" s="44"/>
      <c r="G665" s="45"/>
      <c r="H665" s="52"/>
      <c r="I665" s="33"/>
      <c r="J665" s="472" t="s">
        <v>7599</v>
      </c>
      <c r="K665" s="33" t="s">
        <v>7600</v>
      </c>
      <c r="L665" s="13" t="s">
        <v>5613</v>
      </c>
      <c r="M665" s="13">
        <v>23</v>
      </c>
      <c r="N665" s="14"/>
    </row>
    <row r="666" ht="18.95" customHeight="1" spans="1:14">
      <c r="A666" s="44"/>
      <c r="B666" s="44"/>
      <c r="C666" s="44"/>
      <c r="D666" s="44"/>
      <c r="E666" s="44"/>
      <c r="F666" s="44"/>
      <c r="G666" s="45"/>
      <c r="H666" s="52"/>
      <c r="I666" s="33"/>
      <c r="J666" s="472" t="s">
        <v>7601</v>
      </c>
      <c r="K666" s="33" t="s">
        <v>7602</v>
      </c>
      <c r="L666" s="13" t="s">
        <v>5613</v>
      </c>
      <c r="M666" s="13">
        <v>0</v>
      </c>
      <c r="N666" s="14"/>
    </row>
    <row r="667" ht="18.95" customHeight="1" spans="1:14">
      <c r="A667" s="44"/>
      <c r="B667" s="44"/>
      <c r="C667" s="44"/>
      <c r="D667" s="44"/>
      <c r="E667" s="44"/>
      <c r="F667" s="44"/>
      <c r="G667" s="45"/>
      <c r="H667" s="15" t="s">
        <v>7603</v>
      </c>
      <c r="I667" s="33" t="s">
        <v>7604</v>
      </c>
      <c r="J667" s="472" t="s">
        <v>7604</v>
      </c>
      <c r="K667" s="33" t="s">
        <v>7605</v>
      </c>
      <c r="L667" s="13" t="s">
        <v>5613</v>
      </c>
      <c r="M667" s="13">
        <v>110</v>
      </c>
      <c r="N667" s="14"/>
    </row>
    <row r="668" ht="18.95" customHeight="1" spans="1:14">
      <c r="A668" s="44"/>
      <c r="B668" s="44"/>
      <c r="C668" s="44"/>
      <c r="D668" s="44"/>
      <c r="E668" s="44"/>
      <c r="F668" s="44"/>
      <c r="G668" s="45"/>
      <c r="H668" s="15" t="s">
        <v>7606</v>
      </c>
      <c r="I668" s="33" t="s">
        <v>7607</v>
      </c>
      <c r="J668" s="472" t="s">
        <v>7607</v>
      </c>
      <c r="K668" s="33" t="s">
        <v>7608</v>
      </c>
      <c r="L668" s="13" t="s">
        <v>5613</v>
      </c>
      <c r="M668" s="13">
        <v>80</v>
      </c>
      <c r="N668" s="14"/>
    </row>
    <row r="669" ht="18.95" customHeight="1" spans="1:14">
      <c r="A669" s="44"/>
      <c r="B669" s="44"/>
      <c r="C669" s="44"/>
      <c r="D669" s="44"/>
      <c r="E669" s="44"/>
      <c r="F669" s="44"/>
      <c r="G669" s="45"/>
      <c r="H669" s="15" t="s">
        <v>7609</v>
      </c>
      <c r="I669" s="33" t="s">
        <v>7610</v>
      </c>
      <c r="J669" s="472" t="s">
        <v>7610</v>
      </c>
      <c r="K669" s="33" t="s">
        <v>7611</v>
      </c>
      <c r="L669" s="13" t="s">
        <v>5613</v>
      </c>
      <c r="M669" s="13">
        <v>30</v>
      </c>
      <c r="N669" s="14"/>
    </row>
    <row r="670" ht="18.95" customHeight="1" spans="1:14">
      <c r="A670" s="44"/>
      <c r="B670" s="44"/>
      <c r="C670" s="44"/>
      <c r="D670" s="44"/>
      <c r="E670" s="44"/>
      <c r="F670" s="44"/>
      <c r="G670" s="45"/>
      <c r="H670" s="15" t="s">
        <v>7612</v>
      </c>
      <c r="I670" s="33" t="s">
        <v>7613</v>
      </c>
      <c r="J670" s="472" t="s">
        <v>7613</v>
      </c>
      <c r="K670" s="33" t="s">
        <v>7614</v>
      </c>
      <c r="L670" s="13" t="s">
        <v>5613</v>
      </c>
      <c r="M670" s="13">
        <v>0</v>
      </c>
      <c r="N670" s="14"/>
    </row>
    <row r="671" ht="18.95" customHeight="1" spans="1:14">
      <c r="A671" s="44"/>
      <c r="B671" s="44"/>
      <c r="C671" s="44"/>
      <c r="D671" s="44"/>
      <c r="E671" s="44"/>
      <c r="F671" s="44"/>
      <c r="G671" s="45"/>
      <c r="H671" s="15" t="s">
        <v>7615</v>
      </c>
      <c r="I671" s="33" t="s">
        <v>7616</v>
      </c>
      <c r="J671" s="472" t="s">
        <v>7616</v>
      </c>
      <c r="K671" s="33" t="s">
        <v>7617</v>
      </c>
      <c r="L671" s="13" t="s">
        <v>5613</v>
      </c>
      <c r="M671" s="13">
        <v>0</v>
      </c>
      <c r="N671" s="14"/>
    </row>
    <row r="672" ht="18.95" customHeight="1" spans="1:14">
      <c r="A672" s="44"/>
      <c r="B672" s="44"/>
      <c r="C672" s="44"/>
      <c r="D672" s="44"/>
      <c r="E672" s="44"/>
      <c r="F672" s="44"/>
      <c r="G672" s="45"/>
      <c r="H672" s="15" t="s">
        <v>7618</v>
      </c>
      <c r="I672" s="33" t="s">
        <v>7619</v>
      </c>
      <c r="J672" s="472" t="s">
        <v>7619</v>
      </c>
      <c r="K672" s="33" t="s">
        <v>7620</v>
      </c>
      <c r="L672" s="13" t="s">
        <v>5613</v>
      </c>
      <c r="M672" s="13">
        <v>64</v>
      </c>
      <c r="N672" s="14"/>
    </row>
    <row r="673" ht="18.95" customHeight="1" spans="1:14">
      <c r="A673" s="44"/>
      <c r="B673" s="44"/>
      <c r="C673" s="44"/>
      <c r="D673" s="44"/>
      <c r="E673" s="44"/>
      <c r="F673" s="44"/>
      <c r="G673" s="45"/>
      <c r="H673" s="15" t="s">
        <v>5625</v>
      </c>
      <c r="I673" s="472" t="s">
        <v>7621</v>
      </c>
      <c r="J673" s="472" t="s">
        <v>7621</v>
      </c>
      <c r="K673" s="33" t="s">
        <v>5627</v>
      </c>
      <c r="L673" s="13" t="s">
        <v>5613</v>
      </c>
      <c r="M673" s="13">
        <v>40</v>
      </c>
      <c r="N673" s="14"/>
    </row>
    <row r="674" ht="18.95" customHeight="1" spans="1:14">
      <c r="A674" s="44"/>
      <c r="B674" s="44"/>
      <c r="C674" s="44"/>
      <c r="D674" s="44"/>
      <c r="E674" s="44"/>
      <c r="F674" s="44"/>
      <c r="G674" s="45"/>
      <c r="H674" s="15" t="s">
        <v>5631</v>
      </c>
      <c r="I674" s="472" t="s">
        <v>7622</v>
      </c>
      <c r="J674" s="472" t="s">
        <v>7622</v>
      </c>
      <c r="K674" s="33" t="s">
        <v>5633</v>
      </c>
      <c r="L674" s="13" t="s">
        <v>5613</v>
      </c>
      <c r="M674" s="13">
        <v>24</v>
      </c>
      <c r="N674" s="14"/>
    </row>
    <row r="675" ht="18.95" customHeight="1" spans="1:14">
      <c r="A675" s="44"/>
      <c r="B675" s="44"/>
      <c r="C675" s="44"/>
      <c r="D675" s="44"/>
      <c r="E675" s="44"/>
      <c r="F675" s="44"/>
      <c r="G675" s="45"/>
      <c r="H675" s="15" t="s">
        <v>5637</v>
      </c>
      <c r="I675" s="33" t="s">
        <v>7623</v>
      </c>
      <c r="J675" s="472" t="s">
        <v>7623</v>
      </c>
      <c r="K675" s="33" t="s">
        <v>5639</v>
      </c>
      <c r="L675" s="13" t="s">
        <v>5613</v>
      </c>
      <c r="M675" s="13">
        <v>0</v>
      </c>
      <c r="N675" s="14"/>
    </row>
    <row r="676" ht="18.95" customHeight="1" spans="1:14">
      <c r="A676" s="44"/>
      <c r="B676" s="44"/>
      <c r="C676" s="44"/>
      <c r="D676" s="44"/>
      <c r="E676" s="44"/>
      <c r="F676" s="44"/>
      <c r="G676" s="45"/>
      <c r="H676" s="15" t="s">
        <v>7624</v>
      </c>
      <c r="I676" s="33" t="s">
        <v>7625</v>
      </c>
      <c r="J676" s="472" t="s">
        <v>7625</v>
      </c>
      <c r="K676" s="53" t="s">
        <v>7626</v>
      </c>
      <c r="L676" s="13" t="s">
        <v>5613</v>
      </c>
      <c r="M676" s="13">
        <v>0</v>
      </c>
      <c r="N676" s="14"/>
    </row>
    <row r="677" ht="18.95" customHeight="1" spans="1:14">
      <c r="A677" s="44"/>
      <c r="B677" s="44"/>
      <c r="C677" s="44"/>
      <c r="D677" s="44"/>
      <c r="E677" s="44"/>
      <c r="F677" s="44"/>
      <c r="G677" s="45"/>
      <c r="H677" s="52"/>
      <c r="I677" s="472" t="s">
        <v>7627</v>
      </c>
      <c r="J677" s="472" t="s">
        <v>7628</v>
      </c>
      <c r="K677" s="53" t="s">
        <v>7629</v>
      </c>
      <c r="L677" s="13" t="s">
        <v>5613</v>
      </c>
      <c r="M677" s="13">
        <v>3898</v>
      </c>
      <c r="N677" s="14"/>
    </row>
    <row r="678" ht="18.95" customHeight="1" spans="1:14">
      <c r="A678" s="44"/>
      <c r="B678" s="44"/>
      <c r="C678" s="44"/>
      <c r="D678" s="44"/>
      <c r="E678" s="44"/>
      <c r="F678" s="44"/>
      <c r="G678" s="45"/>
      <c r="H678" s="52"/>
      <c r="I678" s="33"/>
      <c r="J678" s="472" t="s">
        <v>7630</v>
      </c>
      <c r="K678" s="33" t="s">
        <v>7631</v>
      </c>
      <c r="L678" s="13" t="s">
        <v>5613</v>
      </c>
      <c r="M678" s="13"/>
      <c r="N678" s="14"/>
    </row>
    <row r="679" ht="18.95" customHeight="1" spans="1:14">
      <c r="A679" s="44"/>
      <c r="B679" s="44"/>
      <c r="C679" s="44"/>
      <c r="D679" s="44"/>
      <c r="E679" s="44"/>
      <c r="F679" s="44"/>
      <c r="G679" s="45"/>
      <c r="H679" s="52"/>
      <c r="I679" s="33"/>
      <c r="J679" s="472" t="s">
        <v>7632</v>
      </c>
      <c r="K679" s="33" t="s">
        <v>7633</v>
      </c>
      <c r="L679" s="13" t="s">
        <v>5613</v>
      </c>
      <c r="M679" s="13">
        <v>0</v>
      </c>
      <c r="N679" s="14"/>
    </row>
    <row r="680" ht="18.95" customHeight="1" spans="1:14">
      <c r="A680" s="44"/>
      <c r="B680" s="44"/>
      <c r="C680" s="44"/>
      <c r="D680" s="44"/>
      <c r="E680" s="44"/>
      <c r="F680" s="44"/>
      <c r="G680" s="45"/>
      <c r="H680" s="52"/>
      <c r="I680" s="472" t="s">
        <v>7634</v>
      </c>
      <c r="J680" s="472" t="s">
        <v>7635</v>
      </c>
      <c r="K680" s="33" t="s">
        <v>7636</v>
      </c>
      <c r="L680" s="13" t="s">
        <v>5613</v>
      </c>
      <c r="M680" s="13">
        <v>713</v>
      </c>
      <c r="N680" s="14"/>
    </row>
    <row r="681" ht="18.95" customHeight="1" spans="1:14">
      <c r="A681" s="44"/>
      <c r="B681" s="44"/>
      <c r="C681" s="44"/>
      <c r="D681" s="44"/>
      <c r="E681" s="44"/>
      <c r="F681" s="44"/>
      <c r="G681" s="45"/>
      <c r="H681" s="52"/>
      <c r="I681" s="33"/>
      <c r="J681" s="472" t="s">
        <v>7637</v>
      </c>
      <c r="K681" s="33" t="s">
        <v>7638</v>
      </c>
      <c r="L681" s="13" t="s">
        <v>5613</v>
      </c>
      <c r="M681" s="13">
        <v>218</v>
      </c>
      <c r="N681" s="14"/>
    </row>
    <row r="682" ht="18.95" customHeight="1" spans="1:14">
      <c r="A682" s="44"/>
      <c r="B682" s="44"/>
      <c r="C682" s="44"/>
      <c r="D682" s="44"/>
      <c r="E682" s="44"/>
      <c r="F682" s="44"/>
      <c r="G682" s="45"/>
      <c r="H682" s="52"/>
      <c r="I682" s="33"/>
      <c r="J682" s="472" t="s">
        <v>7639</v>
      </c>
      <c r="K682" s="33" t="s">
        <v>7640</v>
      </c>
      <c r="L682" s="13" t="s">
        <v>5613</v>
      </c>
      <c r="M682" s="13">
        <v>495</v>
      </c>
      <c r="N682" s="14"/>
    </row>
    <row r="683" ht="18.95" customHeight="1" spans="1:14">
      <c r="A683" s="44"/>
      <c r="B683" s="44"/>
      <c r="C683" s="44"/>
      <c r="D683" s="44"/>
      <c r="E683" s="44"/>
      <c r="F683" s="44"/>
      <c r="G683" s="45"/>
      <c r="H683" s="15" t="s">
        <v>7641</v>
      </c>
      <c r="I683" s="472" t="s">
        <v>7642</v>
      </c>
      <c r="J683" s="472" t="s">
        <v>7643</v>
      </c>
      <c r="K683" s="53" t="s">
        <v>7644</v>
      </c>
      <c r="L683" s="13" t="s">
        <v>5613</v>
      </c>
      <c r="M683" s="13"/>
      <c r="N683" s="14"/>
    </row>
    <row r="684" ht="18.95" customHeight="1" spans="1:14">
      <c r="A684" s="44"/>
      <c r="B684" s="44"/>
      <c r="C684" s="44"/>
      <c r="D684" s="44"/>
      <c r="E684" s="44"/>
      <c r="F684" s="44"/>
      <c r="G684" s="45"/>
      <c r="H684" s="15" t="s">
        <v>7645</v>
      </c>
      <c r="I684" s="472" t="s">
        <v>7646</v>
      </c>
      <c r="J684" s="472" t="s">
        <v>7589</v>
      </c>
      <c r="K684" s="33" t="s">
        <v>7647</v>
      </c>
      <c r="L684" s="13" t="s">
        <v>5613</v>
      </c>
      <c r="M684" s="13"/>
      <c r="N684" s="14"/>
    </row>
    <row r="685" ht="18.95" customHeight="1" spans="1:14">
      <c r="A685" s="44"/>
      <c r="B685" s="44"/>
      <c r="C685" s="44"/>
      <c r="D685" s="44"/>
      <c r="E685" s="44"/>
      <c r="F685" s="44"/>
      <c r="G685" s="45"/>
      <c r="H685" s="15" t="s">
        <v>7648</v>
      </c>
      <c r="I685" s="472" t="s">
        <v>7649</v>
      </c>
      <c r="J685" s="472" t="s">
        <v>7650</v>
      </c>
      <c r="K685" s="33" t="s">
        <v>7631</v>
      </c>
      <c r="L685" s="13" t="s">
        <v>5613</v>
      </c>
      <c r="M685" s="13"/>
      <c r="N685" s="14"/>
    </row>
    <row r="686" ht="18.95" customHeight="1" spans="1:14">
      <c r="A686" s="44"/>
      <c r="B686" s="44"/>
      <c r="C686" s="44"/>
      <c r="D686" s="44"/>
      <c r="E686" s="44"/>
      <c r="F686" s="44"/>
      <c r="G686" s="45"/>
      <c r="H686" s="15" t="s">
        <v>7651</v>
      </c>
      <c r="I686" s="472" t="s">
        <v>7652</v>
      </c>
      <c r="J686" s="472" t="s">
        <v>7653</v>
      </c>
      <c r="K686" s="53" t="s">
        <v>7654</v>
      </c>
      <c r="L686" s="13" t="s">
        <v>5613</v>
      </c>
      <c r="M686" s="13"/>
      <c r="N686" s="14"/>
    </row>
    <row r="687" ht="18.95" customHeight="1" spans="1:14">
      <c r="A687" s="44"/>
      <c r="B687" s="44"/>
      <c r="C687" s="44"/>
      <c r="D687" s="44"/>
      <c r="E687" s="44"/>
      <c r="F687" s="44"/>
      <c r="G687" s="45"/>
      <c r="H687" s="15" t="s">
        <v>7655</v>
      </c>
      <c r="I687" s="472" t="s">
        <v>7656</v>
      </c>
      <c r="J687" s="472" t="s">
        <v>7657</v>
      </c>
      <c r="K687" s="33" t="s">
        <v>7658</v>
      </c>
      <c r="L687" s="13" t="s">
        <v>5613</v>
      </c>
      <c r="M687" s="13"/>
      <c r="N687" s="14"/>
    </row>
    <row r="688" ht="18.95" customHeight="1" spans="1:14">
      <c r="A688" s="44"/>
      <c r="B688" s="44"/>
      <c r="C688" s="44"/>
      <c r="D688" s="44"/>
      <c r="E688" s="44"/>
      <c r="F688" s="44"/>
      <c r="G688" s="45"/>
      <c r="H688" s="15" t="s">
        <v>7659</v>
      </c>
      <c r="I688" s="472" t="s">
        <v>7660</v>
      </c>
      <c r="J688" s="472" t="s">
        <v>7661</v>
      </c>
      <c r="K688" s="33" t="s">
        <v>7662</v>
      </c>
      <c r="L688" s="13" t="s">
        <v>5613</v>
      </c>
      <c r="M688" s="13"/>
      <c r="N688" s="14"/>
    </row>
    <row r="689" ht="18.95" customHeight="1" spans="1:14">
      <c r="A689" s="44"/>
      <c r="B689" s="44"/>
      <c r="C689" s="44"/>
      <c r="D689" s="44"/>
      <c r="E689" s="44"/>
      <c r="F689" s="44"/>
      <c r="G689" s="45"/>
      <c r="H689" s="15" t="s">
        <v>7663</v>
      </c>
      <c r="I689" s="472" t="s">
        <v>7664</v>
      </c>
      <c r="J689" s="472" t="s">
        <v>7665</v>
      </c>
      <c r="K689" s="53" t="s">
        <v>7666</v>
      </c>
      <c r="L689" s="13" t="s">
        <v>5613</v>
      </c>
      <c r="M689" s="13"/>
      <c r="N689" s="14"/>
    </row>
    <row r="690" ht="18.95" customHeight="1" spans="1:14">
      <c r="A690" s="44"/>
      <c r="B690" s="44"/>
      <c r="C690" s="44"/>
      <c r="D690" s="44"/>
      <c r="E690" s="44"/>
      <c r="F690" s="44"/>
      <c r="G690" s="45"/>
      <c r="H690" s="15" t="s">
        <v>7667</v>
      </c>
      <c r="I690" s="472" t="s">
        <v>7668</v>
      </c>
      <c r="J690" s="472" t="s">
        <v>7669</v>
      </c>
      <c r="K690" s="33" t="s">
        <v>7670</v>
      </c>
      <c r="L690" s="13" t="s">
        <v>5613</v>
      </c>
      <c r="M690" s="13"/>
      <c r="N690" s="14"/>
    </row>
    <row r="691" ht="18.95" customHeight="1" spans="1:14">
      <c r="A691" s="44"/>
      <c r="B691" s="44"/>
      <c r="C691" s="44"/>
      <c r="D691" s="44"/>
      <c r="E691" s="44"/>
      <c r="F691" s="44"/>
      <c r="G691" s="45"/>
      <c r="H691" s="15" t="s">
        <v>7671</v>
      </c>
      <c r="I691" s="472" t="s">
        <v>7672</v>
      </c>
      <c r="J691" s="472" t="s">
        <v>7673</v>
      </c>
      <c r="K691" s="33" t="s">
        <v>7674</v>
      </c>
      <c r="L691" s="13" t="s">
        <v>5613</v>
      </c>
      <c r="M691" s="13"/>
      <c r="N691" s="14"/>
    </row>
    <row r="692" ht="18.95" customHeight="1" spans="1:14">
      <c r="A692" s="44"/>
      <c r="B692" s="44"/>
      <c r="C692" s="44"/>
      <c r="D692" s="44"/>
      <c r="E692" s="44"/>
      <c r="F692" s="44"/>
      <c r="G692" s="45"/>
      <c r="H692" s="15" t="s">
        <v>7675</v>
      </c>
      <c r="I692" s="33" t="s">
        <v>7676</v>
      </c>
      <c r="J692" s="472" t="s">
        <v>7676</v>
      </c>
      <c r="K692" s="33" t="s">
        <v>7677</v>
      </c>
      <c r="L692" s="13" t="s">
        <v>5613</v>
      </c>
      <c r="M692" s="13">
        <v>0</v>
      </c>
      <c r="N692" s="14"/>
    </row>
    <row r="693" ht="18.95" customHeight="1" spans="1:14">
      <c r="A693" s="44"/>
      <c r="B693" s="44"/>
      <c r="C693" s="44"/>
      <c r="D693" s="44"/>
      <c r="E693" s="44"/>
      <c r="F693" s="44"/>
      <c r="G693" s="45"/>
      <c r="H693" s="15" t="s">
        <v>7678</v>
      </c>
      <c r="I693" s="33" t="s">
        <v>7679</v>
      </c>
      <c r="J693" s="472" t="s">
        <v>7679</v>
      </c>
      <c r="K693" s="33" t="s">
        <v>7680</v>
      </c>
      <c r="L693" s="13" t="s">
        <v>5613</v>
      </c>
      <c r="M693" s="13">
        <v>0</v>
      </c>
      <c r="N693" s="14"/>
    </row>
    <row r="694" ht="18.95" customHeight="1" spans="1:14">
      <c r="A694" s="44"/>
      <c r="B694" s="44"/>
      <c r="C694" s="44"/>
      <c r="D694" s="44"/>
      <c r="E694" s="44"/>
      <c r="F694" s="44"/>
      <c r="G694" s="45"/>
      <c r="H694" s="15" t="s">
        <v>7681</v>
      </c>
      <c r="I694" s="33" t="s">
        <v>7682</v>
      </c>
      <c r="J694" s="472" t="s">
        <v>7682</v>
      </c>
      <c r="K694" s="33" t="s">
        <v>7683</v>
      </c>
      <c r="L694" s="13" t="s">
        <v>5613</v>
      </c>
      <c r="M694" s="13">
        <v>0</v>
      </c>
      <c r="N694" s="14"/>
    </row>
    <row r="695" ht="18.95" customHeight="1" spans="1:14">
      <c r="A695" s="44"/>
      <c r="B695" s="44"/>
      <c r="C695" s="44"/>
      <c r="D695" s="44"/>
      <c r="E695" s="44"/>
      <c r="F695" s="44"/>
      <c r="G695" s="45"/>
      <c r="H695" s="15" t="s">
        <v>7684</v>
      </c>
      <c r="I695" s="472" t="s">
        <v>7685</v>
      </c>
      <c r="J695" s="472" t="s">
        <v>7686</v>
      </c>
      <c r="K695" s="33" t="s">
        <v>7687</v>
      </c>
      <c r="L695" s="13" t="s">
        <v>5613</v>
      </c>
      <c r="M695" s="13"/>
      <c r="N695" s="14"/>
    </row>
    <row r="696" ht="18.95" customHeight="1" spans="1:14">
      <c r="A696" s="44"/>
      <c r="B696" s="44"/>
      <c r="C696" s="44"/>
      <c r="D696" s="44"/>
      <c r="E696" s="44"/>
      <c r="F696" s="44"/>
      <c r="G696" s="45"/>
      <c r="H696" s="15" t="s">
        <v>7688</v>
      </c>
      <c r="I696" s="472" t="s">
        <v>7689</v>
      </c>
      <c r="J696" s="472" t="s">
        <v>7690</v>
      </c>
      <c r="K696" s="33" t="s">
        <v>7691</v>
      </c>
      <c r="L696" s="13" t="s">
        <v>5613</v>
      </c>
      <c r="M696" s="13"/>
      <c r="N696" s="14"/>
    </row>
    <row r="697" ht="18.95" customHeight="1" spans="1:14">
      <c r="A697" s="44"/>
      <c r="B697" s="44"/>
      <c r="C697" s="44"/>
      <c r="D697" s="44"/>
      <c r="E697" s="44"/>
      <c r="F697" s="44"/>
      <c r="G697" s="45"/>
      <c r="H697" s="15" t="s">
        <v>7692</v>
      </c>
      <c r="I697" s="472" t="s">
        <v>7693</v>
      </c>
      <c r="J697" s="472" t="s">
        <v>7694</v>
      </c>
      <c r="K697" s="33" t="s">
        <v>7695</v>
      </c>
      <c r="L697" s="13" t="s">
        <v>5613</v>
      </c>
      <c r="M697" s="13"/>
      <c r="N697" s="14"/>
    </row>
    <row r="698" ht="18.95" customHeight="1" spans="1:14">
      <c r="A698" s="44"/>
      <c r="B698" s="44"/>
      <c r="C698" s="44"/>
      <c r="D698" s="44"/>
      <c r="E698" s="44"/>
      <c r="F698" s="44"/>
      <c r="G698" s="45"/>
      <c r="H698" s="15" t="s">
        <v>7696</v>
      </c>
      <c r="I698" s="33" t="s">
        <v>7433</v>
      </c>
      <c r="J698" s="472" t="s">
        <v>7433</v>
      </c>
      <c r="K698" s="33" t="s">
        <v>7697</v>
      </c>
      <c r="L698" s="13" t="s">
        <v>5613</v>
      </c>
      <c r="M698" s="13">
        <v>11</v>
      </c>
      <c r="N698" s="14"/>
    </row>
    <row r="699" ht="18.95" customHeight="1" spans="1:14">
      <c r="A699" s="44"/>
      <c r="B699" s="44"/>
      <c r="C699" s="44"/>
      <c r="D699" s="44"/>
      <c r="E699" s="44"/>
      <c r="F699" s="44"/>
      <c r="G699" s="45"/>
      <c r="H699" s="15" t="s">
        <v>7698</v>
      </c>
      <c r="I699" s="472" t="s">
        <v>7699</v>
      </c>
      <c r="J699" s="472" t="s">
        <v>7700</v>
      </c>
      <c r="K699" s="33" t="s">
        <v>7697</v>
      </c>
      <c r="L699" s="13" t="s">
        <v>5613</v>
      </c>
      <c r="M699" s="13">
        <v>11</v>
      </c>
      <c r="N699" s="14"/>
    </row>
    <row r="700" ht="18.95" customHeight="1" spans="1:14">
      <c r="A700" s="44"/>
      <c r="B700" s="44"/>
      <c r="C700" s="44"/>
      <c r="D700" s="44"/>
      <c r="E700" s="44"/>
      <c r="F700" s="44"/>
      <c r="G700" s="45"/>
      <c r="H700" s="15" t="s">
        <v>7701</v>
      </c>
      <c r="I700" s="33" t="s">
        <v>961</v>
      </c>
      <c r="J700" s="472" t="s">
        <v>961</v>
      </c>
      <c r="K700" s="33" t="s">
        <v>5952</v>
      </c>
      <c r="L700" s="13" t="s">
        <v>5613</v>
      </c>
      <c r="M700" s="13">
        <v>18697</v>
      </c>
      <c r="N700" s="14"/>
    </row>
    <row r="701" ht="18.95" customHeight="1" spans="1:14">
      <c r="A701" s="44"/>
      <c r="B701" s="44"/>
      <c r="C701" s="44"/>
      <c r="D701" s="44"/>
      <c r="E701" s="44"/>
      <c r="F701" s="44"/>
      <c r="G701" s="45"/>
      <c r="H701" s="15" t="s">
        <v>7702</v>
      </c>
      <c r="I701" s="33" t="s">
        <v>7703</v>
      </c>
      <c r="J701" s="472" t="s">
        <v>7703</v>
      </c>
      <c r="K701" s="33" t="s">
        <v>7704</v>
      </c>
      <c r="L701" s="13" t="s">
        <v>5613</v>
      </c>
      <c r="M701" s="13">
        <v>420</v>
      </c>
      <c r="N701" s="14"/>
    </row>
    <row r="702" ht="18.95" customHeight="1" spans="1:14">
      <c r="A702" s="44"/>
      <c r="B702" s="44"/>
      <c r="C702" s="44"/>
      <c r="D702" s="44"/>
      <c r="E702" s="44"/>
      <c r="F702" s="44"/>
      <c r="G702" s="45"/>
      <c r="H702" s="15" t="s">
        <v>5625</v>
      </c>
      <c r="I702" s="33" t="s">
        <v>7705</v>
      </c>
      <c r="J702" s="472" t="s">
        <v>7705</v>
      </c>
      <c r="K702" s="33" t="s">
        <v>5627</v>
      </c>
      <c r="L702" s="13" t="s">
        <v>5613</v>
      </c>
      <c r="M702" s="13">
        <v>177</v>
      </c>
      <c r="N702" s="14"/>
    </row>
    <row r="703" ht="18.95" customHeight="1" spans="1:14">
      <c r="A703" s="44"/>
      <c r="B703" s="44"/>
      <c r="C703" s="44"/>
      <c r="D703" s="44"/>
      <c r="E703" s="44"/>
      <c r="F703" s="44"/>
      <c r="G703" s="45"/>
      <c r="H703" s="15" t="s">
        <v>5631</v>
      </c>
      <c r="I703" s="33" t="s">
        <v>7706</v>
      </c>
      <c r="J703" s="472" t="s">
        <v>7706</v>
      </c>
      <c r="K703" s="33" t="s">
        <v>5633</v>
      </c>
      <c r="L703" s="13" t="s">
        <v>5613</v>
      </c>
      <c r="M703" s="13">
        <v>243</v>
      </c>
      <c r="N703" s="14"/>
    </row>
    <row r="704" ht="18.95" customHeight="1" spans="1:14">
      <c r="A704" s="44"/>
      <c r="B704" s="44"/>
      <c r="C704" s="44"/>
      <c r="D704" s="44"/>
      <c r="E704" s="44"/>
      <c r="F704" s="44"/>
      <c r="G704" s="45"/>
      <c r="H704" s="15" t="s">
        <v>5637</v>
      </c>
      <c r="I704" s="33" t="s">
        <v>7707</v>
      </c>
      <c r="J704" s="472" t="s">
        <v>7707</v>
      </c>
      <c r="K704" s="33" t="s">
        <v>5639</v>
      </c>
      <c r="L704" s="13" t="s">
        <v>5613</v>
      </c>
      <c r="M704" s="13">
        <v>0</v>
      </c>
      <c r="N704" s="14"/>
    </row>
    <row r="705" ht="18.95" customHeight="1" spans="1:14">
      <c r="A705" s="44"/>
      <c r="B705" s="44"/>
      <c r="C705" s="44"/>
      <c r="D705" s="44"/>
      <c r="E705" s="44"/>
      <c r="F705" s="44"/>
      <c r="G705" s="45"/>
      <c r="H705" s="15" t="s">
        <v>7708</v>
      </c>
      <c r="I705" s="33" t="s">
        <v>7709</v>
      </c>
      <c r="J705" s="472" t="s">
        <v>7709</v>
      </c>
      <c r="K705" s="33" t="s">
        <v>7710</v>
      </c>
      <c r="L705" s="13" t="s">
        <v>5613</v>
      </c>
      <c r="M705" s="13">
        <v>0</v>
      </c>
      <c r="N705" s="14"/>
    </row>
    <row r="706" ht="18.95" customHeight="1" spans="1:14">
      <c r="A706" s="44"/>
      <c r="B706" s="44"/>
      <c r="C706" s="44"/>
      <c r="D706" s="44"/>
      <c r="E706" s="44"/>
      <c r="F706" s="44"/>
      <c r="G706" s="45"/>
      <c r="H706" s="15" t="s">
        <v>7711</v>
      </c>
      <c r="I706" s="33" t="s">
        <v>7712</v>
      </c>
      <c r="J706" s="472" t="s">
        <v>7712</v>
      </c>
      <c r="K706" s="33" t="s">
        <v>7713</v>
      </c>
      <c r="L706" s="13" t="s">
        <v>5613</v>
      </c>
      <c r="M706" s="13">
        <v>592</v>
      </c>
      <c r="N706" s="14"/>
    </row>
    <row r="707" ht="18.95" customHeight="1" spans="1:14">
      <c r="A707" s="44"/>
      <c r="B707" s="44"/>
      <c r="C707" s="44"/>
      <c r="D707" s="44"/>
      <c r="E707" s="44"/>
      <c r="F707" s="44"/>
      <c r="G707" s="45"/>
      <c r="H707" s="15" t="s">
        <v>7714</v>
      </c>
      <c r="I707" s="33" t="s">
        <v>7715</v>
      </c>
      <c r="J707" s="472" t="s">
        <v>7715</v>
      </c>
      <c r="K707" s="33" t="s">
        <v>7716</v>
      </c>
      <c r="L707" s="13" t="s">
        <v>5613</v>
      </c>
      <c r="M707" s="13">
        <v>547</v>
      </c>
      <c r="N707" s="14"/>
    </row>
    <row r="708" ht="18.95" customHeight="1" spans="1:14">
      <c r="A708" s="44"/>
      <c r="B708" s="44"/>
      <c r="C708" s="44"/>
      <c r="D708" s="44"/>
      <c r="E708" s="44"/>
      <c r="F708" s="44"/>
      <c r="G708" s="45"/>
      <c r="H708" s="15" t="s">
        <v>7717</v>
      </c>
      <c r="I708" s="33" t="s">
        <v>7718</v>
      </c>
      <c r="J708" s="472" t="s">
        <v>7718</v>
      </c>
      <c r="K708" s="33" t="s">
        <v>7719</v>
      </c>
      <c r="L708" s="13" t="s">
        <v>5613</v>
      </c>
      <c r="M708" s="13">
        <v>5</v>
      </c>
      <c r="N708" s="14"/>
    </row>
    <row r="709" ht="18.95" customHeight="1" spans="1:14">
      <c r="A709" s="44"/>
      <c r="B709" s="44"/>
      <c r="C709" s="44"/>
      <c r="D709" s="44"/>
      <c r="E709" s="44"/>
      <c r="F709" s="44"/>
      <c r="G709" s="45"/>
      <c r="H709" s="15" t="s">
        <v>7720</v>
      </c>
      <c r="I709" s="33" t="s">
        <v>7721</v>
      </c>
      <c r="J709" s="472" t="s">
        <v>7721</v>
      </c>
      <c r="K709" s="33" t="s">
        <v>7722</v>
      </c>
      <c r="L709" s="13" t="s">
        <v>5613</v>
      </c>
      <c r="M709" s="13">
        <v>0</v>
      </c>
      <c r="N709" s="14"/>
    </row>
    <row r="710" ht="18.95" customHeight="1" spans="1:14">
      <c r="A710" s="44"/>
      <c r="B710" s="44"/>
      <c r="C710" s="44"/>
      <c r="D710" s="44"/>
      <c r="E710" s="44"/>
      <c r="F710" s="44"/>
      <c r="G710" s="45"/>
      <c r="H710" s="15" t="s">
        <v>7723</v>
      </c>
      <c r="I710" s="33" t="s">
        <v>7724</v>
      </c>
      <c r="J710" s="472" t="s">
        <v>7724</v>
      </c>
      <c r="K710" s="33" t="s">
        <v>7725</v>
      </c>
      <c r="L710" s="13" t="s">
        <v>5613</v>
      </c>
      <c r="M710" s="13">
        <v>0</v>
      </c>
      <c r="N710" s="14"/>
    </row>
    <row r="711" ht="18.95" customHeight="1" spans="1:14">
      <c r="A711" s="44"/>
      <c r="B711" s="44"/>
      <c r="C711" s="44"/>
      <c r="D711" s="44"/>
      <c r="E711" s="44"/>
      <c r="F711" s="44"/>
      <c r="G711" s="45"/>
      <c r="H711" s="15" t="s">
        <v>7726</v>
      </c>
      <c r="I711" s="33" t="s">
        <v>7727</v>
      </c>
      <c r="J711" s="472" t="s">
        <v>7727</v>
      </c>
      <c r="K711" s="33" t="s">
        <v>7728</v>
      </c>
      <c r="L711" s="13" t="s">
        <v>5613</v>
      </c>
      <c r="M711" s="13">
        <v>0</v>
      </c>
      <c r="N711" s="14"/>
    </row>
    <row r="712" ht="18.95" customHeight="1" spans="1:14">
      <c r="A712" s="44"/>
      <c r="B712" s="44"/>
      <c r="C712" s="44"/>
      <c r="D712" s="44"/>
      <c r="E712" s="44"/>
      <c r="F712" s="44"/>
      <c r="G712" s="45"/>
      <c r="H712" s="15" t="s">
        <v>7729</v>
      </c>
      <c r="I712" s="33" t="s">
        <v>7730</v>
      </c>
      <c r="J712" s="472" t="s">
        <v>7730</v>
      </c>
      <c r="K712" s="33" t="s">
        <v>7731</v>
      </c>
      <c r="L712" s="13" t="s">
        <v>5613</v>
      </c>
      <c r="M712" s="13">
        <v>0</v>
      </c>
      <c r="N712" s="14"/>
    </row>
    <row r="713" ht="18.95" customHeight="1" spans="1:14">
      <c r="A713" s="44"/>
      <c r="B713" s="44"/>
      <c r="C713" s="44"/>
      <c r="D713" s="44"/>
      <c r="E713" s="44"/>
      <c r="F713" s="44"/>
      <c r="G713" s="45"/>
      <c r="H713" s="15" t="s">
        <v>7732</v>
      </c>
      <c r="I713" s="33" t="s">
        <v>7733</v>
      </c>
      <c r="J713" s="472" t="s">
        <v>7733</v>
      </c>
      <c r="K713" s="33" t="s">
        <v>7734</v>
      </c>
      <c r="L713" s="13" t="s">
        <v>5613</v>
      </c>
      <c r="M713" s="13">
        <v>0</v>
      </c>
      <c r="N713" s="14"/>
    </row>
    <row r="714" ht="18.95" customHeight="1" spans="1:14">
      <c r="A714" s="44"/>
      <c r="B714" s="44"/>
      <c r="C714" s="44"/>
      <c r="D714" s="44"/>
      <c r="E714" s="44"/>
      <c r="F714" s="44"/>
      <c r="G714" s="45"/>
      <c r="H714" s="15" t="s">
        <v>7735</v>
      </c>
      <c r="I714" s="33" t="s">
        <v>7736</v>
      </c>
      <c r="J714" s="472" t="s">
        <v>7736</v>
      </c>
      <c r="K714" s="33" t="s">
        <v>7737</v>
      </c>
      <c r="L714" s="13" t="s">
        <v>5613</v>
      </c>
      <c r="M714" s="13">
        <v>0</v>
      </c>
      <c r="N714" s="14"/>
    </row>
    <row r="715" ht="18.95" customHeight="1" spans="1:14">
      <c r="A715" s="44"/>
      <c r="B715" s="44"/>
      <c r="C715" s="44"/>
      <c r="D715" s="44"/>
      <c r="E715" s="44"/>
      <c r="F715" s="44"/>
      <c r="G715" s="45"/>
      <c r="H715" s="15" t="s">
        <v>7738</v>
      </c>
      <c r="I715" s="33" t="s">
        <v>7739</v>
      </c>
      <c r="J715" s="472" t="s">
        <v>7739</v>
      </c>
      <c r="K715" s="33" t="s">
        <v>7740</v>
      </c>
      <c r="L715" s="13" t="s">
        <v>5613</v>
      </c>
      <c r="M715" s="13">
        <v>0</v>
      </c>
      <c r="N715" s="14"/>
    </row>
    <row r="716" ht="18.95" customHeight="1" spans="1:14">
      <c r="A716" s="44"/>
      <c r="B716" s="44"/>
      <c r="C716" s="44"/>
      <c r="D716" s="44"/>
      <c r="E716" s="44"/>
      <c r="F716" s="44"/>
      <c r="G716" s="45"/>
      <c r="H716" s="15" t="s">
        <v>7741</v>
      </c>
      <c r="I716" s="33" t="s">
        <v>7742</v>
      </c>
      <c r="J716" s="472" t="s">
        <v>7742</v>
      </c>
      <c r="K716" s="33" t="s">
        <v>7743</v>
      </c>
      <c r="L716" s="13" t="s">
        <v>5613</v>
      </c>
      <c r="M716" s="13">
        <v>0</v>
      </c>
      <c r="N716" s="14"/>
    </row>
    <row r="717" ht="18.95" customHeight="1" spans="1:14">
      <c r="A717" s="44"/>
      <c r="B717" s="44"/>
      <c r="C717" s="44"/>
      <c r="D717" s="44"/>
      <c r="E717" s="44"/>
      <c r="F717" s="44"/>
      <c r="G717" s="45"/>
      <c r="H717" s="15" t="s">
        <v>7744</v>
      </c>
      <c r="I717" s="33" t="s">
        <v>7745</v>
      </c>
      <c r="J717" s="472" t="s">
        <v>7745</v>
      </c>
      <c r="K717" s="33" t="s">
        <v>7746</v>
      </c>
      <c r="L717" s="13" t="s">
        <v>5613</v>
      </c>
      <c r="M717" s="13">
        <v>0</v>
      </c>
      <c r="N717" s="14"/>
    </row>
    <row r="718" ht="18.95" customHeight="1" spans="1:14">
      <c r="A718" s="44"/>
      <c r="B718" s="44"/>
      <c r="C718" s="44"/>
      <c r="D718" s="44"/>
      <c r="E718" s="44"/>
      <c r="F718" s="44"/>
      <c r="G718" s="45"/>
      <c r="H718" s="15" t="s">
        <v>7747</v>
      </c>
      <c r="I718" s="33" t="s">
        <v>7748</v>
      </c>
      <c r="J718" s="472" t="s">
        <v>7748</v>
      </c>
      <c r="K718" s="33" t="s">
        <v>7749</v>
      </c>
      <c r="L718" s="13" t="s">
        <v>5613</v>
      </c>
      <c r="M718" s="13">
        <v>40</v>
      </c>
      <c r="N718" s="14"/>
    </row>
    <row r="719" ht="18.95" customHeight="1" spans="1:14">
      <c r="A719" s="44"/>
      <c r="B719" s="44"/>
      <c r="C719" s="44"/>
      <c r="D719" s="44"/>
      <c r="E719" s="44"/>
      <c r="F719" s="44"/>
      <c r="G719" s="45"/>
      <c r="H719" s="15" t="s">
        <v>7750</v>
      </c>
      <c r="I719" s="33" t="s">
        <v>7751</v>
      </c>
      <c r="J719" s="472" t="s">
        <v>7751</v>
      </c>
      <c r="K719" s="33" t="s">
        <v>7752</v>
      </c>
      <c r="L719" s="13" t="s">
        <v>5613</v>
      </c>
      <c r="M719" s="13">
        <v>2050</v>
      </c>
      <c r="N719" s="14"/>
    </row>
    <row r="720" ht="18.95" customHeight="1" spans="1:14">
      <c r="A720" s="44"/>
      <c r="B720" s="44"/>
      <c r="C720" s="44"/>
      <c r="D720" s="44"/>
      <c r="E720" s="44"/>
      <c r="F720" s="44"/>
      <c r="G720" s="45"/>
      <c r="H720" s="15" t="s">
        <v>7753</v>
      </c>
      <c r="I720" s="33" t="s">
        <v>7754</v>
      </c>
      <c r="J720" s="472" t="s">
        <v>7754</v>
      </c>
      <c r="K720" s="33" t="s">
        <v>7755</v>
      </c>
      <c r="L720" s="13" t="s">
        <v>5613</v>
      </c>
      <c r="M720" s="13">
        <v>0</v>
      </c>
      <c r="N720" s="14"/>
    </row>
    <row r="721" ht="18.95" customHeight="1" spans="1:14">
      <c r="A721" s="44"/>
      <c r="B721" s="44"/>
      <c r="C721" s="44"/>
      <c r="D721" s="44"/>
      <c r="E721" s="44"/>
      <c r="F721" s="44"/>
      <c r="G721" s="45"/>
      <c r="H721" s="15" t="s">
        <v>7756</v>
      </c>
      <c r="I721" s="33" t="s">
        <v>7757</v>
      </c>
      <c r="J721" s="472" t="s">
        <v>7757</v>
      </c>
      <c r="K721" s="33" t="s">
        <v>7758</v>
      </c>
      <c r="L721" s="13" t="s">
        <v>5613</v>
      </c>
      <c r="M721" s="13">
        <v>1357</v>
      </c>
      <c r="N721" s="14"/>
    </row>
    <row r="722" ht="18.95" customHeight="1" spans="1:14">
      <c r="A722" s="44"/>
      <c r="B722" s="44"/>
      <c r="C722" s="44"/>
      <c r="D722" s="44"/>
      <c r="E722" s="44"/>
      <c r="F722" s="44"/>
      <c r="G722" s="45"/>
      <c r="H722" s="15" t="s">
        <v>7759</v>
      </c>
      <c r="I722" s="33" t="s">
        <v>7760</v>
      </c>
      <c r="J722" s="472" t="s">
        <v>7760</v>
      </c>
      <c r="K722" s="33" t="s">
        <v>7761</v>
      </c>
      <c r="L722" s="13" t="s">
        <v>5613</v>
      </c>
      <c r="M722" s="13">
        <v>693</v>
      </c>
      <c r="N722" s="14"/>
    </row>
    <row r="723" ht="18.95" customHeight="1" spans="1:14">
      <c r="A723" s="44"/>
      <c r="B723" s="44"/>
      <c r="C723" s="44"/>
      <c r="D723" s="44"/>
      <c r="E723" s="44"/>
      <c r="F723" s="44"/>
      <c r="G723" s="45"/>
      <c r="H723" s="15" t="s">
        <v>7762</v>
      </c>
      <c r="I723" s="33" t="s">
        <v>7763</v>
      </c>
      <c r="J723" s="472" t="s">
        <v>7763</v>
      </c>
      <c r="K723" s="33" t="s">
        <v>7764</v>
      </c>
      <c r="L723" s="13" t="s">
        <v>5613</v>
      </c>
      <c r="M723" s="13">
        <v>1763</v>
      </c>
      <c r="N723" s="14"/>
    </row>
    <row r="724" ht="18.95" customHeight="1" spans="1:14">
      <c r="A724" s="44"/>
      <c r="B724" s="44"/>
      <c r="C724" s="44"/>
      <c r="D724" s="44"/>
      <c r="E724" s="44"/>
      <c r="F724" s="44"/>
      <c r="G724" s="45"/>
      <c r="H724" s="15" t="s">
        <v>7765</v>
      </c>
      <c r="I724" s="33" t="s">
        <v>7766</v>
      </c>
      <c r="J724" s="472" t="s">
        <v>7766</v>
      </c>
      <c r="K724" s="33" t="s">
        <v>7767</v>
      </c>
      <c r="L724" s="13" t="s">
        <v>5613</v>
      </c>
      <c r="M724" s="13">
        <v>200</v>
      </c>
      <c r="N724" s="14"/>
    </row>
    <row r="725" ht="18.95" customHeight="1" spans="1:14">
      <c r="A725" s="44"/>
      <c r="B725" s="44"/>
      <c r="C725" s="44"/>
      <c r="D725" s="44"/>
      <c r="E725" s="44"/>
      <c r="F725" s="44"/>
      <c r="G725" s="45"/>
      <c r="H725" s="15" t="s">
        <v>7768</v>
      </c>
      <c r="I725" s="33" t="s">
        <v>7769</v>
      </c>
      <c r="J725" s="472" t="s">
        <v>7769</v>
      </c>
      <c r="K725" s="33" t="s">
        <v>7770</v>
      </c>
      <c r="L725" s="13" t="s">
        <v>5613</v>
      </c>
      <c r="M725" s="13">
        <v>47</v>
      </c>
      <c r="N725" s="14"/>
    </row>
    <row r="726" ht="18.95" customHeight="1" spans="1:14">
      <c r="A726" s="44"/>
      <c r="B726" s="44"/>
      <c r="C726" s="44"/>
      <c r="D726" s="44"/>
      <c r="E726" s="44"/>
      <c r="F726" s="44"/>
      <c r="G726" s="45"/>
      <c r="H726" s="15" t="s">
        <v>7771</v>
      </c>
      <c r="I726" s="33" t="s">
        <v>7772</v>
      </c>
      <c r="J726" s="472" t="s">
        <v>7772</v>
      </c>
      <c r="K726" s="33" t="s">
        <v>7773</v>
      </c>
      <c r="L726" s="13" t="s">
        <v>5613</v>
      </c>
      <c r="M726" s="13">
        <v>178</v>
      </c>
      <c r="N726" s="14"/>
    </row>
    <row r="727" ht="18.95" customHeight="1" spans="1:14">
      <c r="A727" s="44"/>
      <c r="B727" s="44"/>
      <c r="C727" s="44"/>
      <c r="D727" s="44"/>
      <c r="E727" s="44"/>
      <c r="F727" s="44"/>
      <c r="G727" s="45"/>
      <c r="H727" s="15" t="s">
        <v>7774</v>
      </c>
      <c r="I727" s="33" t="s">
        <v>7775</v>
      </c>
      <c r="J727" s="472" t="s">
        <v>7775</v>
      </c>
      <c r="K727" s="33" t="s">
        <v>7776</v>
      </c>
      <c r="L727" s="13" t="s">
        <v>5613</v>
      </c>
      <c r="M727" s="13">
        <v>0</v>
      </c>
      <c r="N727" s="14"/>
    </row>
    <row r="728" ht="18.95" customHeight="1" spans="1:14">
      <c r="A728" s="44"/>
      <c r="B728" s="44"/>
      <c r="C728" s="44"/>
      <c r="D728" s="44"/>
      <c r="E728" s="44"/>
      <c r="F728" s="44"/>
      <c r="G728" s="45"/>
      <c r="H728" s="15" t="s">
        <v>7777</v>
      </c>
      <c r="I728" s="33" t="s">
        <v>7778</v>
      </c>
      <c r="J728" s="472" t="s">
        <v>7778</v>
      </c>
      <c r="K728" s="33" t="s">
        <v>7779</v>
      </c>
      <c r="L728" s="13" t="s">
        <v>5613</v>
      </c>
      <c r="M728" s="13">
        <v>0</v>
      </c>
      <c r="N728" s="14"/>
    </row>
    <row r="729" ht="18.95" customHeight="1" spans="1:14">
      <c r="A729" s="44"/>
      <c r="B729" s="44"/>
      <c r="C729" s="44"/>
      <c r="D729" s="44"/>
      <c r="E729" s="44"/>
      <c r="F729" s="44"/>
      <c r="G729" s="45"/>
      <c r="H729" s="15" t="s">
        <v>7780</v>
      </c>
      <c r="I729" s="33" t="s">
        <v>7781</v>
      </c>
      <c r="J729" s="472" t="s">
        <v>7781</v>
      </c>
      <c r="K729" s="33" t="s">
        <v>7782</v>
      </c>
      <c r="L729" s="13" t="s">
        <v>5613</v>
      </c>
      <c r="M729" s="13">
        <v>0</v>
      </c>
      <c r="N729" s="14"/>
    </row>
    <row r="730" ht="18.95" customHeight="1" spans="1:14">
      <c r="A730" s="44"/>
      <c r="B730" s="44"/>
      <c r="C730" s="44"/>
      <c r="D730" s="44"/>
      <c r="E730" s="44"/>
      <c r="F730" s="44"/>
      <c r="G730" s="45"/>
      <c r="H730" s="15" t="s">
        <v>7783</v>
      </c>
      <c r="I730" s="33" t="s">
        <v>7784</v>
      </c>
      <c r="J730" s="472" t="s">
        <v>7784</v>
      </c>
      <c r="K730" s="33" t="s">
        <v>7785</v>
      </c>
      <c r="L730" s="13" t="s">
        <v>5613</v>
      </c>
      <c r="M730" s="13">
        <v>0</v>
      </c>
      <c r="N730" s="14"/>
    </row>
    <row r="731" ht="18.95" customHeight="1" spans="1:14">
      <c r="A731" s="44"/>
      <c r="B731" s="44"/>
      <c r="C731" s="44"/>
      <c r="D731" s="44"/>
      <c r="E731" s="44"/>
      <c r="F731" s="44"/>
      <c r="G731" s="45"/>
      <c r="H731" s="15" t="s">
        <v>7786</v>
      </c>
      <c r="I731" s="33" t="s">
        <v>7787</v>
      </c>
      <c r="J731" s="472" t="s">
        <v>7787</v>
      </c>
      <c r="K731" s="33" t="s">
        <v>7788</v>
      </c>
      <c r="L731" s="13" t="s">
        <v>5613</v>
      </c>
      <c r="M731" s="13">
        <v>964</v>
      </c>
      <c r="N731" s="14"/>
    </row>
    <row r="732" ht="18.95" customHeight="1" spans="1:14">
      <c r="A732" s="44"/>
      <c r="B732" s="44"/>
      <c r="C732" s="44"/>
      <c r="D732" s="44"/>
      <c r="E732" s="44"/>
      <c r="F732" s="44"/>
      <c r="G732" s="45"/>
      <c r="H732" s="15" t="s">
        <v>7789</v>
      </c>
      <c r="I732" s="33" t="s">
        <v>7790</v>
      </c>
      <c r="J732" s="472" t="s">
        <v>7790</v>
      </c>
      <c r="K732" s="33" t="s">
        <v>7791</v>
      </c>
      <c r="L732" s="13" t="s">
        <v>5613</v>
      </c>
      <c r="M732" s="13">
        <v>374</v>
      </c>
      <c r="N732" s="14"/>
    </row>
    <row r="733" ht="18.95" customHeight="1" spans="1:14">
      <c r="A733" s="44"/>
      <c r="B733" s="44"/>
      <c r="C733" s="44"/>
      <c r="D733" s="44"/>
      <c r="E733" s="44"/>
      <c r="F733" s="44"/>
      <c r="G733" s="45"/>
      <c r="H733" s="15" t="s">
        <v>7792</v>
      </c>
      <c r="I733" s="33" t="s">
        <v>7793</v>
      </c>
      <c r="J733" s="472" t="s">
        <v>7793</v>
      </c>
      <c r="K733" s="33" t="s">
        <v>7794</v>
      </c>
      <c r="L733" s="13" t="s">
        <v>5613</v>
      </c>
      <c r="M733" s="13">
        <v>0</v>
      </c>
      <c r="N733" s="14"/>
    </row>
    <row r="734" ht="18.95" customHeight="1" spans="1:14">
      <c r="A734" s="44"/>
      <c r="B734" s="44"/>
      <c r="C734" s="44"/>
      <c r="D734" s="44"/>
      <c r="E734" s="44"/>
      <c r="F734" s="44"/>
      <c r="G734" s="45"/>
      <c r="H734" s="15" t="s">
        <v>7795</v>
      </c>
      <c r="I734" s="33" t="s">
        <v>7796</v>
      </c>
      <c r="J734" s="472" t="s">
        <v>7796</v>
      </c>
      <c r="K734" s="33" t="s">
        <v>7797</v>
      </c>
      <c r="L734" s="13" t="s">
        <v>5613</v>
      </c>
      <c r="M734" s="13">
        <v>0</v>
      </c>
      <c r="N734" s="14"/>
    </row>
    <row r="735" ht="18.95" customHeight="1" spans="1:14">
      <c r="A735" s="44"/>
      <c r="B735" s="44"/>
      <c r="C735" s="44"/>
      <c r="D735" s="44"/>
      <c r="E735" s="44"/>
      <c r="F735" s="44"/>
      <c r="G735" s="45"/>
      <c r="H735" s="15" t="s">
        <v>7798</v>
      </c>
      <c r="I735" s="33" t="s">
        <v>7799</v>
      </c>
      <c r="J735" s="472" t="s">
        <v>7799</v>
      </c>
      <c r="K735" s="33" t="s">
        <v>7800</v>
      </c>
      <c r="L735" s="13" t="s">
        <v>5613</v>
      </c>
      <c r="M735" s="13">
        <v>12647</v>
      </c>
      <c r="N735" s="14"/>
    </row>
    <row r="736" ht="18.95" customHeight="1" spans="1:14">
      <c r="A736" s="44"/>
      <c r="B736" s="44"/>
      <c r="C736" s="44"/>
      <c r="D736" s="44"/>
      <c r="E736" s="44"/>
      <c r="F736" s="44"/>
      <c r="G736" s="45"/>
      <c r="H736" s="15" t="s">
        <v>7801</v>
      </c>
      <c r="I736" s="33" t="s">
        <v>7802</v>
      </c>
      <c r="J736" s="472" t="s">
        <v>7802</v>
      </c>
      <c r="K736" s="33" t="s">
        <v>7803</v>
      </c>
      <c r="L736" s="13" t="s">
        <v>5613</v>
      </c>
      <c r="M736" s="13">
        <v>579</v>
      </c>
      <c r="N736" s="14"/>
    </row>
    <row r="737" ht="18.95" customHeight="1" spans="1:14">
      <c r="A737" s="44"/>
      <c r="B737" s="44"/>
      <c r="C737" s="44"/>
      <c r="D737" s="44"/>
      <c r="E737" s="44"/>
      <c r="F737" s="44"/>
      <c r="G737" s="45"/>
      <c r="H737" s="15" t="s">
        <v>7804</v>
      </c>
      <c r="I737" s="33" t="s">
        <v>7805</v>
      </c>
      <c r="J737" s="472" t="s">
        <v>7805</v>
      </c>
      <c r="K737" s="33" t="s">
        <v>7806</v>
      </c>
      <c r="L737" s="13" t="s">
        <v>5613</v>
      </c>
      <c r="M737" s="13">
        <v>1670</v>
      </c>
      <c r="N737" s="14"/>
    </row>
    <row r="738" ht="18.95" customHeight="1" spans="1:14">
      <c r="A738" s="44"/>
      <c r="B738" s="44"/>
      <c r="C738" s="44"/>
      <c r="D738" s="44"/>
      <c r="E738" s="44"/>
      <c r="F738" s="44"/>
      <c r="G738" s="45"/>
      <c r="H738" s="15" t="s">
        <v>7807</v>
      </c>
      <c r="I738" s="33" t="s">
        <v>7808</v>
      </c>
      <c r="J738" s="472" t="s">
        <v>7808</v>
      </c>
      <c r="K738" s="33" t="s">
        <v>7809</v>
      </c>
      <c r="L738" s="13" t="s">
        <v>5613</v>
      </c>
      <c r="M738" s="13">
        <v>1168</v>
      </c>
      <c r="N738" s="14"/>
    </row>
    <row r="739" ht="18.95" customHeight="1" spans="1:14">
      <c r="A739" s="44"/>
      <c r="B739" s="44"/>
      <c r="C739" s="44"/>
      <c r="D739" s="44"/>
      <c r="E739" s="44"/>
      <c r="F739" s="44"/>
      <c r="G739" s="45"/>
      <c r="H739" s="15" t="s">
        <v>7810</v>
      </c>
      <c r="I739" s="33" t="s">
        <v>7811</v>
      </c>
      <c r="J739" s="472" t="s">
        <v>7811</v>
      </c>
      <c r="K739" s="33" t="s">
        <v>7812</v>
      </c>
      <c r="L739" s="13" t="s">
        <v>5613</v>
      </c>
      <c r="M739" s="13">
        <v>63</v>
      </c>
      <c r="N739" s="14"/>
    </row>
    <row r="740" ht="18.95" customHeight="1" spans="1:14">
      <c r="A740" s="44"/>
      <c r="B740" s="44"/>
      <c r="C740" s="44"/>
      <c r="D740" s="44"/>
      <c r="E740" s="44"/>
      <c r="F740" s="44"/>
      <c r="G740" s="45"/>
      <c r="H740" s="15" t="s">
        <v>7813</v>
      </c>
      <c r="I740" s="33" t="s">
        <v>7814</v>
      </c>
      <c r="J740" s="472" t="s">
        <v>7814</v>
      </c>
      <c r="K740" s="33" t="s">
        <v>7815</v>
      </c>
      <c r="L740" s="13" t="s">
        <v>5613</v>
      </c>
      <c r="M740" s="13">
        <v>8016</v>
      </c>
      <c r="N740" s="14"/>
    </row>
    <row r="741" ht="18.95" customHeight="1" spans="1:14">
      <c r="A741" s="44"/>
      <c r="B741" s="44"/>
      <c r="C741" s="44"/>
      <c r="D741" s="44"/>
      <c r="E741" s="44"/>
      <c r="F741" s="44"/>
      <c r="G741" s="45"/>
      <c r="H741" s="15" t="s">
        <v>7816</v>
      </c>
      <c r="I741" s="33" t="s">
        <v>7817</v>
      </c>
      <c r="J741" s="472" t="s">
        <v>7817</v>
      </c>
      <c r="K741" s="33" t="s">
        <v>7818</v>
      </c>
      <c r="L741" s="13" t="s">
        <v>5613</v>
      </c>
      <c r="M741" s="13">
        <v>521</v>
      </c>
      <c r="N741" s="14"/>
    </row>
    <row r="742" ht="18.95" customHeight="1" spans="1:14">
      <c r="A742" s="44"/>
      <c r="B742" s="44"/>
      <c r="C742" s="44"/>
      <c r="D742" s="44"/>
      <c r="E742" s="44"/>
      <c r="F742" s="44"/>
      <c r="G742" s="45"/>
      <c r="H742" s="15" t="s">
        <v>7819</v>
      </c>
      <c r="I742" s="33" t="s">
        <v>7820</v>
      </c>
      <c r="J742" s="472" t="s">
        <v>7820</v>
      </c>
      <c r="K742" s="33" t="s">
        <v>7821</v>
      </c>
      <c r="L742" s="13" t="s">
        <v>5613</v>
      </c>
      <c r="M742" s="13">
        <v>436</v>
      </c>
      <c r="N742" s="14"/>
    </row>
    <row r="743" ht="18.95" customHeight="1" spans="1:14">
      <c r="A743" s="44"/>
      <c r="B743" s="44"/>
      <c r="C743" s="44"/>
      <c r="D743" s="44"/>
      <c r="E743" s="44"/>
      <c r="F743" s="44"/>
      <c r="G743" s="45"/>
      <c r="H743" s="15" t="s">
        <v>7822</v>
      </c>
      <c r="I743" s="33" t="s">
        <v>7823</v>
      </c>
      <c r="J743" s="472" t="s">
        <v>7823</v>
      </c>
      <c r="K743" s="33" t="s">
        <v>7824</v>
      </c>
      <c r="L743" s="13" t="s">
        <v>5613</v>
      </c>
      <c r="M743" s="13">
        <v>0</v>
      </c>
      <c r="N743" s="14"/>
    </row>
    <row r="744" ht="18.95" customHeight="1" spans="1:14">
      <c r="A744" s="44"/>
      <c r="B744" s="44"/>
      <c r="C744" s="44"/>
      <c r="D744" s="44"/>
      <c r="E744" s="44"/>
      <c r="F744" s="44"/>
      <c r="G744" s="45"/>
      <c r="H744" s="15" t="s">
        <v>7825</v>
      </c>
      <c r="I744" s="33" t="s">
        <v>7826</v>
      </c>
      <c r="J744" s="472" t="s">
        <v>7826</v>
      </c>
      <c r="K744" s="33" t="s">
        <v>7827</v>
      </c>
      <c r="L744" s="13" t="s">
        <v>5613</v>
      </c>
      <c r="M744" s="13">
        <v>194</v>
      </c>
      <c r="N744" s="14"/>
    </row>
    <row r="745" ht="18.95" customHeight="1" spans="1:14">
      <c r="A745" s="44"/>
      <c r="B745" s="44"/>
      <c r="C745" s="44"/>
      <c r="D745" s="44"/>
      <c r="E745" s="44"/>
      <c r="F745" s="44"/>
      <c r="G745" s="45"/>
      <c r="H745" s="15" t="s">
        <v>7828</v>
      </c>
      <c r="I745" s="33" t="s">
        <v>7829</v>
      </c>
      <c r="J745" s="472" t="s">
        <v>7829</v>
      </c>
      <c r="K745" s="33" t="s">
        <v>7830</v>
      </c>
      <c r="L745" s="13" t="s">
        <v>5613</v>
      </c>
      <c r="M745" s="13">
        <v>87</v>
      </c>
      <c r="N745" s="14"/>
    </row>
    <row r="746" ht="18.95" customHeight="1" spans="1:14">
      <c r="A746" s="44"/>
      <c r="B746" s="44"/>
      <c r="C746" s="44"/>
      <c r="D746" s="44"/>
      <c r="E746" s="44"/>
      <c r="F746" s="44"/>
      <c r="G746" s="45"/>
      <c r="H746" s="15" t="s">
        <v>7831</v>
      </c>
      <c r="I746" s="33" t="s">
        <v>7832</v>
      </c>
      <c r="J746" s="472" t="s">
        <v>7832</v>
      </c>
      <c r="K746" s="33" t="s">
        <v>7833</v>
      </c>
      <c r="L746" s="13" t="s">
        <v>5613</v>
      </c>
      <c r="M746" s="13">
        <v>87</v>
      </c>
      <c r="N746" s="14"/>
    </row>
    <row r="747" ht="18.95" customHeight="1" spans="1:14">
      <c r="A747" s="44"/>
      <c r="B747" s="44"/>
      <c r="C747" s="44"/>
      <c r="D747" s="44"/>
      <c r="E747" s="44"/>
      <c r="F747" s="44"/>
      <c r="G747" s="45"/>
      <c r="H747" s="15" t="s">
        <v>7834</v>
      </c>
      <c r="I747" s="472" t="s">
        <v>7835</v>
      </c>
      <c r="J747" s="472" t="s">
        <v>7835</v>
      </c>
      <c r="K747" s="52" t="s">
        <v>7836</v>
      </c>
      <c r="L747" s="13" t="s">
        <v>5613</v>
      </c>
      <c r="M747" s="13">
        <v>0</v>
      </c>
      <c r="N747" s="14"/>
    </row>
    <row r="748" ht="18.95" customHeight="1" spans="1:14">
      <c r="A748" s="44"/>
      <c r="B748" s="44"/>
      <c r="C748" s="44"/>
      <c r="D748" s="44"/>
      <c r="E748" s="44"/>
      <c r="F748" s="44"/>
      <c r="G748" s="45"/>
      <c r="H748" s="15" t="s">
        <v>7837</v>
      </c>
      <c r="I748" s="472" t="s">
        <v>7838</v>
      </c>
      <c r="J748" s="472" t="s">
        <v>7839</v>
      </c>
      <c r="K748" s="33" t="s">
        <v>7840</v>
      </c>
      <c r="L748" s="13" t="s">
        <v>5613</v>
      </c>
      <c r="M748" s="13"/>
      <c r="N748" s="14"/>
    </row>
    <row r="749" ht="18.95" customHeight="1" spans="1:14">
      <c r="A749" s="44"/>
      <c r="B749" s="44"/>
      <c r="C749" s="44"/>
      <c r="D749" s="44"/>
      <c r="E749" s="44"/>
      <c r="F749" s="44"/>
      <c r="G749" s="45"/>
      <c r="H749" s="15" t="s">
        <v>7841</v>
      </c>
      <c r="I749" s="472" t="s">
        <v>7842</v>
      </c>
      <c r="J749" s="477" t="s">
        <v>7843</v>
      </c>
      <c r="K749" s="33" t="s">
        <v>5627</v>
      </c>
      <c r="L749" s="13" t="s">
        <v>5613</v>
      </c>
      <c r="M749" s="13">
        <v>436</v>
      </c>
      <c r="N749" s="14"/>
    </row>
    <row r="750" ht="18.95" customHeight="1" spans="1:14">
      <c r="A750" s="44"/>
      <c r="B750" s="44"/>
      <c r="C750" s="44"/>
      <c r="D750" s="44"/>
      <c r="E750" s="44"/>
      <c r="F750" s="44"/>
      <c r="G750" s="45"/>
      <c r="H750" s="15"/>
      <c r="I750" s="472" t="s">
        <v>7844</v>
      </c>
      <c r="J750" s="477" t="s">
        <v>7845</v>
      </c>
      <c r="K750" s="33" t="s">
        <v>5633</v>
      </c>
      <c r="L750" s="13" t="s">
        <v>5613</v>
      </c>
      <c r="M750" s="13">
        <v>68</v>
      </c>
      <c r="N750" s="14"/>
    </row>
    <row r="751" ht="18.95" customHeight="1" spans="1:14">
      <c r="A751" s="44"/>
      <c r="B751" s="44"/>
      <c r="C751" s="44"/>
      <c r="D751" s="44"/>
      <c r="E751" s="44"/>
      <c r="F751" s="44"/>
      <c r="G751" s="45"/>
      <c r="H751" s="15"/>
      <c r="I751" s="472" t="s">
        <v>7844</v>
      </c>
      <c r="J751" s="477" t="s">
        <v>7846</v>
      </c>
      <c r="K751" s="33" t="s">
        <v>5639</v>
      </c>
      <c r="L751" s="13" t="s">
        <v>5613</v>
      </c>
      <c r="M751" s="13">
        <v>0</v>
      </c>
      <c r="N751" s="14"/>
    </row>
    <row r="752" ht="18.95" customHeight="1" spans="1:14">
      <c r="A752" s="44"/>
      <c r="B752" s="44"/>
      <c r="C752" s="44"/>
      <c r="D752" s="44"/>
      <c r="E752" s="44"/>
      <c r="F752" s="44"/>
      <c r="G752" s="45"/>
      <c r="H752" s="15"/>
      <c r="I752" s="472" t="s">
        <v>7844</v>
      </c>
      <c r="J752" s="477" t="s">
        <v>7847</v>
      </c>
      <c r="K752" s="33" t="s">
        <v>6258</v>
      </c>
      <c r="L752" s="13" t="s">
        <v>5613</v>
      </c>
      <c r="M752" s="13">
        <v>0</v>
      </c>
      <c r="N752" s="14"/>
    </row>
    <row r="753" ht="18.95" customHeight="1" spans="1:14">
      <c r="A753" s="44"/>
      <c r="B753" s="44"/>
      <c r="C753" s="44"/>
      <c r="D753" s="44"/>
      <c r="E753" s="44"/>
      <c r="F753" s="44"/>
      <c r="G753" s="45"/>
      <c r="H753" s="15"/>
      <c r="I753" s="472" t="s">
        <v>7844</v>
      </c>
      <c r="J753" s="477" t="s">
        <v>7848</v>
      </c>
      <c r="K753" s="33" t="s">
        <v>6263</v>
      </c>
      <c r="L753" s="13" t="s">
        <v>5613</v>
      </c>
      <c r="M753" s="13">
        <v>160</v>
      </c>
      <c r="N753" s="14"/>
    </row>
    <row r="754" ht="18.95" customHeight="1" spans="1:14">
      <c r="A754" s="44"/>
      <c r="B754" s="44"/>
      <c r="C754" s="44"/>
      <c r="D754" s="44"/>
      <c r="E754" s="44"/>
      <c r="F754" s="44"/>
      <c r="G754" s="45"/>
      <c r="H754" s="15"/>
      <c r="I754" s="472" t="s">
        <v>7844</v>
      </c>
      <c r="J754" s="477" t="s">
        <v>7849</v>
      </c>
      <c r="K754" s="33" t="s">
        <v>6268</v>
      </c>
      <c r="L754" s="13" t="s">
        <v>5613</v>
      </c>
      <c r="M754" s="13">
        <v>0</v>
      </c>
      <c r="N754" s="14"/>
    </row>
    <row r="755" ht="18.95" customHeight="1" spans="1:14">
      <c r="A755" s="44"/>
      <c r="B755" s="44"/>
      <c r="C755" s="44"/>
      <c r="D755" s="44"/>
      <c r="E755" s="44"/>
      <c r="F755" s="44"/>
      <c r="G755" s="45"/>
      <c r="H755" s="15"/>
      <c r="I755" s="472" t="s">
        <v>7844</v>
      </c>
      <c r="J755" s="477" t="s">
        <v>7850</v>
      </c>
      <c r="K755" s="33" t="s">
        <v>6272</v>
      </c>
      <c r="L755" s="13" t="s">
        <v>5613</v>
      </c>
      <c r="M755" s="13">
        <v>0</v>
      </c>
      <c r="N755" s="14"/>
    </row>
    <row r="756" ht="18.95" customHeight="1" spans="1:14">
      <c r="A756" s="44"/>
      <c r="B756" s="44"/>
      <c r="C756" s="44"/>
      <c r="D756" s="44"/>
      <c r="E756" s="44"/>
      <c r="F756" s="44"/>
      <c r="G756" s="45"/>
      <c r="H756" s="15"/>
      <c r="I756" s="472" t="s">
        <v>7844</v>
      </c>
      <c r="J756" s="477" t="s">
        <v>7851</v>
      </c>
      <c r="K756" s="33" t="s">
        <v>6277</v>
      </c>
      <c r="L756" s="13" t="s">
        <v>5613</v>
      </c>
      <c r="M756" s="13">
        <v>71</v>
      </c>
      <c r="N756" s="14"/>
    </row>
    <row r="757" ht="18.95" customHeight="1" spans="1:14">
      <c r="A757" s="44"/>
      <c r="B757" s="44"/>
      <c r="C757" s="44"/>
      <c r="D757" s="44"/>
      <c r="E757" s="44"/>
      <c r="F757" s="44"/>
      <c r="G757" s="45"/>
      <c r="H757" s="15"/>
      <c r="I757" s="472" t="s">
        <v>7844</v>
      </c>
      <c r="J757" s="477" t="s">
        <v>7852</v>
      </c>
      <c r="K757" s="33" t="s">
        <v>6282</v>
      </c>
      <c r="L757" s="13" t="s">
        <v>5613</v>
      </c>
      <c r="M757" s="13">
        <v>59</v>
      </c>
      <c r="N757" s="14"/>
    </row>
    <row r="758" ht="18.95" customHeight="1" spans="1:14">
      <c r="A758" s="44"/>
      <c r="B758" s="44"/>
      <c r="C758" s="44"/>
      <c r="D758" s="44"/>
      <c r="E758" s="44"/>
      <c r="F758" s="44"/>
      <c r="G758" s="45"/>
      <c r="H758" s="15"/>
      <c r="I758" s="472" t="s">
        <v>7844</v>
      </c>
      <c r="J758" s="477" t="s">
        <v>7853</v>
      </c>
      <c r="K758" s="33" t="s">
        <v>6287</v>
      </c>
      <c r="L758" s="13" t="s">
        <v>5613</v>
      </c>
      <c r="M758" s="13">
        <v>0</v>
      </c>
      <c r="N758" s="14"/>
    </row>
    <row r="759" ht="18.95" customHeight="1" spans="1:14">
      <c r="A759" s="44"/>
      <c r="B759" s="44"/>
      <c r="C759" s="44"/>
      <c r="D759" s="44"/>
      <c r="E759" s="44"/>
      <c r="F759" s="44"/>
      <c r="G759" s="45"/>
      <c r="H759" s="15"/>
      <c r="I759" s="472" t="s">
        <v>7844</v>
      </c>
      <c r="J759" s="477" t="s">
        <v>7854</v>
      </c>
      <c r="K759" s="33" t="s">
        <v>6292</v>
      </c>
      <c r="L759" s="13" t="s">
        <v>5613</v>
      </c>
      <c r="M759" s="13">
        <v>7</v>
      </c>
      <c r="N759" s="14"/>
    </row>
    <row r="760" ht="18.95" customHeight="1" spans="1:14">
      <c r="A760" s="44"/>
      <c r="B760" s="44"/>
      <c r="C760" s="44"/>
      <c r="D760" s="44"/>
      <c r="E760" s="44"/>
      <c r="F760" s="44"/>
      <c r="G760" s="45"/>
      <c r="H760" s="15"/>
      <c r="I760" s="472" t="s">
        <v>7844</v>
      </c>
      <c r="J760" s="477" t="s">
        <v>7855</v>
      </c>
      <c r="K760" s="33" t="s">
        <v>6297</v>
      </c>
      <c r="L760" s="13" t="s">
        <v>5613</v>
      </c>
      <c r="M760" s="13">
        <v>3</v>
      </c>
      <c r="N760" s="14"/>
    </row>
    <row r="761" ht="18.95" customHeight="1" spans="1:14">
      <c r="A761" s="44"/>
      <c r="B761" s="44"/>
      <c r="C761" s="44"/>
      <c r="D761" s="44"/>
      <c r="E761" s="44"/>
      <c r="F761" s="44"/>
      <c r="G761" s="45"/>
      <c r="H761" s="15"/>
      <c r="I761" s="472" t="s">
        <v>7844</v>
      </c>
      <c r="J761" s="477" t="s">
        <v>7856</v>
      </c>
      <c r="K761" s="33" t="s">
        <v>6302</v>
      </c>
      <c r="L761" s="13" t="s">
        <v>5613</v>
      </c>
      <c r="M761" s="13">
        <v>24</v>
      </c>
      <c r="N761" s="14"/>
    </row>
    <row r="762" ht="18.95" customHeight="1" spans="1:14">
      <c r="A762" s="44"/>
      <c r="B762" s="44"/>
      <c r="C762" s="44"/>
      <c r="D762" s="44"/>
      <c r="E762" s="44"/>
      <c r="F762" s="44"/>
      <c r="G762" s="45"/>
      <c r="H762" s="15"/>
      <c r="I762" s="472" t="s">
        <v>7844</v>
      </c>
      <c r="J762" s="477" t="s">
        <v>7857</v>
      </c>
      <c r="K762" s="33" t="s">
        <v>6307</v>
      </c>
      <c r="L762" s="13" t="s">
        <v>5613</v>
      </c>
      <c r="M762" s="13">
        <v>14</v>
      </c>
      <c r="N762" s="14"/>
    </row>
    <row r="763" ht="18.95" customHeight="1" spans="1:14">
      <c r="A763" s="44"/>
      <c r="B763" s="44"/>
      <c r="C763" s="44"/>
      <c r="D763" s="44"/>
      <c r="E763" s="44"/>
      <c r="F763" s="44"/>
      <c r="G763" s="45"/>
      <c r="H763" s="15" t="s">
        <v>7858</v>
      </c>
      <c r="I763" s="472" t="s">
        <v>7844</v>
      </c>
      <c r="J763" s="477" t="s">
        <v>7859</v>
      </c>
      <c r="K763" s="33" t="s">
        <v>6312</v>
      </c>
      <c r="L763" s="13" t="s">
        <v>5613</v>
      </c>
      <c r="M763" s="13">
        <v>9</v>
      </c>
      <c r="N763" s="14"/>
    </row>
    <row r="764" ht="18.95" customHeight="1" spans="1:14">
      <c r="A764" s="44"/>
      <c r="B764" s="44"/>
      <c r="C764" s="44"/>
      <c r="D764" s="44"/>
      <c r="E764" s="44"/>
      <c r="F764" s="44"/>
      <c r="G764" s="45"/>
      <c r="H764" s="15" t="s">
        <v>7860</v>
      </c>
      <c r="I764" s="472" t="s">
        <v>7861</v>
      </c>
      <c r="J764" s="472" t="s">
        <v>7862</v>
      </c>
      <c r="K764" s="33" t="s">
        <v>7863</v>
      </c>
      <c r="L764" s="13" t="s">
        <v>5613</v>
      </c>
      <c r="M764" s="13"/>
      <c r="N764" s="14"/>
    </row>
    <row r="765" ht="18.95" customHeight="1" spans="1:14">
      <c r="A765" s="44"/>
      <c r="B765" s="44"/>
      <c r="C765" s="44"/>
      <c r="D765" s="44"/>
      <c r="E765" s="44"/>
      <c r="F765" s="44"/>
      <c r="G765" s="45"/>
      <c r="H765" s="15" t="s">
        <v>7864</v>
      </c>
      <c r="I765" s="472" t="s">
        <v>7865</v>
      </c>
      <c r="J765" s="472" t="s">
        <v>7865</v>
      </c>
      <c r="K765" s="33" t="s">
        <v>7866</v>
      </c>
      <c r="L765" s="13" t="s">
        <v>5613</v>
      </c>
      <c r="M765" s="13">
        <v>177</v>
      </c>
      <c r="N765" s="14"/>
    </row>
    <row r="766" ht="18.95" customHeight="1" spans="1:14">
      <c r="A766" s="44"/>
      <c r="B766" s="44"/>
      <c r="C766" s="44"/>
      <c r="D766" s="44"/>
      <c r="E766" s="44"/>
      <c r="F766" s="44"/>
      <c r="G766" s="45"/>
      <c r="H766" s="15" t="s">
        <v>5625</v>
      </c>
      <c r="I766" s="472" t="s">
        <v>7867</v>
      </c>
      <c r="J766" s="472" t="s">
        <v>7867</v>
      </c>
      <c r="K766" s="33" t="s">
        <v>5627</v>
      </c>
      <c r="L766" s="13" t="s">
        <v>5613</v>
      </c>
      <c r="M766" s="13">
        <v>86</v>
      </c>
      <c r="N766" s="14"/>
    </row>
    <row r="767" ht="18.95" customHeight="1" spans="1:14">
      <c r="A767" s="44"/>
      <c r="B767" s="44"/>
      <c r="C767" s="44"/>
      <c r="D767" s="44"/>
      <c r="E767" s="44"/>
      <c r="F767" s="44"/>
      <c r="G767" s="45"/>
      <c r="H767" s="15" t="s">
        <v>5631</v>
      </c>
      <c r="I767" s="472" t="s">
        <v>7868</v>
      </c>
      <c r="J767" s="472" t="s">
        <v>7868</v>
      </c>
      <c r="K767" s="33" t="s">
        <v>5633</v>
      </c>
      <c r="L767" s="13" t="s">
        <v>5613</v>
      </c>
      <c r="M767" s="13">
        <v>48</v>
      </c>
      <c r="N767" s="14"/>
    </row>
    <row r="768" ht="18.95" customHeight="1" spans="1:14">
      <c r="A768" s="44"/>
      <c r="B768" s="44"/>
      <c r="C768" s="44"/>
      <c r="D768" s="44"/>
      <c r="E768" s="44"/>
      <c r="F768" s="44"/>
      <c r="G768" s="45"/>
      <c r="H768" s="15" t="s">
        <v>5637</v>
      </c>
      <c r="I768" s="472" t="s">
        <v>7869</v>
      </c>
      <c r="J768" s="472" t="s">
        <v>7869</v>
      </c>
      <c r="K768" s="33" t="s">
        <v>5639</v>
      </c>
      <c r="L768" s="13" t="s">
        <v>5613</v>
      </c>
      <c r="M768" s="13">
        <v>0</v>
      </c>
      <c r="N768" s="14"/>
    </row>
    <row r="769" ht="18.95" customHeight="1" spans="1:14">
      <c r="A769" s="44"/>
      <c r="B769" s="44"/>
      <c r="C769" s="44"/>
      <c r="D769" s="44"/>
      <c r="E769" s="44"/>
      <c r="F769" s="44"/>
      <c r="G769" s="45"/>
      <c r="H769" s="15" t="s">
        <v>7870</v>
      </c>
      <c r="I769" s="33" t="s">
        <v>7871</v>
      </c>
      <c r="J769" s="472" t="s">
        <v>7871</v>
      </c>
      <c r="K769" s="33" t="s">
        <v>7872</v>
      </c>
      <c r="L769" s="13" t="s">
        <v>5613</v>
      </c>
      <c r="M769" s="13">
        <v>0</v>
      </c>
      <c r="N769" s="14"/>
    </row>
    <row r="770" ht="18.95" customHeight="1" spans="1:14">
      <c r="A770" s="44"/>
      <c r="B770" s="44"/>
      <c r="C770" s="44"/>
      <c r="D770" s="44"/>
      <c r="E770" s="44"/>
      <c r="F770" s="44"/>
      <c r="G770" s="45"/>
      <c r="H770" s="15" t="s">
        <v>7873</v>
      </c>
      <c r="I770" s="33" t="s">
        <v>7874</v>
      </c>
      <c r="J770" s="472" t="s">
        <v>7874</v>
      </c>
      <c r="K770" s="33" t="s">
        <v>7875</v>
      </c>
      <c r="L770" s="13" t="s">
        <v>5613</v>
      </c>
      <c r="M770" s="13">
        <v>0</v>
      </c>
      <c r="N770" s="14"/>
    </row>
    <row r="771" ht="18.95" customHeight="1" spans="1:14">
      <c r="A771" s="44"/>
      <c r="B771" s="44"/>
      <c r="C771" s="44"/>
      <c r="D771" s="44"/>
      <c r="E771" s="44"/>
      <c r="F771" s="44"/>
      <c r="G771" s="45"/>
      <c r="H771" s="15" t="s">
        <v>7876</v>
      </c>
      <c r="I771" s="33" t="s">
        <v>7877</v>
      </c>
      <c r="J771" s="472" t="s">
        <v>7877</v>
      </c>
      <c r="K771" s="33" t="s">
        <v>7878</v>
      </c>
      <c r="L771" s="13" t="s">
        <v>5613</v>
      </c>
      <c r="M771" s="13">
        <v>1</v>
      </c>
      <c r="N771" s="14"/>
    </row>
    <row r="772" ht="18.95" customHeight="1" spans="1:14">
      <c r="A772" s="44"/>
      <c r="B772" s="44"/>
      <c r="C772" s="44"/>
      <c r="D772" s="44"/>
      <c r="E772" s="44"/>
      <c r="F772" s="44"/>
      <c r="G772" s="45"/>
      <c r="H772" s="15" t="s">
        <v>7879</v>
      </c>
      <c r="I772" s="33" t="s">
        <v>7880</v>
      </c>
      <c r="J772" s="472" t="s">
        <v>7880</v>
      </c>
      <c r="K772" s="33" t="s">
        <v>7881</v>
      </c>
      <c r="L772" s="13" t="s">
        <v>5613</v>
      </c>
      <c r="M772" s="13">
        <v>42</v>
      </c>
      <c r="N772" s="14"/>
    </row>
    <row r="773" ht="18.95" customHeight="1" spans="1:14">
      <c r="A773" s="44"/>
      <c r="B773" s="44"/>
      <c r="C773" s="44"/>
      <c r="D773" s="44"/>
      <c r="E773" s="44"/>
      <c r="F773" s="44"/>
      <c r="G773" s="45"/>
      <c r="H773" s="15" t="s">
        <v>5679</v>
      </c>
      <c r="I773" s="33" t="s">
        <v>7882</v>
      </c>
      <c r="J773" s="472" t="s">
        <v>7882</v>
      </c>
      <c r="K773" s="33" t="s">
        <v>5681</v>
      </c>
      <c r="L773" s="13" t="s">
        <v>5613</v>
      </c>
      <c r="M773" s="13">
        <v>0</v>
      </c>
      <c r="N773" s="14"/>
    </row>
    <row r="774" ht="18.95" customHeight="1" spans="1:14">
      <c r="A774" s="44"/>
      <c r="B774" s="44"/>
      <c r="C774" s="44"/>
      <c r="D774" s="44"/>
      <c r="E774" s="44"/>
      <c r="F774" s="44"/>
      <c r="G774" s="45"/>
      <c r="H774" s="15" t="s">
        <v>7883</v>
      </c>
      <c r="I774" s="33" t="s">
        <v>7884</v>
      </c>
      <c r="J774" s="472" t="s">
        <v>7884</v>
      </c>
      <c r="K774" s="33" t="s">
        <v>7885</v>
      </c>
      <c r="L774" s="13" t="s">
        <v>5613</v>
      </c>
      <c r="M774" s="13">
        <v>0</v>
      </c>
      <c r="N774" s="14"/>
    </row>
    <row r="775" ht="18.95" customHeight="1" spans="1:14">
      <c r="A775" s="44"/>
      <c r="B775" s="44"/>
      <c r="C775" s="44"/>
      <c r="D775" s="44"/>
      <c r="E775" s="44"/>
      <c r="F775" s="44"/>
      <c r="G775" s="45"/>
      <c r="H775" s="15" t="s">
        <v>7886</v>
      </c>
      <c r="I775" s="33" t="s">
        <v>7887</v>
      </c>
      <c r="J775" s="472" t="s">
        <v>7887</v>
      </c>
      <c r="K775" s="33" t="s">
        <v>7888</v>
      </c>
      <c r="L775" s="13" t="s">
        <v>5613</v>
      </c>
      <c r="M775" s="13">
        <v>58</v>
      </c>
      <c r="N775" s="14"/>
    </row>
    <row r="776" ht="18.95" customHeight="1" spans="1:14">
      <c r="A776" s="44"/>
      <c r="B776" s="44"/>
      <c r="C776" s="44"/>
      <c r="D776" s="44"/>
      <c r="E776" s="44"/>
      <c r="F776" s="44"/>
      <c r="G776" s="45"/>
      <c r="H776" s="15" t="s">
        <v>7889</v>
      </c>
      <c r="I776" s="472" t="s">
        <v>7890</v>
      </c>
      <c r="J776" s="472" t="s">
        <v>7891</v>
      </c>
      <c r="K776" s="33" t="s">
        <v>7888</v>
      </c>
      <c r="L776" s="13" t="s">
        <v>5613</v>
      </c>
      <c r="M776" s="13">
        <v>58</v>
      </c>
      <c r="N776" s="14"/>
    </row>
    <row r="777" ht="18.95" customHeight="1" spans="1:14">
      <c r="A777" s="44"/>
      <c r="B777" s="44"/>
      <c r="C777" s="44"/>
      <c r="D777" s="44"/>
      <c r="E777" s="44"/>
      <c r="F777" s="44"/>
      <c r="G777" s="45"/>
      <c r="H777" s="15" t="s">
        <v>7892</v>
      </c>
      <c r="I777" s="33" t="s">
        <v>962</v>
      </c>
      <c r="J777" s="472" t="s">
        <v>962</v>
      </c>
      <c r="K777" s="33" t="s">
        <v>5958</v>
      </c>
      <c r="L777" s="13" t="s">
        <v>5613</v>
      </c>
      <c r="M777" s="13">
        <v>4011</v>
      </c>
      <c r="N777" s="14"/>
    </row>
    <row r="778" ht="18.95" customHeight="1" spans="1:14">
      <c r="A778" s="44"/>
      <c r="B778" s="44"/>
      <c r="C778" s="44"/>
      <c r="D778" s="44"/>
      <c r="E778" s="44"/>
      <c r="F778" s="44"/>
      <c r="G778" s="45"/>
      <c r="H778" s="15" t="s">
        <v>7893</v>
      </c>
      <c r="I778" s="33" t="s">
        <v>7894</v>
      </c>
      <c r="J778" s="472" t="s">
        <v>7894</v>
      </c>
      <c r="K778" s="33" t="s">
        <v>7895</v>
      </c>
      <c r="L778" s="13" t="s">
        <v>5613</v>
      </c>
      <c r="M778" s="13">
        <v>136</v>
      </c>
      <c r="N778" s="14"/>
    </row>
    <row r="779" ht="18.95" customHeight="1" spans="1:14">
      <c r="A779" s="44"/>
      <c r="B779" s="44"/>
      <c r="C779" s="44"/>
      <c r="D779" s="44"/>
      <c r="E779" s="44"/>
      <c r="F779" s="44"/>
      <c r="G779" s="45"/>
      <c r="H779" s="15" t="s">
        <v>5625</v>
      </c>
      <c r="I779" s="33" t="s">
        <v>7896</v>
      </c>
      <c r="J779" s="472" t="s">
        <v>7896</v>
      </c>
      <c r="K779" s="52" t="s">
        <v>5627</v>
      </c>
      <c r="L779" s="13" t="s">
        <v>5613</v>
      </c>
      <c r="M779" s="13">
        <v>125</v>
      </c>
      <c r="N779" s="14"/>
    </row>
    <row r="780" ht="18.95" customHeight="1" spans="1:14">
      <c r="A780" s="44"/>
      <c r="B780" s="44"/>
      <c r="C780" s="44"/>
      <c r="D780" s="44"/>
      <c r="E780" s="44"/>
      <c r="F780" s="44"/>
      <c r="G780" s="45"/>
      <c r="H780" s="15" t="s">
        <v>5631</v>
      </c>
      <c r="I780" s="33" t="s">
        <v>7897</v>
      </c>
      <c r="J780" s="472" t="s">
        <v>7897</v>
      </c>
      <c r="K780" s="33" t="s">
        <v>5633</v>
      </c>
      <c r="L780" s="13" t="s">
        <v>5613</v>
      </c>
      <c r="M780" s="13">
        <v>11</v>
      </c>
      <c r="N780" s="14"/>
    </row>
    <row r="781" ht="18.95" customHeight="1" spans="1:14">
      <c r="A781" s="44"/>
      <c r="B781" s="44"/>
      <c r="C781" s="44"/>
      <c r="D781" s="44"/>
      <c r="E781" s="44"/>
      <c r="F781" s="44"/>
      <c r="G781" s="45"/>
      <c r="H781" s="15" t="s">
        <v>5637</v>
      </c>
      <c r="I781" s="33" t="s">
        <v>7898</v>
      </c>
      <c r="J781" s="472" t="s">
        <v>7898</v>
      </c>
      <c r="K781" s="33" t="s">
        <v>5639</v>
      </c>
      <c r="L781" s="13" t="s">
        <v>5613</v>
      </c>
      <c r="M781" s="13">
        <v>0</v>
      </c>
      <c r="N781" s="14"/>
    </row>
    <row r="782" ht="18.95" customHeight="1" spans="1:14">
      <c r="A782" s="44"/>
      <c r="B782" s="44"/>
      <c r="C782" s="44"/>
      <c r="D782" s="44"/>
      <c r="E782" s="44"/>
      <c r="F782" s="44"/>
      <c r="G782" s="45"/>
      <c r="H782" s="15" t="s">
        <v>7899</v>
      </c>
      <c r="I782" s="33" t="s">
        <v>7900</v>
      </c>
      <c r="J782" s="472" t="s">
        <v>7900</v>
      </c>
      <c r="K782" s="33" t="s">
        <v>7901</v>
      </c>
      <c r="L782" s="13" t="s">
        <v>5613</v>
      </c>
      <c r="M782" s="13">
        <v>0</v>
      </c>
      <c r="N782" s="14"/>
    </row>
    <row r="783" ht="18.95" customHeight="1" spans="1:14">
      <c r="A783" s="44"/>
      <c r="B783" s="44"/>
      <c r="C783" s="44"/>
      <c r="D783" s="44"/>
      <c r="E783" s="44"/>
      <c r="F783" s="44"/>
      <c r="G783" s="45"/>
      <c r="H783" s="15" t="s">
        <v>7902</v>
      </c>
      <c r="I783" s="33" t="s">
        <v>7903</v>
      </c>
      <c r="J783" s="472" t="s">
        <v>7903</v>
      </c>
      <c r="K783" s="33" t="s">
        <v>7904</v>
      </c>
      <c r="L783" s="13" t="s">
        <v>5613</v>
      </c>
      <c r="M783" s="13">
        <v>0</v>
      </c>
      <c r="N783" s="14"/>
    </row>
    <row r="784" ht="18.95" customHeight="1" spans="1:14">
      <c r="A784" s="44"/>
      <c r="B784" s="44"/>
      <c r="C784" s="44"/>
      <c r="D784" s="44"/>
      <c r="E784" s="44"/>
      <c r="F784" s="44"/>
      <c r="G784" s="45"/>
      <c r="H784" s="15" t="s">
        <v>7905</v>
      </c>
      <c r="I784" s="33" t="s">
        <v>7906</v>
      </c>
      <c r="J784" s="472" t="s">
        <v>7906</v>
      </c>
      <c r="K784" s="33" t="s">
        <v>7907</v>
      </c>
      <c r="L784" s="13" t="s">
        <v>5613</v>
      </c>
      <c r="M784" s="13">
        <v>0</v>
      </c>
      <c r="N784" s="14"/>
    </row>
    <row r="785" ht="18.95" customHeight="1" spans="1:14">
      <c r="A785" s="44"/>
      <c r="B785" s="44"/>
      <c r="C785" s="44"/>
      <c r="D785" s="44"/>
      <c r="E785" s="44"/>
      <c r="F785" s="44"/>
      <c r="G785" s="45"/>
      <c r="H785" s="15" t="s">
        <v>7908</v>
      </c>
      <c r="I785" s="33" t="s">
        <v>7909</v>
      </c>
      <c r="J785" s="472" t="s">
        <v>7909</v>
      </c>
      <c r="K785" s="33" t="s">
        <v>7910</v>
      </c>
      <c r="L785" s="13" t="s">
        <v>5613</v>
      </c>
      <c r="M785" s="13">
        <v>0</v>
      </c>
      <c r="N785" s="14"/>
    </row>
    <row r="786" ht="18.95" customHeight="1" spans="1:14">
      <c r="A786" s="44"/>
      <c r="B786" s="44"/>
      <c r="C786" s="44"/>
      <c r="D786" s="44"/>
      <c r="E786" s="44"/>
      <c r="F786" s="44"/>
      <c r="G786" s="45"/>
      <c r="H786" s="15" t="s">
        <v>7911</v>
      </c>
      <c r="I786" s="33" t="s">
        <v>7912</v>
      </c>
      <c r="J786" s="472" t="s">
        <v>7912</v>
      </c>
      <c r="K786" s="33" t="s">
        <v>7913</v>
      </c>
      <c r="L786" s="13" t="s">
        <v>5613</v>
      </c>
      <c r="M786" s="13">
        <v>0</v>
      </c>
      <c r="N786" s="14"/>
    </row>
    <row r="787" ht="18.95" customHeight="1" spans="1:14">
      <c r="A787" s="44"/>
      <c r="B787" s="44"/>
      <c r="C787" s="44"/>
      <c r="D787" s="44"/>
      <c r="E787" s="44"/>
      <c r="F787" s="44"/>
      <c r="G787" s="45"/>
      <c r="H787" s="15" t="s">
        <v>7914</v>
      </c>
      <c r="I787" s="33" t="s">
        <v>7915</v>
      </c>
      <c r="J787" s="472" t="s">
        <v>7915</v>
      </c>
      <c r="K787" s="33" t="s">
        <v>7916</v>
      </c>
      <c r="L787" s="13" t="s">
        <v>5613</v>
      </c>
      <c r="M787" s="13">
        <v>114</v>
      </c>
      <c r="N787" s="14"/>
    </row>
    <row r="788" ht="18.95" customHeight="1" spans="1:14">
      <c r="A788" s="44"/>
      <c r="B788" s="44"/>
      <c r="C788" s="44"/>
      <c r="D788" s="44"/>
      <c r="E788" s="44"/>
      <c r="F788" s="44"/>
      <c r="G788" s="45"/>
      <c r="H788" s="15" t="s">
        <v>7917</v>
      </c>
      <c r="I788" s="33" t="s">
        <v>7918</v>
      </c>
      <c r="J788" s="472" t="s">
        <v>7918</v>
      </c>
      <c r="K788" s="33" t="s">
        <v>7919</v>
      </c>
      <c r="L788" s="13" t="s">
        <v>5613</v>
      </c>
      <c r="M788" s="13">
        <v>0</v>
      </c>
      <c r="N788" s="14"/>
    </row>
    <row r="789" ht="18.95" customHeight="1" spans="1:14">
      <c r="A789" s="44"/>
      <c r="B789" s="44"/>
      <c r="C789" s="44"/>
      <c r="D789" s="44"/>
      <c r="E789" s="44"/>
      <c r="F789" s="44"/>
      <c r="G789" s="45"/>
      <c r="H789" s="15" t="s">
        <v>7920</v>
      </c>
      <c r="I789" s="33" t="s">
        <v>7921</v>
      </c>
      <c r="J789" s="472" t="s">
        <v>7921</v>
      </c>
      <c r="K789" s="33" t="s">
        <v>7922</v>
      </c>
      <c r="L789" s="13" t="s">
        <v>5613</v>
      </c>
      <c r="M789" s="13">
        <v>0</v>
      </c>
      <c r="N789" s="14"/>
    </row>
    <row r="790" ht="18.95" customHeight="1" spans="1:14">
      <c r="A790" s="44"/>
      <c r="B790" s="44"/>
      <c r="C790" s="44"/>
      <c r="D790" s="44"/>
      <c r="E790" s="44"/>
      <c r="F790" s="44"/>
      <c r="G790" s="45"/>
      <c r="H790" s="15" t="s">
        <v>7923</v>
      </c>
      <c r="I790" s="33" t="s">
        <v>7924</v>
      </c>
      <c r="J790" s="472" t="s">
        <v>7924</v>
      </c>
      <c r="K790" s="33" t="s">
        <v>7925</v>
      </c>
      <c r="L790" s="13" t="s">
        <v>5613</v>
      </c>
      <c r="M790" s="13">
        <v>114</v>
      </c>
      <c r="N790" s="14"/>
    </row>
    <row r="791" ht="18.95" customHeight="1" spans="1:14">
      <c r="A791" s="44"/>
      <c r="B791" s="44"/>
      <c r="C791" s="44"/>
      <c r="D791" s="44"/>
      <c r="E791" s="44"/>
      <c r="F791" s="44"/>
      <c r="G791" s="45"/>
      <c r="H791" s="15" t="s">
        <v>7926</v>
      </c>
      <c r="I791" s="33" t="s">
        <v>7927</v>
      </c>
      <c r="J791" s="472" t="s">
        <v>7927</v>
      </c>
      <c r="K791" s="33" t="s">
        <v>7928</v>
      </c>
      <c r="L791" s="13" t="s">
        <v>5613</v>
      </c>
      <c r="M791" s="13">
        <v>90</v>
      </c>
      <c r="N791" s="14"/>
    </row>
    <row r="792" ht="18.95" customHeight="1" spans="1:14">
      <c r="A792" s="44"/>
      <c r="B792" s="44"/>
      <c r="C792" s="44"/>
      <c r="D792" s="44"/>
      <c r="E792" s="44"/>
      <c r="F792" s="44"/>
      <c r="G792" s="45"/>
      <c r="H792" s="15" t="s">
        <v>7929</v>
      </c>
      <c r="I792" s="33" t="s">
        <v>7930</v>
      </c>
      <c r="J792" s="472" t="s">
        <v>7930</v>
      </c>
      <c r="K792" s="33" t="s">
        <v>7931</v>
      </c>
      <c r="L792" s="13" t="s">
        <v>5613</v>
      </c>
      <c r="M792" s="13">
        <v>0</v>
      </c>
      <c r="N792" s="14"/>
    </row>
    <row r="793" ht="18.95" customHeight="1" spans="1:14">
      <c r="A793" s="44"/>
      <c r="B793" s="44"/>
      <c r="C793" s="44"/>
      <c r="D793" s="44"/>
      <c r="E793" s="44"/>
      <c r="F793" s="44"/>
      <c r="G793" s="45"/>
      <c r="H793" s="15" t="s">
        <v>7932</v>
      </c>
      <c r="I793" s="33" t="s">
        <v>7933</v>
      </c>
      <c r="J793" s="472" t="s">
        <v>7933</v>
      </c>
      <c r="K793" s="33" t="s">
        <v>7934</v>
      </c>
      <c r="L793" s="13" t="s">
        <v>5613</v>
      </c>
      <c r="M793" s="13">
        <v>0</v>
      </c>
      <c r="N793" s="14"/>
    </row>
    <row r="794" ht="18.95" customHeight="1" spans="1:14">
      <c r="A794" s="44"/>
      <c r="B794" s="44"/>
      <c r="C794" s="44"/>
      <c r="D794" s="44"/>
      <c r="E794" s="44"/>
      <c r="F794" s="44"/>
      <c r="G794" s="45"/>
      <c r="H794" s="15" t="s">
        <v>7935</v>
      </c>
      <c r="I794" s="33" t="s">
        <v>7936</v>
      </c>
      <c r="J794" s="472" t="s">
        <v>7936</v>
      </c>
      <c r="K794" s="33" t="s">
        <v>7937</v>
      </c>
      <c r="L794" s="13" t="s">
        <v>5613</v>
      </c>
      <c r="M794" s="13">
        <v>0</v>
      </c>
      <c r="N794" s="14"/>
    </row>
    <row r="795" ht="18.95" customHeight="1" spans="1:14">
      <c r="A795" s="44"/>
      <c r="B795" s="44"/>
      <c r="C795" s="44"/>
      <c r="D795" s="44"/>
      <c r="E795" s="44"/>
      <c r="F795" s="44"/>
      <c r="G795" s="45"/>
      <c r="H795" s="15" t="s">
        <v>7938</v>
      </c>
      <c r="I795" s="33" t="s">
        <v>7939</v>
      </c>
      <c r="J795" s="472" t="s">
        <v>7939</v>
      </c>
      <c r="K795" s="33" t="s">
        <v>7940</v>
      </c>
      <c r="L795" s="13" t="s">
        <v>5613</v>
      </c>
      <c r="M795" s="13">
        <v>40</v>
      </c>
      <c r="N795" s="14"/>
    </row>
    <row r="796" ht="18.95" customHeight="1" spans="1:14">
      <c r="A796" s="44"/>
      <c r="B796" s="44"/>
      <c r="C796" s="44"/>
      <c r="D796" s="44"/>
      <c r="E796" s="44"/>
      <c r="F796" s="44"/>
      <c r="G796" s="45"/>
      <c r="H796" s="15" t="s">
        <v>7941</v>
      </c>
      <c r="I796" s="33" t="s">
        <v>7942</v>
      </c>
      <c r="J796" s="472" t="s">
        <v>7942</v>
      </c>
      <c r="K796" s="33" t="s">
        <v>7943</v>
      </c>
      <c r="L796" s="13" t="s">
        <v>5613</v>
      </c>
      <c r="M796" s="13">
        <v>0</v>
      </c>
      <c r="N796" s="14"/>
    </row>
    <row r="797" ht="18.95" customHeight="1" spans="1:14">
      <c r="A797" s="44"/>
      <c r="B797" s="44"/>
      <c r="C797" s="44"/>
      <c r="D797" s="44"/>
      <c r="E797" s="44"/>
      <c r="F797" s="44"/>
      <c r="G797" s="45"/>
      <c r="H797" s="15" t="s">
        <v>7944</v>
      </c>
      <c r="I797" s="33" t="s">
        <v>7945</v>
      </c>
      <c r="J797" s="472" t="s">
        <v>7945</v>
      </c>
      <c r="K797" s="33" t="s">
        <v>7946</v>
      </c>
      <c r="L797" s="13" t="s">
        <v>5613</v>
      </c>
      <c r="M797" s="13">
        <v>0</v>
      </c>
      <c r="N797" s="14"/>
    </row>
    <row r="798" ht="18.95" customHeight="1" spans="1:14">
      <c r="A798" s="44"/>
      <c r="B798" s="44"/>
      <c r="C798" s="44"/>
      <c r="D798" s="44"/>
      <c r="E798" s="44"/>
      <c r="F798" s="44"/>
      <c r="G798" s="45"/>
      <c r="H798" s="15" t="s">
        <v>7947</v>
      </c>
      <c r="I798" s="33" t="s">
        <v>7948</v>
      </c>
      <c r="J798" s="472" t="s">
        <v>7948</v>
      </c>
      <c r="K798" s="33" t="s">
        <v>7949</v>
      </c>
      <c r="L798" s="13" t="s">
        <v>5613</v>
      </c>
      <c r="M798" s="13">
        <v>50</v>
      </c>
      <c r="N798" s="14"/>
    </row>
    <row r="799" ht="18.95" customHeight="1" spans="1:14">
      <c r="A799" s="44"/>
      <c r="B799" s="44"/>
      <c r="C799" s="44"/>
      <c r="D799" s="44"/>
      <c r="E799" s="44"/>
      <c r="F799" s="44"/>
      <c r="G799" s="45"/>
      <c r="H799" s="15" t="s">
        <v>7950</v>
      </c>
      <c r="I799" s="33" t="s">
        <v>7951</v>
      </c>
      <c r="J799" s="472" t="s">
        <v>7951</v>
      </c>
      <c r="K799" s="33" t="s">
        <v>7952</v>
      </c>
      <c r="L799" s="13" t="s">
        <v>5613</v>
      </c>
      <c r="M799" s="13">
        <v>0</v>
      </c>
      <c r="N799" s="14"/>
    </row>
    <row r="800" ht="18.95" customHeight="1" spans="1:14">
      <c r="A800" s="44"/>
      <c r="B800" s="44"/>
      <c r="C800" s="44"/>
      <c r="D800" s="44"/>
      <c r="E800" s="44"/>
      <c r="F800" s="44"/>
      <c r="G800" s="45"/>
      <c r="H800" s="15" t="s">
        <v>7953</v>
      </c>
      <c r="I800" s="33" t="s">
        <v>7954</v>
      </c>
      <c r="J800" s="472" t="s">
        <v>7954</v>
      </c>
      <c r="K800" s="33" t="s">
        <v>7955</v>
      </c>
      <c r="L800" s="13" t="s">
        <v>5613</v>
      </c>
      <c r="M800" s="13">
        <v>2242</v>
      </c>
      <c r="N800" s="14"/>
    </row>
    <row r="801" ht="18.95" customHeight="1" spans="1:14">
      <c r="A801" s="44"/>
      <c r="B801" s="44"/>
      <c r="C801" s="44"/>
      <c r="D801" s="44"/>
      <c r="E801" s="44"/>
      <c r="F801" s="44"/>
      <c r="G801" s="45"/>
      <c r="H801" s="15" t="s">
        <v>7956</v>
      </c>
      <c r="I801" s="472" t="s">
        <v>7957</v>
      </c>
      <c r="J801" s="472" t="s">
        <v>7957</v>
      </c>
      <c r="K801" s="33" t="s">
        <v>7958</v>
      </c>
      <c r="L801" s="13" t="s">
        <v>5613</v>
      </c>
      <c r="M801" s="13">
        <v>2064</v>
      </c>
      <c r="N801" s="14"/>
    </row>
    <row r="802" ht="18.95" customHeight="1" spans="1:14">
      <c r="A802" s="44"/>
      <c r="B802" s="44"/>
      <c r="C802" s="44"/>
      <c r="D802" s="44"/>
      <c r="E802" s="44"/>
      <c r="F802" s="44"/>
      <c r="G802" s="45"/>
      <c r="H802" s="15" t="s">
        <v>7959</v>
      </c>
      <c r="I802" s="33" t="s">
        <v>7960</v>
      </c>
      <c r="J802" s="472" t="s">
        <v>7960</v>
      </c>
      <c r="K802" s="33" t="s">
        <v>7961</v>
      </c>
      <c r="L802" s="13" t="s">
        <v>5613</v>
      </c>
      <c r="M802" s="13">
        <v>178</v>
      </c>
      <c r="N802" s="14"/>
    </row>
    <row r="803" ht="18.95" customHeight="1" spans="1:14">
      <c r="A803" s="44"/>
      <c r="B803" s="44"/>
      <c r="C803" s="44"/>
      <c r="D803" s="44"/>
      <c r="E803" s="44"/>
      <c r="F803" s="44"/>
      <c r="G803" s="45"/>
      <c r="H803" s="15" t="s">
        <v>7962</v>
      </c>
      <c r="I803" s="33" t="s">
        <v>7963</v>
      </c>
      <c r="J803" s="472" t="s">
        <v>7963</v>
      </c>
      <c r="K803" s="33" t="s">
        <v>7964</v>
      </c>
      <c r="L803" s="13" t="s">
        <v>5613</v>
      </c>
      <c r="M803" s="13">
        <v>0</v>
      </c>
      <c r="N803" s="14"/>
    </row>
    <row r="804" ht="18.95" customHeight="1" spans="1:14">
      <c r="A804" s="44"/>
      <c r="B804" s="44"/>
      <c r="C804" s="44"/>
      <c r="D804" s="44"/>
      <c r="E804" s="44"/>
      <c r="F804" s="44"/>
      <c r="G804" s="45"/>
      <c r="H804" s="15" t="s">
        <v>7965</v>
      </c>
      <c r="I804" s="33" t="s">
        <v>7966</v>
      </c>
      <c r="J804" s="472" t="s">
        <v>7966</v>
      </c>
      <c r="K804" s="33" t="s">
        <v>7967</v>
      </c>
      <c r="L804" s="13" t="s">
        <v>5613</v>
      </c>
      <c r="M804" s="13">
        <v>0</v>
      </c>
      <c r="N804" s="14"/>
    </row>
    <row r="805" ht="18.95" customHeight="1" spans="1:14">
      <c r="A805" s="44"/>
      <c r="B805" s="44"/>
      <c r="C805" s="44"/>
      <c r="D805" s="44"/>
      <c r="E805" s="44"/>
      <c r="F805" s="44"/>
      <c r="G805" s="45"/>
      <c r="H805" s="15"/>
      <c r="I805" s="472" t="s">
        <v>7968</v>
      </c>
      <c r="J805" s="472" t="s">
        <v>7969</v>
      </c>
      <c r="K805" s="33" t="s">
        <v>7970</v>
      </c>
      <c r="L805" s="13" t="s">
        <v>5613</v>
      </c>
      <c r="M805" s="13">
        <v>0</v>
      </c>
      <c r="N805" s="14"/>
    </row>
    <row r="806" ht="18.95" customHeight="1" spans="1:14">
      <c r="A806" s="44"/>
      <c r="B806" s="44"/>
      <c r="C806" s="44"/>
      <c r="D806" s="44"/>
      <c r="E806" s="44"/>
      <c r="F806" s="44"/>
      <c r="G806" s="45"/>
      <c r="H806" s="15" t="s">
        <v>7971</v>
      </c>
      <c r="I806" s="33" t="s">
        <v>7968</v>
      </c>
      <c r="J806" s="472" t="s">
        <v>7968</v>
      </c>
      <c r="K806" s="33" t="s">
        <v>7972</v>
      </c>
      <c r="L806" s="13" t="s">
        <v>5613</v>
      </c>
      <c r="M806" s="13">
        <v>0</v>
      </c>
      <c r="N806" s="14"/>
    </row>
    <row r="807" ht="18.95" customHeight="1" spans="1:14">
      <c r="A807" s="44"/>
      <c r="B807" s="44"/>
      <c r="C807" s="44"/>
      <c r="D807" s="44"/>
      <c r="E807" s="44"/>
      <c r="F807" s="44"/>
      <c r="G807" s="45"/>
      <c r="H807" s="15" t="s">
        <v>7973</v>
      </c>
      <c r="I807" s="33" t="s">
        <v>7974</v>
      </c>
      <c r="J807" s="472" t="s">
        <v>7974</v>
      </c>
      <c r="K807" s="33" t="s">
        <v>7975</v>
      </c>
      <c r="L807" s="13" t="s">
        <v>5613</v>
      </c>
      <c r="M807" s="13">
        <v>505</v>
      </c>
      <c r="N807" s="14"/>
    </row>
    <row r="808" ht="18.95" customHeight="1" spans="1:14">
      <c r="A808" s="44"/>
      <c r="B808" s="44"/>
      <c r="C808" s="44"/>
      <c r="D808" s="44"/>
      <c r="E808" s="44"/>
      <c r="F808" s="44"/>
      <c r="G808" s="45"/>
      <c r="H808" s="15" t="s">
        <v>7976</v>
      </c>
      <c r="I808" s="33" t="s">
        <v>7977</v>
      </c>
      <c r="J808" s="472" t="s">
        <v>7977</v>
      </c>
      <c r="K808" s="33" t="s">
        <v>7978</v>
      </c>
      <c r="L808" s="13" t="s">
        <v>5613</v>
      </c>
      <c r="M808" s="13">
        <v>331</v>
      </c>
      <c r="N808" s="14"/>
    </row>
    <row r="809" ht="18.95" customHeight="1" spans="1:14">
      <c r="A809" s="44"/>
      <c r="B809" s="44"/>
      <c r="C809" s="44"/>
      <c r="D809" s="44"/>
      <c r="E809" s="44"/>
      <c r="F809" s="44"/>
      <c r="G809" s="45"/>
      <c r="H809" s="15" t="s">
        <v>7979</v>
      </c>
      <c r="I809" s="33" t="s">
        <v>7980</v>
      </c>
      <c r="J809" s="472" t="s">
        <v>7980</v>
      </c>
      <c r="K809" s="33" t="s">
        <v>7981</v>
      </c>
      <c r="L809" s="13" t="s">
        <v>5613</v>
      </c>
      <c r="M809" s="13">
        <v>14</v>
      </c>
      <c r="N809" s="14"/>
    </row>
    <row r="810" ht="18.95" customHeight="1" spans="1:14">
      <c r="A810" s="44"/>
      <c r="B810" s="44"/>
      <c r="C810" s="44"/>
      <c r="D810" s="44"/>
      <c r="E810" s="44"/>
      <c r="F810" s="44"/>
      <c r="G810" s="45"/>
      <c r="H810" s="15" t="s">
        <v>7982</v>
      </c>
      <c r="I810" s="33" t="s">
        <v>7983</v>
      </c>
      <c r="J810" s="472" t="s">
        <v>7983</v>
      </c>
      <c r="K810" s="33" t="s">
        <v>7984</v>
      </c>
      <c r="L810" s="13" t="s">
        <v>5613</v>
      </c>
      <c r="M810" s="13">
        <v>30</v>
      </c>
      <c r="N810" s="14"/>
    </row>
    <row r="811" ht="18.95" customHeight="1" spans="1:14">
      <c r="A811" s="44"/>
      <c r="B811" s="44"/>
      <c r="C811" s="44"/>
      <c r="D811" s="44"/>
      <c r="E811" s="44"/>
      <c r="F811" s="44"/>
      <c r="G811" s="45"/>
      <c r="H811" s="15" t="s">
        <v>7985</v>
      </c>
      <c r="I811" s="33" t="s">
        <v>7986</v>
      </c>
      <c r="J811" s="472" t="s">
        <v>7986</v>
      </c>
      <c r="K811" s="33" t="s">
        <v>7987</v>
      </c>
      <c r="L811" s="13" t="s">
        <v>5613</v>
      </c>
      <c r="M811" s="13">
        <v>130</v>
      </c>
      <c r="N811" s="14"/>
    </row>
    <row r="812" ht="18.95" customHeight="1" spans="1:14">
      <c r="A812" s="44"/>
      <c r="B812" s="44"/>
      <c r="C812" s="44"/>
      <c r="D812" s="44"/>
      <c r="E812" s="44"/>
      <c r="F812" s="44"/>
      <c r="G812" s="45"/>
      <c r="H812" s="15" t="s">
        <v>7988</v>
      </c>
      <c r="I812" s="33" t="s">
        <v>7989</v>
      </c>
      <c r="J812" s="472" t="s">
        <v>7989</v>
      </c>
      <c r="K812" s="33" t="s">
        <v>7990</v>
      </c>
      <c r="L812" s="13" t="s">
        <v>5613</v>
      </c>
      <c r="M812" s="13">
        <v>0</v>
      </c>
      <c r="N812" s="14"/>
    </row>
    <row r="813" ht="18.95" customHeight="1" spans="1:14">
      <c r="A813" s="44"/>
      <c r="B813" s="44"/>
      <c r="C813" s="44"/>
      <c r="D813" s="44"/>
      <c r="E813" s="44"/>
      <c r="F813" s="44"/>
      <c r="G813" s="45"/>
      <c r="H813" s="15" t="s">
        <v>7991</v>
      </c>
      <c r="I813" s="33" t="s">
        <v>7992</v>
      </c>
      <c r="J813" s="472" t="s">
        <v>7992</v>
      </c>
      <c r="K813" s="33" t="s">
        <v>7993</v>
      </c>
      <c r="L813" s="13" t="s">
        <v>5613</v>
      </c>
      <c r="M813" s="13">
        <v>920</v>
      </c>
      <c r="N813" s="14"/>
    </row>
    <row r="814" ht="18.95" customHeight="1" spans="1:14">
      <c r="A814" s="44"/>
      <c r="B814" s="44"/>
      <c r="C814" s="44"/>
      <c r="D814" s="44"/>
      <c r="E814" s="44"/>
      <c r="F814" s="44"/>
      <c r="G814" s="45"/>
      <c r="H814" s="15" t="s">
        <v>7994</v>
      </c>
      <c r="I814" s="33" t="s">
        <v>7995</v>
      </c>
      <c r="J814" s="472" t="s">
        <v>7995</v>
      </c>
      <c r="K814" s="33" t="s">
        <v>7996</v>
      </c>
      <c r="L814" s="13" t="s">
        <v>5613</v>
      </c>
      <c r="M814" s="13">
        <v>659</v>
      </c>
      <c r="N814" s="14"/>
    </row>
    <row r="815" ht="18.95" customHeight="1" spans="1:14">
      <c r="A815" s="44"/>
      <c r="B815" s="44"/>
      <c r="C815" s="44"/>
      <c r="D815" s="44"/>
      <c r="E815" s="44"/>
      <c r="F815" s="44"/>
      <c r="G815" s="45"/>
      <c r="H815" s="15" t="s">
        <v>7997</v>
      </c>
      <c r="I815" s="33" t="s">
        <v>7998</v>
      </c>
      <c r="J815" s="472" t="s">
        <v>7998</v>
      </c>
      <c r="K815" s="33" t="s">
        <v>7999</v>
      </c>
      <c r="L815" s="13" t="s">
        <v>5613</v>
      </c>
      <c r="M815" s="13">
        <v>0</v>
      </c>
      <c r="N815" s="14"/>
    </row>
    <row r="816" ht="18.95" customHeight="1" spans="1:14">
      <c r="A816" s="44"/>
      <c r="B816" s="44"/>
      <c r="C816" s="44"/>
      <c r="D816" s="44"/>
      <c r="E816" s="44"/>
      <c r="F816" s="44"/>
      <c r="G816" s="45"/>
      <c r="H816" s="15" t="s">
        <v>8000</v>
      </c>
      <c r="I816" s="33" t="s">
        <v>8001</v>
      </c>
      <c r="J816" s="472" t="s">
        <v>8001</v>
      </c>
      <c r="K816" s="33" t="s">
        <v>8002</v>
      </c>
      <c r="L816" s="13" t="s">
        <v>5613</v>
      </c>
      <c r="M816" s="13">
        <v>0</v>
      </c>
      <c r="N816" s="14"/>
    </row>
    <row r="817" ht="18.95" customHeight="1" spans="1:14">
      <c r="A817" s="44"/>
      <c r="B817" s="44"/>
      <c r="C817" s="44"/>
      <c r="D817" s="44"/>
      <c r="E817" s="44"/>
      <c r="F817" s="44"/>
      <c r="G817" s="45"/>
      <c r="H817" s="15" t="s">
        <v>8003</v>
      </c>
      <c r="I817" s="33" t="s">
        <v>8004</v>
      </c>
      <c r="J817" s="472" t="s">
        <v>8004</v>
      </c>
      <c r="K817" s="33" t="s">
        <v>8005</v>
      </c>
      <c r="L817" s="13" t="s">
        <v>5613</v>
      </c>
      <c r="M817" s="13">
        <v>0</v>
      </c>
      <c r="N817" s="14"/>
    </row>
    <row r="818" ht="18.95" customHeight="1" spans="1:14">
      <c r="A818" s="44"/>
      <c r="B818" s="44"/>
      <c r="C818" s="44"/>
      <c r="D818" s="44"/>
      <c r="E818" s="44"/>
      <c r="F818" s="44"/>
      <c r="G818" s="45"/>
      <c r="H818" s="15" t="s">
        <v>8006</v>
      </c>
      <c r="I818" s="33" t="s">
        <v>8007</v>
      </c>
      <c r="J818" s="472" t="s">
        <v>8007</v>
      </c>
      <c r="K818" s="33" t="s">
        <v>8008</v>
      </c>
      <c r="L818" s="13" t="s">
        <v>5613</v>
      </c>
      <c r="M818" s="13">
        <v>261</v>
      </c>
      <c r="N818" s="14"/>
    </row>
    <row r="819" ht="18.95" customHeight="1" spans="1:14">
      <c r="A819" s="44"/>
      <c r="B819" s="44"/>
      <c r="C819" s="44"/>
      <c r="D819" s="44"/>
      <c r="E819" s="44"/>
      <c r="F819" s="44"/>
      <c r="G819" s="45"/>
      <c r="H819" s="15" t="s">
        <v>8009</v>
      </c>
      <c r="I819" s="33" t="s">
        <v>8010</v>
      </c>
      <c r="J819" s="472" t="s">
        <v>8010</v>
      </c>
      <c r="K819" s="33" t="s">
        <v>8011</v>
      </c>
      <c r="L819" s="13" t="s">
        <v>5613</v>
      </c>
      <c r="M819" s="13">
        <v>0</v>
      </c>
      <c r="N819" s="14"/>
    </row>
    <row r="820" ht="18.95" customHeight="1" spans="1:14">
      <c r="A820" s="44"/>
      <c r="B820" s="44"/>
      <c r="C820" s="44"/>
      <c r="D820" s="44"/>
      <c r="E820" s="44"/>
      <c r="F820" s="44"/>
      <c r="G820" s="45"/>
      <c r="H820" s="15" t="s">
        <v>8012</v>
      </c>
      <c r="I820" s="33" t="s">
        <v>8013</v>
      </c>
      <c r="J820" s="472" t="s">
        <v>8013</v>
      </c>
      <c r="K820" s="33" t="s">
        <v>8014</v>
      </c>
      <c r="L820" s="13" t="s">
        <v>5613</v>
      </c>
      <c r="M820" s="13">
        <v>0</v>
      </c>
      <c r="N820" s="14"/>
    </row>
    <row r="821" ht="18.95" customHeight="1" spans="1:14">
      <c r="A821" s="44"/>
      <c r="B821" s="44"/>
      <c r="C821" s="44"/>
      <c r="D821" s="44"/>
      <c r="E821" s="44"/>
      <c r="F821" s="44"/>
      <c r="G821" s="45"/>
      <c r="H821" s="15" t="s">
        <v>8015</v>
      </c>
      <c r="I821" s="33" t="s">
        <v>8016</v>
      </c>
      <c r="J821" s="472" t="s">
        <v>8016</v>
      </c>
      <c r="K821" s="33" t="s">
        <v>8017</v>
      </c>
      <c r="L821" s="13" t="s">
        <v>5613</v>
      </c>
      <c r="M821" s="13">
        <v>0</v>
      </c>
      <c r="N821" s="14"/>
    </row>
    <row r="822" ht="18.95" customHeight="1" spans="1:14">
      <c r="A822" s="44"/>
      <c r="B822" s="44"/>
      <c r="C822" s="44"/>
      <c r="D822" s="44"/>
      <c r="E822" s="44"/>
      <c r="F822" s="44"/>
      <c r="G822" s="45"/>
      <c r="H822" s="15" t="s">
        <v>8018</v>
      </c>
      <c r="I822" s="33" t="s">
        <v>8019</v>
      </c>
      <c r="J822" s="472" t="s">
        <v>8019</v>
      </c>
      <c r="K822" s="33" t="s">
        <v>8020</v>
      </c>
      <c r="L822" s="13" t="s">
        <v>5613</v>
      </c>
      <c r="M822" s="13">
        <v>0</v>
      </c>
      <c r="N822" s="14"/>
    </row>
    <row r="823" ht="18.95" customHeight="1" spans="1:14">
      <c r="A823" s="44"/>
      <c r="B823" s="44"/>
      <c r="C823" s="44"/>
      <c r="D823" s="44"/>
      <c r="E823" s="44"/>
      <c r="F823" s="44"/>
      <c r="G823" s="45"/>
      <c r="H823" s="15" t="s">
        <v>8021</v>
      </c>
      <c r="I823" s="33" t="s">
        <v>8022</v>
      </c>
      <c r="J823" s="472" t="s">
        <v>8022</v>
      </c>
      <c r="K823" s="33" t="s">
        <v>8023</v>
      </c>
      <c r="L823" s="13" t="s">
        <v>5613</v>
      </c>
      <c r="M823" s="13">
        <v>0</v>
      </c>
      <c r="N823" s="14"/>
    </row>
    <row r="824" ht="18.95" customHeight="1" spans="1:14">
      <c r="A824" s="44"/>
      <c r="B824" s="44"/>
      <c r="C824" s="44"/>
      <c r="D824" s="44"/>
      <c r="E824" s="44"/>
      <c r="F824" s="44"/>
      <c r="G824" s="45"/>
      <c r="H824" s="15" t="s">
        <v>8024</v>
      </c>
      <c r="I824" s="33" t="s">
        <v>8025</v>
      </c>
      <c r="J824" s="472" t="s">
        <v>8025</v>
      </c>
      <c r="K824" s="33" t="s">
        <v>8026</v>
      </c>
      <c r="L824" s="13" t="s">
        <v>5613</v>
      </c>
      <c r="M824" s="13">
        <v>0</v>
      </c>
      <c r="N824" s="14"/>
    </row>
    <row r="825" ht="18.95" customHeight="1" spans="1:14">
      <c r="A825" s="44"/>
      <c r="B825" s="44"/>
      <c r="C825" s="44"/>
      <c r="D825" s="44"/>
      <c r="E825" s="44"/>
      <c r="F825" s="44"/>
      <c r="G825" s="45"/>
      <c r="H825" s="15" t="s">
        <v>8027</v>
      </c>
      <c r="I825" s="33" t="s">
        <v>8028</v>
      </c>
      <c r="J825" s="472" t="s">
        <v>8028</v>
      </c>
      <c r="K825" s="33" t="s">
        <v>8029</v>
      </c>
      <c r="L825" s="13" t="s">
        <v>5613</v>
      </c>
      <c r="M825" s="13">
        <v>0</v>
      </c>
      <c r="N825" s="14"/>
    </row>
    <row r="826" ht="18.95" customHeight="1" spans="1:14">
      <c r="A826" s="44"/>
      <c r="B826" s="44"/>
      <c r="C826" s="44"/>
      <c r="D826" s="44"/>
      <c r="E826" s="44"/>
      <c r="F826" s="44"/>
      <c r="G826" s="45"/>
      <c r="H826" s="15" t="s">
        <v>8030</v>
      </c>
      <c r="I826" s="33" t="s">
        <v>8031</v>
      </c>
      <c r="J826" s="472" t="s">
        <v>8031</v>
      </c>
      <c r="K826" s="33" t="s">
        <v>8032</v>
      </c>
      <c r="L826" s="13" t="s">
        <v>5613</v>
      </c>
      <c r="M826" s="13">
        <v>0</v>
      </c>
      <c r="N826" s="14"/>
    </row>
    <row r="827" ht="18.95" customHeight="1" spans="1:14">
      <c r="A827" s="44"/>
      <c r="B827" s="44"/>
      <c r="C827" s="44"/>
      <c r="D827" s="44"/>
      <c r="E827" s="44"/>
      <c r="F827" s="44"/>
      <c r="G827" s="45"/>
      <c r="H827" s="15" t="s">
        <v>8033</v>
      </c>
      <c r="I827" s="33" t="s">
        <v>8034</v>
      </c>
      <c r="J827" s="472" t="s">
        <v>8034</v>
      </c>
      <c r="K827" s="33" t="s">
        <v>8035</v>
      </c>
      <c r="L827" s="13" t="s">
        <v>5613</v>
      </c>
      <c r="M827" s="13">
        <v>4</v>
      </c>
      <c r="N827" s="14"/>
    </row>
    <row r="828" ht="18.95" customHeight="1" spans="1:14">
      <c r="A828" s="44"/>
      <c r="B828" s="44"/>
      <c r="C828" s="44"/>
      <c r="D828" s="44"/>
      <c r="E828" s="44"/>
      <c r="F828" s="44"/>
      <c r="G828" s="45"/>
      <c r="H828" s="15" t="s">
        <v>8036</v>
      </c>
      <c r="I828" s="33" t="s">
        <v>8037</v>
      </c>
      <c r="J828" s="472" t="s">
        <v>8037</v>
      </c>
      <c r="K828" s="33" t="s">
        <v>8038</v>
      </c>
      <c r="L828" s="13" t="s">
        <v>5613</v>
      </c>
      <c r="M828" s="13">
        <v>0</v>
      </c>
      <c r="N828" s="14"/>
    </row>
    <row r="829" ht="18.95" customHeight="1" spans="1:14">
      <c r="A829" s="44"/>
      <c r="B829" s="44"/>
      <c r="C829" s="44"/>
      <c r="D829" s="44"/>
      <c r="E829" s="44"/>
      <c r="F829" s="44"/>
      <c r="G829" s="45"/>
      <c r="H829" s="15" t="s">
        <v>8039</v>
      </c>
      <c r="I829" s="33" t="s">
        <v>8040</v>
      </c>
      <c r="J829" s="472" t="s">
        <v>8040</v>
      </c>
      <c r="K829" s="33" t="s">
        <v>8041</v>
      </c>
      <c r="L829" s="13" t="s">
        <v>5613</v>
      </c>
      <c r="M829" s="13">
        <v>0</v>
      </c>
      <c r="N829" s="14"/>
    </row>
    <row r="830" ht="18.95" customHeight="1" spans="1:14">
      <c r="A830" s="44"/>
      <c r="B830" s="44"/>
      <c r="C830" s="44"/>
      <c r="D830" s="44"/>
      <c r="E830" s="44"/>
      <c r="F830" s="44"/>
      <c r="G830" s="45"/>
      <c r="H830" s="15" t="s">
        <v>8042</v>
      </c>
      <c r="I830" s="33" t="s">
        <v>8043</v>
      </c>
      <c r="J830" s="472" t="s">
        <v>8043</v>
      </c>
      <c r="K830" s="33" t="s">
        <v>8044</v>
      </c>
      <c r="L830" s="13" t="s">
        <v>5613</v>
      </c>
      <c r="M830" s="13">
        <v>4</v>
      </c>
      <c r="N830" s="14"/>
    </row>
    <row r="831" ht="18.95" customHeight="1" spans="1:14">
      <c r="A831" s="44"/>
      <c r="B831" s="44"/>
      <c r="C831" s="44"/>
      <c r="D831" s="44"/>
      <c r="E831" s="44"/>
      <c r="F831" s="44"/>
      <c r="G831" s="45"/>
      <c r="H831" s="15" t="s">
        <v>8045</v>
      </c>
      <c r="I831" s="33" t="s">
        <v>8046</v>
      </c>
      <c r="J831" s="472" t="s">
        <v>8046</v>
      </c>
      <c r="K831" s="33" t="s">
        <v>8047</v>
      </c>
      <c r="L831" s="13" t="s">
        <v>5613</v>
      </c>
      <c r="M831" s="13">
        <v>0</v>
      </c>
      <c r="N831" s="14"/>
    </row>
    <row r="832" ht="18.95" customHeight="1" spans="1:14">
      <c r="A832" s="44"/>
      <c r="B832" s="44"/>
      <c r="C832" s="44"/>
      <c r="D832" s="44"/>
      <c r="E832" s="44"/>
      <c r="F832" s="44"/>
      <c r="G832" s="45"/>
      <c r="H832" s="15" t="s">
        <v>8048</v>
      </c>
      <c r="I832" s="33" t="s">
        <v>8049</v>
      </c>
      <c r="J832" s="472" t="s">
        <v>8049</v>
      </c>
      <c r="K832" s="33" t="s">
        <v>8050</v>
      </c>
      <c r="L832" s="13" t="s">
        <v>5613</v>
      </c>
      <c r="M832" s="13">
        <v>0</v>
      </c>
      <c r="N832" s="14"/>
    </row>
    <row r="833" ht="18.95" customHeight="1" spans="1:14">
      <c r="A833" s="44"/>
      <c r="B833" s="44"/>
      <c r="C833" s="44"/>
      <c r="D833" s="44"/>
      <c r="E833" s="44"/>
      <c r="F833" s="44"/>
      <c r="G833" s="45"/>
      <c r="H833" s="15" t="s">
        <v>8051</v>
      </c>
      <c r="I833" s="33" t="s">
        <v>8052</v>
      </c>
      <c r="J833" s="472" t="s">
        <v>8052</v>
      </c>
      <c r="K833" s="33" t="s">
        <v>8053</v>
      </c>
      <c r="L833" s="13" t="s">
        <v>5613</v>
      </c>
      <c r="M833" s="13">
        <v>0</v>
      </c>
      <c r="N833" s="14"/>
    </row>
    <row r="834" ht="18.95" customHeight="1" spans="1:14">
      <c r="A834" s="44"/>
      <c r="B834" s="44"/>
      <c r="C834" s="44"/>
      <c r="D834" s="44"/>
      <c r="E834" s="44"/>
      <c r="F834" s="44"/>
      <c r="G834" s="45"/>
      <c r="H834" s="15" t="s">
        <v>8054</v>
      </c>
      <c r="I834" s="33" t="s">
        <v>8055</v>
      </c>
      <c r="J834" s="472" t="s">
        <v>8055</v>
      </c>
      <c r="K834" s="33" t="s">
        <v>8056</v>
      </c>
      <c r="L834" s="13" t="s">
        <v>5613</v>
      </c>
      <c r="M834" s="13">
        <v>0</v>
      </c>
      <c r="N834" s="14"/>
    </row>
    <row r="835" ht="18.95" customHeight="1" spans="1:14">
      <c r="A835" s="44"/>
      <c r="B835" s="44"/>
      <c r="C835" s="44"/>
      <c r="D835" s="44"/>
      <c r="E835" s="44"/>
      <c r="F835" s="44"/>
      <c r="G835" s="45"/>
      <c r="H835" s="15" t="s">
        <v>8057</v>
      </c>
      <c r="I835" s="33" t="s">
        <v>8058</v>
      </c>
      <c r="J835" s="472" t="s">
        <v>8058</v>
      </c>
      <c r="K835" s="33" t="s">
        <v>8059</v>
      </c>
      <c r="L835" s="13" t="s">
        <v>5613</v>
      </c>
      <c r="M835" s="13">
        <v>0</v>
      </c>
      <c r="N835" s="14"/>
    </row>
    <row r="836" ht="18.95" customHeight="1" spans="1:14">
      <c r="A836" s="44"/>
      <c r="B836" s="44"/>
      <c r="C836" s="44"/>
      <c r="D836" s="44"/>
      <c r="E836" s="44"/>
      <c r="F836" s="44"/>
      <c r="G836" s="45"/>
      <c r="H836" s="15" t="s">
        <v>5625</v>
      </c>
      <c r="I836" s="33" t="s">
        <v>8060</v>
      </c>
      <c r="J836" s="472" t="s">
        <v>8060</v>
      </c>
      <c r="K836" s="33" t="s">
        <v>5627</v>
      </c>
      <c r="L836" s="13" t="s">
        <v>5613</v>
      </c>
      <c r="M836" s="13">
        <v>0</v>
      </c>
      <c r="N836" s="14"/>
    </row>
    <row r="837" ht="18.95" customHeight="1" spans="1:14">
      <c r="A837" s="44"/>
      <c r="B837" s="44"/>
      <c r="C837" s="44"/>
      <c r="D837" s="44"/>
      <c r="E837" s="44"/>
      <c r="F837" s="44"/>
      <c r="G837" s="45"/>
      <c r="H837" s="15" t="s">
        <v>5631</v>
      </c>
      <c r="I837" s="33" t="s">
        <v>8061</v>
      </c>
      <c r="J837" s="472" t="s">
        <v>8061</v>
      </c>
      <c r="K837" s="33" t="s">
        <v>5633</v>
      </c>
      <c r="L837" s="13" t="s">
        <v>5613</v>
      </c>
      <c r="M837" s="13">
        <v>0</v>
      </c>
      <c r="N837" s="14"/>
    </row>
    <row r="838" ht="18.95" customHeight="1" spans="1:14">
      <c r="A838" s="44"/>
      <c r="B838" s="44"/>
      <c r="C838" s="44"/>
      <c r="D838" s="44"/>
      <c r="E838" s="44"/>
      <c r="F838" s="44"/>
      <c r="G838" s="45"/>
      <c r="H838" s="15" t="s">
        <v>5637</v>
      </c>
      <c r="I838" s="33" t="s">
        <v>8062</v>
      </c>
      <c r="J838" s="472" t="s">
        <v>8062</v>
      </c>
      <c r="K838" s="33" t="s">
        <v>5639</v>
      </c>
      <c r="L838" s="13" t="s">
        <v>5613</v>
      </c>
      <c r="M838" s="13">
        <v>0</v>
      </c>
      <c r="N838" s="14"/>
    </row>
    <row r="839" ht="18.95" customHeight="1" spans="1:14">
      <c r="A839" s="44"/>
      <c r="B839" s="44"/>
      <c r="C839" s="44"/>
      <c r="D839" s="44"/>
      <c r="E839" s="44"/>
      <c r="F839" s="44"/>
      <c r="G839" s="45"/>
      <c r="H839" s="15" t="s">
        <v>8063</v>
      </c>
      <c r="I839" s="33" t="s">
        <v>8064</v>
      </c>
      <c r="J839" s="472" t="s">
        <v>8064</v>
      </c>
      <c r="K839" s="33" t="s">
        <v>8065</v>
      </c>
      <c r="L839" s="13" t="s">
        <v>5613</v>
      </c>
      <c r="M839" s="13">
        <v>0</v>
      </c>
      <c r="N839" s="14"/>
    </row>
    <row r="840" ht="18.95" customHeight="1" spans="1:14">
      <c r="A840" s="44"/>
      <c r="B840" s="44"/>
      <c r="C840" s="44"/>
      <c r="D840" s="44"/>
      <c r="E840" s="44"/>
      <c r="F840" s="44"/>
      <c r="G840" s="45"/>
      <c r="H840" s="15" t="s">
        <v>8066</v>
      </c>
      <c r="I840" s="33" t="s">
        <v>8067</v>
      </c>
      <c r="J840" s="472" t="s">
        <v>8067</v>
      </c>
      <c r="K840" s="33" t="s">
        <v>8068</v>
      </c>
      <c r="L840" s="13" t="s">
        <v>5613</v>
      </c>
      <c r="M840" s="13">
        <v>0</v>
      </c>
      <c r="N840" s="14"/>
    </row>
    <row r="841" ht="18.95" customHeight="1" spans="1:14">
      <c r="A841" s="44"/>
      <c r="B841" s="44"/>
      <c r="C841" s="44"/>
      <c r="D841" s="44"/>
      <c r="E841" s="44"/>
      <c r="F841" s="44"/>
      <c r="G841" s="45"/>
      <c r="H841" s="15" t="s">
        <v>8069</v>
      </c>
      <c r="I841" s="33" t="s">
        <v>8070</v>
      </c>
      <c r="J841" s="472" t="s">
        <v>8070</v>
      </c>
      <c r="K841" s="33" t="s">
        <v>8071</v>
      </c>
      <c r="L841" s="13" t="s">
        <v>5613</v>
      </c>
      <c r="M841" s="13">
        <v>0</v>
      </c>
      <c r="N841" s="14"/>
    </row>
    <row r="842" ht="18.95" customHeight="1" spans="1:14">
      <c r="A842" s="44"/>
      <c r="B842" s="44"/>
      <c r="C842" s="44"/>
      <c r="D842" s="44"/>
      <c r="E842" s="44"/>
      <c r="F842" s="44"/>
      <c r="G842" s="45"/>
      <c r="H842" s="15" t="s">
        <v>8072</v>
      </c>
      <c r="I842" s="33" t="s">
        <v>8073</v>
      </c>
      <c r="J842" s="472" t="s">
        <v>8073</v>
      </c>
      <c r="K842" s="33" t="s">
        <v>8074</v>
      </c>
      <c r="L842" s="13" t="s">
        <v>5613</v>
      </c>
      <c r="M842" s="13">
        <v>0</v>
      </c>
      <c r="N842" s="14"/>
    </row>
    <row r="843" ht="18.95" customHeight="1" spans="1:14">
      <c r="A843" s="44"/>
      <c r="B843" s="44"/>
      <c r="C843" s="44"/>
      <c r="D843" s="44"/>
      <c r="E843" s="44"/>
      <c r="F843" s="44"/>
      <c r="G843" s="45"/>
      <c r="H843" s="15" t="s">
        <v>8075</v>
      </c>
      <c r="I843" s="33" t="s">
        <v>8076</v>
      </c>
      <c r="J843" s="472" t="s">
        <v>8076</v>
      </c>
      <c r="K843" s="33" t="s">
        <v>8077</v>
      </c>
      <c r="L843" s="13" t="s">
        <v>5613</v>
      </c>
      <c r="M843" s="13">
        <v>0</v>
      </c>
      <c r="N843" s="14"/>
    </row>
    <row r="844" ht="18.95" customHeight="1" spans="1:14">
      <c r="A844" s="44"/>
      <c r="B844" s="44"/>
      <c r="C844" s="44"/>
      <c r="D844" s="44"/>
      <c r="E844" s="44"/>
      <c r="F844" s="44"/>
      <c r="G844" s="45"/>
      <c r="H844" s="15" t="s">
        <v>8078</v>
      </c>
      <c r="I844" s="33" t="s">
        <v>8079</v>
      </c>
      <c r="J844" s="472" t="s">
        <v>8079</v>
      </c>
      <c r="K844" s="33" t="s">
        <v>8080</v>
      </c>
      <c r="L844" s="13" t="s">
        <v>5613</v>
      </c>
      <c r="M844" s="13">
        <v>0</v>
      </c>
      <c r="N844" s="14"/>
    </row>
    <row r="845" ht="18.95" customHeight="1" spans="1:14">
      <c r="A845" s="44"/>
      <c r="B845" s="44"/>
      <c r="C845" s="44"/>
      <c r="D845" s="44"/>
      <c r="E845" s="44"/>
      <c r="F845" s="44"/>
      <c r="G845" s="45"/>
      <c r="H845" s="15" t="s">
        <v>8081</v>
      </c>
      <c r="I845" s="33" t="s">
        <v>8082</v>
      </c>
      <c r="J845" s="472" t="s">
        <v>8082</v>
      </c>
      <c r="K845" s="33" t="s">
        <v>8083</v>
      </c>
      <c r="L845" s="13" t="s">
        <v>5613</v>
      </c>
      <c r="M845" s="13">
        <v>0</v>
      </c>
      <c r="N845" s="14"/>
    </row>
    <row r="846" ht="18.95" customHeight="1" spans="1:14">
      <c r="A846" s="44"/>
      <c r="B846" s="44"/>
      <c r="C846" s="44"/>
      <c r="D846" s="44"/>
      <c r="E846" s="44"/>
      <c r="F846" s="44"/>
      <c r="G846" s="45"/>
      <c r="H846" s="15" t="s">
        <v>5947</v>
      </c>
      <c r="I846" s="33" t="s">
        <v>8084</v>
      </c>
      <c r="J846" s="472" t="s">
        <v>8084</v>
      </c>
      <c r="K846" s="33" t="s">
        <v>5949</v>
      </c>
      <c r="L846" s="13" t="s">
        <v>5613</v>
      </c>
      <c r="M846" s="13">
        <v>0</v>
      </c>
      <c r="N846" s="14"/>
    </row>
    <row r="847" ht="18.95" customHeight="1" spans="1:14">
      <c r="A847" s="44"/>
      <c r="B847" s="44"/>
      <c r="C847" s="44"/>
      <c r="D847" s="44"/>
      <c r="E847" s="44"/>
      <c r="F847" s="44"/>
      <c r="G847" s="45"/>
      <c r="H847" s="15" t="s">
        <v>8085</v>
      </c>
      <c r="I847" s="472" t="s">
        <v>8086</v>
      </c>
      <c r="J847" s="472" t="s">
        <v>8086</v>
      </c>
      <c r="K847" s="33" t="s">
        <v>8087</v>
      </c>
      <c r="L847" s="13" t="s">
        <v>5613</v>
      </c>
      <c r="M847" s="13">
        <v>0</v>
      </c>
      <c r="N847" s="14"/>
    </row>
    <row r="848" ht="18.95" customHeight="1" spans="1:14">
      <c r="A848" s="44"/>
      <c r="B848" s="44"/>
      <c r="C848" s="44"/>
      <c r="D848" s="44"/>
      <c r="E848" s="44"/>
      <c r="F848" s="44"/>
      <c r="G848" s="45"/>
      <c r="H848" s="15" t="s">
        <v>8088</v>
      </c>
      <c r="I848" s="472" t="s">
        <v>8089</v>
      </c>
      <c r="J848" s="472" t="s">
        <v>8089</v>
      </c>
      <c r="K848" s="33" t="s">
        <v>8090</v>
      </c>
      <c r="L848" s="13" t="s">
        <v>5613</v>
      </c>
      <c r="M848" s="13">
        <v>0</v>
      </c>
      <c r="N848" s="14"/>
    </row>
    <row r="849" ht="18.95" customHeight="1" spans="1:14">
      <c r="A849" s="44"/>
      <c r="B849" s="44"/>
      <c r="C849" s="44"/>
      <c r="D849" s="44"/>
      <c r="E849" s="44"/>
      <c r="F849" s="44"/>
      <c r="G849" s="45"/>
      <c r="H849" s="15" t="s">
        <v>5679</v>
      </c>
      <c r="I849" s="33" t="s">
        <v>8091</v>
      </c>
      <c r="J849" s="472" t="s">
        <v>8091</v>
      </c>
      <c r="K849" s="33" t="s">
        <v>5681</v>
      </c>
      <c r="L849" s="13" t="s">
        <v>5613</v>
      </c>
      <c r="M849" s="13">
        <v>0</v>
      </c>
      <c r="N849" s="14"/>
    </row>
    <row r="850" ht="18.95" customHeight="1" spans="1:14">
      <c r="A850" s="44"/>
      <c r="B850" s="44"/>
      <c r="C850" s="44"/>
      <c r="D850" s="44"/>
      <c r="E850" s="44"/>
      <c r="F850" s="44"/>
      <c r="G850" s="45"/>
      <c r="H850" s="15" t="s">
        <v>8092</v>
      </c>
      <c r="I850" s="33" t="s">
        <v>8093</v>
      </c>
      <c r="J850" s="472" t="s">
        <v>8093</v>
      </c>
      <c r="K850" s="33" t="s">
        <v>8094</v>
      </c>
      <c r="L850" s="13" t="s">
        <v>5613</v>
      </c>
      <c r="M850" s="13">
        <v>0</v>
      </c>
      <c r="N850" s="14"/>
    </row>
    <row r="851" ht="18.95" customHeight="1" spans="1:14">
      <c r="A851" s="44"/>
      <c r="B851" s="44"/>
      <c r="C851" s="44"/>
      <c r="D851" s="44"/>
      <c r="E851" s="44"/>
      <c r="F851" s="44"/>
      <c r="G851" s="45"/>
      <c r="H851" s="15" t="s">
        <v>8095</v>
      </c>
      <c r="I851" s="472" t="s">
        <v>8096</v>
      </c>
      <c r="J851" s="472" t="s">
        <v>8097</v>
      </c>
      <c r="K851" s="33" t="s">
        <v>8098</v>
      </c>
      <c r="L851" s="13" t="s">
        <v>5613</v>
      </c>
      <c r="M851" s="13"/>
      <c r="N851" s="14"/>
    </row>
    <row r="852" ht="18.95" customHeight="1" spans="1:14">
      <c r="A852" s="44"/>
      <c r="B852" s="44"/>
      <c r="C852" s="44"/>
      <c r="D852" s="44"/>
      <c r="E852" s="44"/>
      <c r="F852" s="44"/>
      <c r="G852" s="45"/>
      <c r="H852" s="15" t="s">
        <v>8099</v>
      </c>
      <c r="I852" s="472" t="s">
        <v>8100</v>
      </c>
      <c r="J852" s="472" t="s">
        <v>8101</v>
      </c>
      <c r="K852" s="33" t="s">
        <v>8102</v>
      </c>
      <c r="L852" s="13" t="s">
        <v>5613</v>
      </c>
      <c r="M852" s="13"/>
      <c r="N852" s="14"/>
    </row>
    <row r="853" ht="18.95" customHeight="1" spans="1:14">
      <c r="A853" s="44"/>
      <c r="B853" s="44"/>
      <c r="C853" s="44"/>
      <c r="D853" s="44"/>
      <c r="E853" s="44"/>
      <c r="F853" s="44"/>
      <c r="G853" s="45"/>
      <c r="H853" s="15" t="s">
        <v>8103</v>
      </c>
      <c r="I853" s="472" t="s">
        <v>8104</v>
      </c>
      <c r="J853" s="472" t="s">
        <v>8105</v>
      </c>
      <c r="K853" s="33" t="s">
        <v>8106</v>
      </c>
      <c r="L853" s="13" t="s">
        <v>5613</v>
      </c>
      <c r="M853" s="13"/>
      <c r="N853" s="14"/>
    </row>
    <row r="854" ht="18.95" customHeight="1" spans="1:14">
      <c r="A854" s="44"/>
      <c r="B854" s="44"/>
      <c r="C854" s="44"/>
      <c r="D854" s="44"/>
      <c r="E854" s="44"/>
      <c r="F854" s="44"/>
      <c r="G854" s="45"/>
      <c r="H854" s="15" t="s">
        <v>8107</v>
      </c>
      <c r="I854" s="33" t="s">
        <v>8062</v>
      </c>
      <c r="J854" s="472" t="s">
        <v>8062</v>
      </c>
      <c r="K854" s="33" t="s">
        <v>8108</v>
      </c>
      <c r="L854" s="13" t="s">
        <v>5613</v>
      </c>
      <c r="M854" s="13"/>
      <c r="N854" s="14"/>
    </row>
    <row r="855" ht="18.95" customHeight="1" spans="1:14">
      <c r="A855" s="44"/>
      <c r="B855" s="44"/>
      <c r="C855" s="44"/>
      <c r="D855" s="44"/>
      <c r="E855" s="44"/>
      <c r="F855" s="44"/>
      <c r="G855" s="45"/>
      <c r="H855" s="15" t="s">
        <v>8109</v>
      </c>
      <c r="I855" s="472" t="s">
        <v>8110</v>
      </c>
      <c r="J855" s="472" t="s">
        <v>8111</v>
      </c>
      <c r="K855" s="33" t="s">
        <v>8112</v>
      </c>
      <c r="L855" s="13" t="s">
        <v>5613</v>
      </c>
      <c r="M855" s="13"/>
      <c r="N855" s="14"/>
    </row>
    <row r="856" ht="18.95" customHeight="1" spans="1:14">
      <c r="A856" s="44"/>
      <c r="B856" s="44"/>
      <c r="C856" s="44"/>
      <c r="D856" s="44"/>
      <c r="E856" s="44"/>
      <c r="F856" s="44"/>
      <c r="G856" s="45"/>
      <c r="H856" s="15" t="s">
        <v>8113</v>
      </c>
      <c r="I856" s="472" t="s">
        <v>8114</v>
      </c>
      <c r="J856" s="472" t="s">
        <v>8115</v>
      </c>
      <c r="K856" s="33" t="s">
        <v>8116</v>
      </c>
      <c r="L856" s="13" t="s">
        <v>5613</v>
      </c>
      <c r="M856" s="13"/>
      <c r="N856" s="14"/>
    </row>
    <row r="857" ht="18.95" customHeight="1" spans="1:14">
      <c r="A857" s="44"/>
      <c r="B857" s="44"/>
      <c r="C857" s="44"/>
      <c r="D857" s="44"/>
      <c r="E857" s="44"/>
      <c r="F857" s="44"/>
      <c r="G857" s="45"/>
      <c r="H857" s="15" t="s">
        <v>8117</v>
      </c>
      <c r="I857" s="33" t="s">
        <v>8118</v>
      </c>
      <c r="J857" s="472" t="s">
        <v>8118</v>
      </c>
      <c r="K857" s="33" t="s">
        <v>8119</v>
      </c>
      <c r="L857" s="13" t="s">
        <v>5613</v>
      </c>
      <c r="M857" s="13">
        <v>0</v>
      </c>
      <c r="N857" s="14"/>
    </row>
    <row r="858" ht="18.95" customHeight="1" spans="1:14">
      <c r="A858" s="44"/>
      <c r="B858" s="44"/>
      <c r="C858" s="44"/>
      <c r="D858" s="44"/>
      <c r="E858" s="44"/>
      <c r="F858" s="44"/>
      <c r="G858" s="45"/>
      <c r="H858" s="15" t="s">
        <v>8120</v>
      </c>
      <c r="I858" s="33" t="s">
        <v>963</v>
      </c>
      <c r="J858" s="472" t="s">
        <v>963</v>
      </c>
      <c r="K858" s="33" t="s">
        <v>5962</v>
      </c>
      <c r="L858" s="13" t="s">
        <v>5613</v>
      </c>
      <c r="M858" s="13">
        <v>4683</v>
      </c>
      <c r="N858" s="14"/>
    </row>
    <row r="859" ht="18.95" customHeight="1" spans="1:14">
      <c r="A859" s="44"/>
      <c r="B859" s="44"/>
      <c r="C859" s="44"/>
      <c r="D859" s="44"/>
      <c r="E859" s="44"/>
      <c r="F859" s="44"/>
      <c r="G859" s="45"/>
      <c r="H859" s="15" t="s">
        <v>8121</v>
      </c>
      <c r="I859" s="33" t="s">
        <v>8122</v>
      </c>
      <c r="J859" s="472" t="s">
        <v>8122</v>
      </c>
      <c r="K859" s="33" t="s">
        <v>8123</v>
      </c>
      <c r="L859" s="13" t="s">
        <v>5613</v>
      </c>
      <c r="M859" s="13">
        <v>967</v>
      </c>
      <c r="N859" s="14"/>
    </row>
    <row r="860" ht="18.95" customHeight="1" spans="1:14">
      <c r="A860" s="44"/>
      <c r="B860" s="44"/>
      <c r="C860" s="44"/>
      <c r="D860" s="44"/>
      <c r="E860" s="44"/>
      <c r="F860" s="44"/>
      <c r="G860" s="45"/>
      <c r="H860" s="15" t="s">
        <v>8124</v>
      </c>
      <c r="I860" s="33" t="s">
        <v>8125</v>
      </c>
      <c r="J860" s="472" t="s">
        <v>8125</v>
      </c>
      <c r="K860" s="33" t="s">
        <v>5627</v>
      </c>
      <c r="L860" s="13" t="s">
        <v>5613</v>
      </c>
      <c r="M860" s="13">
        <v>201</v>
      </c>
      <c r="N860" s="14"/>
    </row>
    <row r="861" ht="18.95" customHeight="1" spans="1:14">
      <c r="A861" s="44"/>
      <c r="B861" s="44"/>
      <c r="C861" s="44"/>
      <c r="D861" s="44"/>
      <c r="E861" s="44"/>
      <c r="F861" s="44"/>
      <c r="G861" s="45"/>
      <c r="H861" s="15" t="s">
        <v>8126</v>
      </c>
      <c r="I861" s="33" t="s">
        <v>8127</v>
      </c>
      <c r="J861" s="472" t="s">
        <v>8127</v>
      </c>
      <c r="K861" s="33" t="s">
        <v>5633</v>
      </c>
      <c r="L861" s="13" t="s">
        <v>5613</v>
      </c>
      <c r="M861" s="13">
        <v>330</v>
      </c>
      <c r="N861" s="14"/>
    </row>
    <row r="862" ht="18.95" customHeight="1" spans="1:14">
      <c r="A862" s="44"/>
      <c r="B862" s="44"/>
      <c r="C862" s="44"/>
      <c r="D862" s="44"/>
      <c r="E862" s="44"/>
      <c r="F862" s="44"/>
      <c r="G862" s="45"/>
      <c r="H862" s="15" t="s">
        <v>8128</v>
      </c>
      <c r="I862" s="33" t="s">
        <v>8129</v>
      </c>
      <c r="J862" s="472" t="s">
        <v>8129</v>
      </c>
      <c r="K862" s="33" t="s">
        <v>5639</v>
      </c>
      <c r="L862" s="13" t="s">
        <v>5613</v>
      </c>
      <c r="M862" s="13">
        <v>0</v>
      </c>
      <c r="N862" s="14"/>
    </row>
    <row r="863" ht="18.95" customHeight="1" spans="1:14">
      <c r="A863" s="44"/>
      <c r="B863" s="44"/>
      <c r="C863" s="44"/>
      <c r="D863" s="44"/>
      <c r="E863" s="44"/>
      <c r="F863" s="44"/>
      <c r="G863" s="45"/>
      <c r="H863" s="15" t="s">
        <v>8130</v>
      </c>
      <c r="I863" s="33" t="s">
        <v>8131</v>
      </c>
      <c r="J863" s="472" t="s">
        <v>8131</v>
      </c>
      <c r="K863" s="33" t="s">
        <v>8132</v>
      </c>
      <c r="L863" s="13" t="s">
        <v>5613</v>
      </c>
      <c r="M863" s="13">
        <v>406</v>
      </c>
      <c r="N863" s="14"/>
    </row>
    <row r="864" ht="18.95" customHeight="1" spans="1:14">
      <c r="A864" s="44"/>
      <c r="B864" s="44"/>
      <c r="C864" s="44"/>
      <c r="D864" s="44"/>
      <c r="E864" s="44"/>
      <c r="F864" s="44"/>
      <c r="G864" s="45"/>
      <c r="H864" s="15" t="s">
        <v>8133</v>
      </c>
      <c r="I864" s="33" t="s">
        <v>8134</v>
      </c>
      <c r="J864" s="472" t="s">
        <v>8134</v>
      </c>
      <c r="K864" s="33" t="s">
        <v>8135</v>
      </c>
      <c r="L864" s="13" t="s">
        <v>5613</v>
      </c>
      <c r="M864" s="13">
        <v>0</v>
      </c>
      <c r="N864" s="14"/>
    </row>
    <row r="865" ht="18.95" customHeight="1" spans="1:14">
      <c r="A865" s="44"/>
      <c r="B865" s="44"/>
      <c r="C865" s="44"/>
      <c r="D865" s="44"/>
      <c r="E865" s="44"/>
      <c r="F865" s="44"/>
      <c r="G865" s="45"/>
      <c r="H865" s="15" t="s">
        <v>8136</v>
      </c>
      <c r="I865" s="33" t="s">
        <v>8137</v>
      </c>
      <c r="J865" s="472" t="s">
        <v>8137</v>
      </c>
      <c r="K865" s="33" t="s">
        <v>8138</v>
      </c>
      <c r="L865" s="13" t="s">
        <v>5613</v>
      </c>
      <c r="M865" s="13">
        <v>0</v>
      </c>
      <c r="N865" s="14"/>
    </row>
    <row r="866" ht="18.95" customHeight="1" spans="1:14">
      <c r="A866" s="44"/>
      <c r="B866" s="44"/>
      <c r="C866" s="44"/>
      <c r="D866" s="44"/>
      <c r="E866" s="44"/>
      <c r="F866" s="44"/>
      <c r="G866" s="45"/>
      <c r="H866" s="15" t="s">
        <v>8139</v>
      </c>
      <c r="I866" s="33" t="s">
        <v>8140</v>
      </c>
      <c r="J866" s="472" t="s">
        <v>8140</v>
      </c>
      <c r="K866" s="33" t="s">
        <v>8141</v>
      </c>
      <c r="L866" s="13" t="s">
        <v>5613</v>
      </c>
      <c r="M866" s="13">
        <v>0</v>
      </c>
      <c r="N866" s="14"/>
    </row>
    <row r="867" ht="18.95" customHeight="1" spans="1:14">
      <c r="A867" s="44"/>
      <c r="B867" s="44"/>
      <c r="C867" s="44"/>
      <c r="D867" s="44"/>
      <c r="E867" s="44"/>
      <c r="F867" s="44"/>
      <c r="G867" s="45"/>
      <c r="H867" s="15" t="s">
        <v>8142</v>
      </c>
      <c r="I867" s="33" t="s">
        <v>8143</v>
      </c>
      <c r="J867" s="472" t="s">
        <v>8143</v>
      </c>
      <c r="K867" s="33" t="s">
        <v>8144</v>
      </c>
      <c r="L867" s="13" t="s">
        <v>5613</v>
      </c>
      <c r="M867" s="13">
        <v>0</v>
      </c>
      <c r="N867" s="14"/>
    </row>
    <row r="868" ht="18.95" customHeight="1" spans="1:14">
      <c r="A868" s="44"/>
      <c r="B868" s="44"/>
      <c r="C868" s="44"/>
      <c r="D868" s="44"/>
      <c r="E868" s="44"/>
      <c r="F868" s="44"/>
      <c r="G868" s="45"/>
      <c r="H868" s="15" t="s">
        <v>8145</v>
      </c>
      <c r="I868" s="33" t="s">
        <v>8146</v>
      </c>
      <c r="J868" s="472" t="s">
        <v>8146</v>
      </c>
      <c r="K868" s="33" t="s">
        <v>8147</v>
      </c>
      <c r="L868" s="13" t="s">
        <v>5613</v>
      </c>
      <c r="M868" s="13">
        <v>0</v>
      </c>
      <c r="N868" s="14"/>
    </row>
    <row r="869" ht="18.95" customHeight="1" spans="1:14">
      <c r="A869" s="44"/>
      <c r="B869" s="44"/>
      <c r="C869" s="44"/>
      <c r="D869" s="44"/>
      <c r="E869" s="44"/>
      <c r="F869" s="44"/>
      <c r="G869" s="45"/>
      <c r="H869" s="15" t="s">
        <v>8148</v>
      </c>
      <c r="I869" s="33" t="s">
        <v>8149</v>
      </c>
      <c r="J869" s="472" t="s">
        <v>8149</v>
      </c>
      <c r="K869" s="33" t="s">
        <v>8150</v>
      </c>
      <c r="L869" s="13" t="s">
        <v>5613</v>
      </c>
      <c r="M869" s="13">
        <v>0</v>
      </c>
      <c r="N869" s="14"/>
    </row>
    <row r="870" ht="18.95" customHeight="1" spans="1:14">
      <c r="A870" s="44"/>
      <c r="B870" s="44"/>
      <c r="C870" s="44"/>
      <c r="D870" s="44"/>
      <c r="E870" s="44"/>
      <c r="F870" s="44"/>
      <c r="G870" s="45"/>
      <c r="H870" s="15" t="s">
        <v>8151</v>
      </c>
      <c r="I870" s="33" t="s">
        <v>8152</v>
      </c>
      <c r="J870" s="472" t="s">
        <v>8152</v>
      </c>
      <c r="K870" s="33" t="s">
        <v>8153</v>
      </c>
      <c r="L870" s="13" t="s">
        <v>5613</v>
      </c>
      <c r="M870" s="13">
        <v>30</v>
      </c>
      <c r="N870" s="14"/>
    </row>
    <row r="871" ht="18.95" customHeight="1" spans="1:14">
      <c r="A871" s="44"/>
      <c r="B871" s="44"/>
      <c r="C871" s="44"/>
      <c r="D871" s="44"/>
      <c r="E871" s="44"/>
      <c r="F871" s="44"/>
      <c r="G871" s="45"/>
      <c r="H871" s="15" t="s">
        <v>8154</v>
      </c>
      <c r="I871" s="33" t="s">
        <v>8155</v>
      </c>
      <c r="J871" s="472" t="s">
        <v>8155</v>
      </c>
      <c r="K871" s="33" t="s">
        <v>8156</v>
      </c>
      <c r="L871" s="13" t="s">
        <v>5613</v>
      </c>
      <c r="M871" s="13">
        <v>177</v>
      </c>
      <c r="N871" s="14"/>
    </row>
    <row r="872" ht="18.95" customHeight="1" spans="1:14">
      <c r="A872" s="44"/>
      <c r="B872" s="44"/>
      <c r="C872" s="44"/>
      <c r="D872" s="44"/>
      <c r="E872" s="44"/>
      <c r="F872" s="44"/>
      <c r="G872" s="45"/>
      <c r="H872" s="15" t="s">
        <v>8157</v>
      </c>
      <c r="I872" s="33" t="s">
        <v>8158</v>
      </c>
      <c r="J872" s="472" t="s">
        <v>8158</v>
      </c>
      <c r="K872" s="33" t="s">
        <v>8159</v>
      </c>
      <c r="L872" s="13" t="s">
        <v>5613</v>
      </c>
      <c r="M872" s="13">
        <v>3280</v>
      </c>
      <c r="N872" s="14"/>
    </row>
    <row r="873" ht="18.95" customHeight="1" spans="1:14">
      <c r="A873" s="44"/>
      <c r="B873" s="44"/>
      <c r="C873" s="44"/>
      <c r="D873" s="44"/>
      <c r="E873" s="44"/>
      <c r="F873" s="44"/>
      <c r="G873" s="45"/>
      <c r="H873" s="15" t="s">
        <v>8160</v>
      </c>
      <c r="I873" s="33" t="s">
        <v>8161</v>
      </c>
      <c r="J873" s="472" t="s">
        <v>8161</v>
      </c>
      <c r="K873" s="33" t="s">
        <v>8162</v>
      </c>
      <c r="L873" s="13" t="s">
        <v>5613</v>
      </c>
      <c r="M873" s="13">
        <v>3270</v>
      </c>
      <c r="N873" s="14"/>
    </row>
    <row r="874" ht="18.95" customHeight="1" spans="1:14">
      <c r="A874" s="44"/>
      <c r="B874" s="44"/>
      <c r="C874" s="44"/>
      <c r="D874" s="44"/>
      <c r="E874" s="44"/>
      <c r="F874" s="44"/>
      <c r="G874" s="45"/>
      <c r="H874" s="15" t="s">
        <v>8163</v>
      </c>
      <c r="I874" s="33" t="s">
        <v>8164</v>
      </c>
      <c r="J874" s="472" t="s">
        <v>8164</v>
      </c>
      <c r="K874" s="52" t="s">
        <v>8165</v>
      </c>
      <c r="L874" s="13" t="s">
        <v>5613</v>
      </c>
      <c r="M874" s="13">
        <v>10</v>
      </c>
      <c r="N874" s="14"/>
    </row>
    <row r="875" ht="18.95" customHeight="1" spans="1:14">
      <c r="A875" s="44"/>
      <c r="B875" s="44"/>
      <c r="C875" s="44"/>
      <c r="D875" s="44"/>
      <c r="E875" s="44"/>
      <c r="F875" s="44"/>
      <c r="G875" s="45"/>
      <c r="H875" s="15" t="s">
        <v>8166</v>
      </c>
      <c r="I875" s="33" t="s">
        <v>8167</v>
      </c>
      <c r="J875" s="472" t="s">
        <v>8167</v>
      </c>
      <c r="K875" s="33" t="s">
        <v>8168</v>
      </c>
      <c r="L875" s="13" t="s">
        <v>5613</v>
      </c>
      <c r="M875" s="13">
        <v>254</v>
      </c>
      <c r="N875" s="14"/>
    </row>
    <row r="876" ht="18.95" customHeight="1" spans="1:14">
      <c r="A876" s="44"/>
      <c r="B876" s="44"/>
      <c r="C876" s="44"/>
      <c r="D876" s="44"/>
      <c r="E876" s="44"/>
      <c r="F876" s="44"/>
      <c r="G876" s="45"/>
      <c r="H876" s="15" t="s">
        <v>8169</v>
      </c>
      <c r="I876" s="33" t="s">
        <v>8170</v>
      </c>
      <c r="J876" s="472" t="s">
        <v>8170</v>
      </c>
      <c r="K876" s="33" t="s">
        <v>8171</v>
      </c>
      <c r="L876" s="13" t="s">
        <v>5613</v>
      </c>
      <c r="M876" s="13">
        <v>0</v>
      </c>
      <c r="N876" s="14"/>
    </row>
    <row r="877" ht="18.95" customHeight="1" spans="1:14">
      <c r="A877" s="44"/>
      <c r="B877" s="44"/>
      <c r="C877" s="44"/>
      <c r="D877" s="44"/>
      <c r="E877" s="44"/>
      <c r="F877" s="44"/>
      <c r="G877" s="45"/>
      <c r="H877" s="15" t="s">
        <v>8172</v>
      </c>
      <c r="I877" s="33" t="s">
        <v>8173</v>
      </c>
      <c r="J877" s="472" t="s">
        <v>8173</v>
      </c>
      <c r="K877" s="33" t="s">
        <v>8174</v>
      </c>
      <c r="L877" s="13" t="s">
        <v>5613</v>
      </c>
      <c r="M877" s="13">
        <v>5</v>
      </c>
      <c r="N877" s="14"/>
    </row>
    <row r="878" ht="18.95" customHeight="1" spans="1:14">
      <c r="A878" s="44"/>
      <c r="B878" s="44"/>
      <c r="C878" s="44"/>
      <c r="D878" s="44"/>
      <c r="E878" s="44"/>
      <c r="F878" s="44"/>
      <c r="G878" s="45"/>
      <c r="H878" s="15" t="s">
        <v>8175</v>
      </c>
      <c r="I878" s="33" t="s">
        <v>964</v>
      </c>
      <c r="J878" s="472" t="s">
        <v>964</v>
      </c>
      <c r="K878" s="33" t="s">
        <v>5968</v>
      </c>
      <c r="L878" s="13" t="s">
        <v>5613</v>
      </c>
      <c r="M878" s="13">
        <v>31830</v>
      </c>
      <c r="N878" s="14"/>
    </row>
    <row r="879" ht="18.95" customHeight="1" spans="1:14">
      <c r="A879" s="44"/>
      <c r="B879" s="44"/>
      <c r="C879" s="44"/>
      <c r="D879" s="44"/>
      <c r="E879" s="44"/>
      <c r="F879" s="44"/>
      <c r="G879" s="45"/>
      <c r="H879" s="15" t="s">
        <v>8176</v>
      </c>
      <c r="I879" s="33" t="s">
        <v>8177</v>
      </c>
      <c r="J879" s="472" t="s">
        <v>8177</v>
      </c>
      <c r="K879" s="33" t="s">
        <v>8178</v>
      </c>
      <c r="L879" s="13" t="s">
        <v>5613</v>
      </c>
      <c r="M879" s="13">
        <v>9427</v>
      </c>
      <c r="N879" s="14"/>
    </row>
    <row r="880" ht="18.95" customHeight="1" spans="1:14">
      <c r="A880" s="44"/>
      <c r="B880" s="44"/>
      <c r="C880" s="44"/>
      <c r="D880" s="44"/>
      <c r="E880" s="44"/>
      <c r="F880" s="44"/>
      <c r="G880" s="45"/>
      <c r="H880" s="15" t="s">
        <v>8124</v>
      </c>
      <c r="I880" s="33" t="s">
        <v>8179</v>
      </c>
      <c r="J880" s="472" t="s">
        <v>8179</v>
      </c>
      <c r="K880" s="33" t="s">
        <v>5627</v>
      </c>
      <c r="L880" s="13" t="s">
        <v>5613</v>
      </c>
      <c r="M880" s="13">
        <v>0</v>
      </c>
      <c r="N880" s="14"/>
    </row>
    <row r="881" ht="18.95" customHeight="1" spans="1:14">
      <c r="A881" s="44"/>
      <c r="B881" s="44"/>
      <c r="C881" s="44"/>
      <c r="D881" s="44"/>
      <c r="E881" s="44"/>
      <c r="F881" s="44"/>
      <c r="G881" s="45"/>
      <c r="H881" s="15" t="s">
        <v>8126</v>
      </c>
      <c r="I881" s="33" t="s">
        <v>8180</v>
      </c>
      <c r="J881" s="472" t="s">
        <v>8180</v>
      </c>
      <c r="K881" s="33" t="s">
        <v>5633</v>
      </c>
      <c r="L881" s="13" t="s">
        <v>5613</v>
      </c>
      <c r="M881" s="13">
        <v>100</v>
      </c>
      <c r="N881" s="14"/>
    </row>
    <row r="882" ht="18.95" customHeight="1" spans="1:14">
      <c r="A882" s="44"/>
      <c r="B882" s="44"/>
      <c r="C882" s="44"/>
      <c r="D882" s="44"/>
      <c r="E882" s="44"/>
      <c r="F882" s="44"/>
      <c r="G882" s="45"/>
      <c r="H882" s="15" t="s">
        <v>8128</v>
      </c>
      <c r="I882" s="33" t="s">
        <v>8181</v>
      </c>
      <c r="J882" s="472" t="s">
        <v>8181</v>
      </c>
      <c r="K882" s="33" t="s">
        <v>5639</v>
      </c>
      <c r="L882" s="13" t="s">
        <v>5613</v>
      </c>
      <c r="M882" s="13">
        <v>0</v>
      </c>
      <c r="N882" s="14"/>
    </row>
    <row r="883" ht="18.95" customHeight="1" spans="1:14">
      <c r="A883" s="44"/>
      <c r="B883" s="44"/>
      <c r="C883" s="44"/>
      <c r="D883" s="44"/>
      <c r="E883" s="44"/>
      <c r="F883" s="44"/>
      <c r="G883" s="45"/>
      <c r="H883" s="15" t="s">
        <v>8182</v>
      </c>
      <c r="I883" s="33" t="s">
        <v>8183</v>
      </c>
      <c r="J883" s="472" t="s">
        <v>8183</v>
      </c>
      <c r="K883" s="33" t="s">
        <v>5681</v>
      </c>
      <c r="L883" s="13" t="s">
        <v>5613</v>
      </c>
      <c r="M883" s="13">
        <v>2229</v>
      </c>
      <c r="N883" s="14"/>
    </row>
    <row r="884" ht="18.95" customHeight="1" spans="1:14">
      <c r="A884" s="44"/>
      <c r="B884" s="44"/>
      <c r="C884" s="44"/>
      <c r="D884" s="44"/>
      <c r="E884" s="44"/>
      <c r="F884" s="44"/>
      <c r="G884" s="45"/>
      <c r="H884" s="15" t="s">
        <v>8184</v>
      </c>
      <c r="I884" s="33" t="s">
        <v>8185</v>
      </c>
      <c r="J884" s="472" t="s">
        <v>8185</v>
      </c>
      <c r="K884" s="33" t="s">
        <v>8186</v>
      </c>
      <c r="L884" s="13" t="s">
        <v>5613</v>
      </c>
      <c r="M884" s="13">
        <v>0</v>
      </c>
      <c r="N884" s="14"/>
    </row>
    <row r="885" ht="18.95" customHeight="1" spans="1:14">
      <c r="A885" s="44"/>
      <c r="B885" s="44"/>
      <c r="C885" s="44"/>
      <c r="D885" s="44"/>
      <c r="E885" s="44"/>
      <c r="F885" s="44"/>
      <c r="G885" s="45"/>
      <c r="H885" s="15" t="s">
        <v>8187</v>
      </c>
      <c r="I885" s="33" t="s">
        <v>8188</v>
      </c>
      <c r="J885" s="472" t="s">
        <v>8188</v>
      </c>
      <c r="K885" s="33" t="s">
        <v>8189</v>
      </c>
      <c r="L885" s="13" t="s">
        <v>5613</v>
      </c>
      <c r="M885" s="13">
        <v>1197</v>
      </c>
      <c r="N885" s="14"/>
    </row>
    <row r="886" ht="18.95" customHeight="1" spans="1:14">
      <c r="A886" s="44"/>
      <c r="B886" s="44"/>
      <c r="C886" s="44"/>
      <c r="D886" s="44"/>
      <c r="E886" s="44"/>
      <c r="F886" s="44"/>
      <c r="G886" s="45"/>
      <c r="H886" s="15" t="s">
        <v>8190</v>
      </c>
      <c r="I886" s="33" t="s">
        <v>8191</v>
      </c>
      <c r="J886" s="472" t="s">
        <v>8191</v>
      </c>
      <c r="K886" s="33" t="s">
        <v>8192</v>
      </c>
      <c r="L886" s="13" t="s">
        <v>5613</v>
      </c>
      <c r="M886" s="13">
        <v>532</v>
      </c>
      <c r="N886" s="14"/>
    </row>
    <row r="887" ht="18.95" customHeight="1" spans="1:14">
      <c r="A887" s="44"/>
      <c r="B887" s="44"/>
      <c r="C887" s="44"/>
      <c r="D887" s="44"/>
      <c r="E887" s="44"/>
      <c r="F887" s="44"/>
      <c r="G887" s="45"/>
      <c r="H887" s="15" t="s">
        <v>8193</v>
      </c>
      <c r="I887" s="33" t="s">
        <v>8194</v>
      </c>
      <c r="J887" s="472" t="s">
        <v>8194</v>
      </c>
      <c r="K887" s="33" t="s">
        <v>8195</v>
      </c>
      <c r="L887" s="13" t="s">
        <v>5613</v>
      </c>
      <c r="M887" s="13">
        <v>31</v>
      </c>
      <c r="N887" s="14"/>
    </row>
    <row r="888" ht="18.95" customHeight="1" spans="1:14">
      <c r="A888" s="44"/>
      <c r="B888" s="44"/>
      <c r="C888" s="44"/>
      <c r="D888" s="44"/>
      <c r="E888" s="44"/>
      <c r="F888" s="44"/>
      <c r="G888" s="45"/>
      <c r="H888" s="15" t="s">
        <v>8196</v>
      </c>
      <c r="I888" s="33" t="s">
        <v>8197</v>
      </c>
      <c r="J888" s="472" t="s">
        <v>8197</v>
      </c>
      <c r="K888" s="33" t="s">
        <v>8198</v>
      </c>
      <c r="L888" s="13" t="s">
        <v>5613</v>
      </c>
      <c r="M888" s="13">
        <v>0</v>
      </c>
      <c r="N888" s="14"/>
    </row>
    <row r="889" ht="18.95" customHeight="1" spans="1:14">
      <c r="A889" s="44"/>
      <c r="B889" s="44"/>
      <c r="C889" s="44"/>
      <c r="D889" s="44"/>
      <c r="E889" s="44"/>
      <c r="F889" s="44"/>
      <c r="G889" s="45"/>
      <c r="H889" s="15" t="s">
        <v>8199</v>
      </c>
      <c r="I889" s="33" t="s">
        <v>8200</v>
      </c>
      <c r="J889" s="472" t="s">
        <v>8200</v>
      </c>
      <c r="K889" s="33" t="s">
        <v>8201</v>
      </c>
      <c r="L889" s="13" t="s">
        <v>5613</v>
      </c>
      <c r="M889" s="13">
        <v>16</v>
      </c>
      <c r="N889" s="14"/>
    </row>
    <row r="890" ht="18.95" customHeight="1" spans="1:14">
      <c r="A890" s="44"/>
      <c r="B890" s="44"/>
      <c r="C890" s="44"/>
      <c r="D890" s="44"/>
      <c r="E890" s="44"/>
      <c r="F890" s="44"/>
      <c r="G890" s="45"/>
      <c r="H890" s="15" t="s">
        <v>8202</v>
      </c>
      <c r="I890" s="33" t="s">
        <v>8203</v>
      </c>
      <c r="J890" s="472" t="s">
        <v>8203</v>
      </c>
      <c r="K890" s="33" t="s">
        <v>8204</v>
      </c>
      <c r="L890" s="13" t="s">
        <v>5613</v>
      </c>
      <c r="M890" s="13">
        <v>0</v>
      </c>
      <c r="N890" s="14"/>
    </row>
    <row r="891" ht="18.95" customHeight="1" spans="1:14">
      <c r="A891" s="44"/>
      <c r="B891" s="44"/>
      <c r="C891" s="44"/>
      <c r="D891" s="44"/>
      <c r="E891" s="44"/>
      <c r="F891" s="44"/>
      <c r="G891" s="45"/>
      <c r="H891" s="15" t="s">
        <v>8205</v>
      </c>
      <c r="I891" s="33" t="s">
        <v>8206</v>
      </c>
      <c r="J891" s="472" t="s">
        <v>8206</v>
      </c>
      <c r="K891" s="33" t="s">
        <v>8207</v>
      </c>
      <c r="L891" s="13" t="s">
        <v>5613</v>
      </c>
      <c r="M891" s="13">
        <v>0</v>
      </c>
      <c r="N891" s="14"/>
    </row>
    <row r="892" ht="18.95" customHeight="1" spans="1:14">
      <c r="A892" s="44"/>
      <c r="B892" s="44"/>
      <c r="C892" s="44"/>
      <c r="D892" s="44"/>
      <c r="E892" s="44"/>
      <c r="F892" s="44"/>
      <c r="G892" s="45"/>
      <c r="H892" s="15" t="s">
        <v>8208</v>
      </c>
      <c r="I892" s="33" t="s">
        <v>8209</v>
      </c>
      <c r="J892" s="472" t="s">
        <v>8209</v>
      </c>
      <c r="K892" s="33" t="s">
        <v>8210</v>
      </c>
      <c r="L892" s="13" t="s">
        <v>5613</v>
      </c>
      <c r="M892" s="13">
        <v>55</v>
      </c>
      <c r="N892" s="14"/>
    </row>
    <row r="893" ht="18.95" customHeight="1" spans="1:14">
      <c r="A893" s="44"/>
      <c r="B893" s="44"/>
      <c r="C893" s="44"/>
      <c r="D893" s="44"/>
      <c r="E893" s="44"/>
      <c r="F893" s="44"/>
      <c r="G893" s="45"/>
      <c r="H893" s="15" t="s">
        <v>8211</v>
      </c>
      <c r="I893" s="33" t="s">
        <v>8212</v>
      </c>
      <c r="J893" s="472" t="s">
        <v>8212</v>
      </c>
      <c r="K893" s="33" t="s">
        <v>8213</v>
      </c>
      <c r="L893" s="13" t="s">
        <v>5613</v>
      </c>
      <c r="M893" s="13">
        <v>0</v>
      </c>
      <c r="N893" s="14"/>
    </row>
    <row r="894" ht="18.95" customHeight="1" spans="1:14">
      <c r="A894" s="44"/>
      <c r="B894" s="44"/>
      <c r="C894" s="44"/>
      <c r="D894" s="44"/>
      <c r="E894" s="44"/>
      <c r="F894" s="44"/>
      <c r="G894" s="45"/>
      <c r="H894" s="15" t="s">
        <v>8214</v>
      </c>
      <c r="I894" s="33" t="s">
        <v>8215</v>
      </c>
      <c r="J894" s="472" t="s">
        <v>8215</v>
      </c>
      <c r="K894" s="33" t="s">
        <v>8216</v>
      </c>
      <c r="L894" s="13" t="s">
        <v>5613</v>
      </c>
      <c r="M894" s="13">
        <v>0</v>
      </c>
      <c r="N894" s="14"/>
    </row>
    <row r="895" ht="18.95" customHeight="1" spans="1:14">
      <c r="A895" s="44"/>
      <c r="B895" s="44"/>
      <c r="C895" s="44"/>
      <c r="D895" s="44"/>
      <c r="E895" s="44"/>
      <c r="F895" s="44"/>
      <c r="G895" s="45"/>
      <c r="H895" s="15" t="s">
        <v>8217</v>
      </c>
      <c r="I895" s="33" t="s">
        <v>8218</v>
      </c>
      <c r="J895" s="472" t="s">
        <v>8218</v>
      </c>
      <c r="K895" s="33" t="s">
        <v>8219</v>
      </c>
      <c r="L895" s="13" t="s">
        <v>5613</v>
      </c>
      <c r="M895" s="13">
        <v>620</v>
      </c>
      <c r="N895" s="14"/>
    </row>
    <row r="896" ht="18.95" customHeight="1" spans="1:14">
      <c r="A896" s="44"/>
      <c r="B896" s="44"/>
      <c r="C896" s="44"/>
      <c r="D896" s="44"/>
      <c r="E896" s="44"/>
      <c r="F896" s="44"/>
      <c r="G896" s="45"/>
      <c r="H896" s="15" t="s">
        <v>8220</v>
      </c>
      <c r="I896" s="33" t="s">
        <v>8221</v>
      </c>
      <c r="J896" s="472" t="s">
        <v>8221</v>
      </c>
      <c r="K896" s="33" t="s">
        <v>8222</v>
      </c>
      <c r="L896" s="13" t="s">
        <v>5613</v>
      </c>
      <c r="M896" s="13">
        <v>525</v>
      </c>
      <c r="N896" s="14"/>
    </row>
    <row r="897" ht="18.95" customHeight="1" spans="1:14">
      <c r="A897" s="44"/>
      <c r="B897" s="44"/>
      <c r="C897" s="44"/>
      <c r="D897" s="44"/>
      <c r="E897" s="44"/>
      <c r="F897" s="44"/>
      <c r="G897" s="45"/>
      <c r="H897" s="15" t="s">
        <v>8223</v>
      </c>
      <c r="I897" s="33" t="s">
        <v>8224</v>
      </c>
      <c r="J897" s="472" t="s">
        <v>8224</v>
      </c>
      <c r="K897" s="33" t="s">
        <v>8225</v>
      </c>
      <c r="L897" s="13" t="s">
        <v>5613</v>
      </c>
      <c r="M897" s="13">
        <v>957</v>
      </c>
      <c r="N897" s="14"/>
    </row>
    <row r="898" ht="18.95" customHeight="1" spans="1:14">
      <c r="A898" s="44"/>
      <c r="B898" s="44"/>
      <c r="C898" s="44"/>
      <c r="D898" s="44"/>
      <c r="E898" s="44"/>
      <c r="F898" s="44"/>
      <c r="G898" s="45"/>
      <c r="H898" s="15" t="s">
        <v>8226</v>
      </c>
      <c r="I898" s="33" t="s">
        <v>8227</v>
      </c>
      <c r="J898" s="472" t="s">
        <v>8227</v>
      </c>
      <c r="K898" s="33" t="s">
        <v>8228</v>
      </c>
      <c r="L898" s="13" t="s">
        <v>5613</v>
      </c>
      <c r="M898" s="13">
        <v>125</v>
      </c>
      <c r="N898" s="14"/>
    </row>
    <row r="899" ht="18.95" customHeight="1" spans="1:14">
      <c r="A899" s="44"/>
      <c r="B899" s="44"/>
      <c r="C899" s="44"/>
      <c r="D899" s="44"/>
      <c r="E899" s="44"/>
      <c r="F899" s="44"/>
      <c r="G899" s="45"/>
      <c r="H899" s="15" t="s">
        <v>8229</v>
      </c>
      <c r="I899" s="33" t="s">
        <v>8230</v>
      </c>
      <c r="J899" s="472" t="s">
        <v>8230</v>
      </c>
      <c r="K899" s="33" t="s">
        <v>8231</v>
      </c>
      <c r="L899" s="13" t="s">
        <v>5613</v>
      </c>
      <c r="M899" s="13">
        <v>361</v>
      </c>
      <c r="N899" s="14"/>
    </row>
    <row r="900" ht="18.95" customHeight="1" spans="1:14">
      <c r="A900" s="44"/>
      <c r="B900" s="44"/>
      <c r="C900" s="44"/>
      <c r="D900" s="44"/>
      <c r="E900" s="44"/>
      <c r="F900" s="44"/>
      <c r="G900" s="45"/>
      <c r="H900" s="15" t="s">
        <v>8232</v>
      </c>
      <c r="I900" s="33" t="s">
        <v>8233</v>
      </c>
      <c r="J900" s="472" t="s">
        <v>8233</v>
      </c>
      <c r="K900" s="33" t="s">
        <v>8234</v>
      </c>
      <c r="L900" s="13" t="s">
        <v>5613</v>
      </c>
      <c r="M900" s="13">
        <v>0</v>
      </c>
      <c r="N900" s="14"/>
    </row>
    <row r="901" ht="18.95" customHeight="1" spans="1:14">
      <c r="A901" s="44"/>
      <c r="B901" s="44"/>
      <c r="C901" s="44"/>
      <c r="D901" s="44"/>
      <c r="E901" s="44"/>
      <c r="F901" s="44"/>
      <c r="G901" s="45"/>
      <c r="H901" s="15" t="s">
        <v>8235</v>
      </c>
      <c r="I901" s="33" t="s">
        <v>8236</v>
      </c>
      <c r="J901" s="472" t="s">
        <v>8236</v>
      </c>
      <c r="K901" s="33" t="s">
        <v>8237</v>
      </c>
      <c r="L901" s="13" t="s">
        <v>5613</v>
      </c>
      <c r="M901" s="13">
        <v>470</v>
      </c>
      <c r="N901" s="14"/>
    </row>
    <row r="902" ht="18.95" customHeight="1" spans="1:14">
      <c r="A902" s="44"/>
      <c r="B902" s="44"/>
      <c r="C902" s="44"/>
      <c r="D902" s="44"/>
      <c r="E902" s="44"/>
      <c r="F902" s="44"/>
      <c r="G902" s="45"/>
      <c r="H902" s="15" t="s">
        <v>8238</v>
      </c>
      <c r="I902" s="33" t="s">
        <v>8239</v>
      </c>
      <c r="J902" s="472" t="s">
        <v>8239</v>
      </c>
      <c r="K902" s="33" t="s">
        <v>8240</v>
      </c>
      <c r="L902" s="13" t="s">
        <v>5613</v>
      </c>
      <c r="M902" s="13">
        <v>608</v>
      </c>
      <c r="N902" s="14"/>
    </row>
    <row r="903" ht="18.95" customHeight="1" spans="1:14">
      <c r="A903" s="44"/>
      <c r="B903" s="44"/>
      <c r="C903" s="44"/>
      <c r="D903" s="44"/>
      <c r="E903" s="44"/>
      <c r="F903" s="44"/>
      <c r="G903" s="45"/>
      <c r="H903" s="15" t="s">
        <v>8241</v>
      </c>
      <c r="I903" s="33" t="s">
        <v>8242</v>
      </c>
      <c r="J903" s="472" t="s">
        <v>8242</v>
      </c>
      <c r="K903" s="33" t="s">
        <v>8243</v>
      </c>
      <c r="L903" s="13" t="s">
        <v>5613</v>
      </c>
      <c r="M903" s="13">
        <v>0</v>
      </c>
      <c r="N903" s="14"/>
    </row>
    <row r="904" ht="18.95" customHeight="1" spans="1:14">
      <c r="A904" s="44"/>
      <c r="B904" s="44"/>
      <c r="C904" s="44"/>
      <c r="D904" s="44"/>
      <c r="E904" s="44"/>
      <c r="F904" s="44"/>
      <c r="G904" s="45"/>
      <c r="H904" s="15" t="s">
        <v>8244</v>
      </c>
      <c r="I904" s="33" t="s">
        <v>8245</v>
      </c>
      <c r="J904" s="472" t="s">
        <v>8245</v>
      </c>
      <c r="K904" s="33" t="s">
        <v>8246</v>
      </c>
      <c r="L904" s="13" t="s">
        <v>5613</v>
      </c>
      <c r="M904" s="13">
        <v>0</v>
      </c>
      <c r="N904" s="14"/>
    </row>
    <row r="905" ht="18.95" customHeight="1" spans="1:14">
      <c r="A905" s="44"/>
      <c r="B905" s="44"/>
      <c r="C905" s="44"/>
      <c r="D905" s="44"/>
      <c r="E905" s="44"/>
      <c r="F905" s="44"/>
      <c r="G905" s="45"/>
      <c r="H905" s="15" t="s">
        <v>8247</v>
      </c>
      <c r="I905" s="33" t="s">
        <v>8248</v>
      </c>
      <c r="J905" s="472" t="s">
        <v>8248</v>
      </c>
      <c r="K905" s="33" t="s">
        <v>8249</v>
      </c>
      <c r="L905" s="13" t="s">
        <v>5613</v>
      </c>
      <c r="M905" s="13">
        <v>210</v>
      </c>
      <c r="N905" s="14"/>
    </row>
    <row r="906" ht="18.95" customHeight="1" spans="1:14">
      <c r="A906" s="44"/>
      <c r="B906" s="44"/>
      <c r="C906" s="44"/>
      <c r="D906" s="44"/>
      <c r="E906" s="44"/>
      <c r="F906" s="44"/>
      <c r="G906" s="45"/>
      <c r="H906" s="15" t="s">
        <v>8250</v>
      </c>
      <c r="I906" s="33" t="s">
        <v>8251</v>
      </c>
      <c r="J906" s="472" t="s">
        <v>8251</v>
      </c>
      <c r="K906" s="33" t="s">
        <v>8252</v>
      </c>
      <c r="L906" s="13" t="s">
        <v>5613</v>
      </c>
      <c r="M906" s="13">
        <v>0</v>
      </c>
      <c r="N906" s="14"/>
    </row>
    <row r="907" ht="18.95" customHeight="1" spans="1:14">
      <c r="A907" s="44"/>
      <c r="B907" s="44"/>
      <c r="C907" s="44"/>
      <c r="D907" s="44"/>
      <c r="E907" s="44"/>
      <c r="F907" s="44"/>
      <c r="G907" s="45"/>
      <c r="H907" s="15" t="s">
        <v>8253</v>
      </c>
      <c r="I907" s="33" t="s">
        <v>8254</v>
      </c>
      <c r="J907" s="472" t="s">
        <v>8254</v>
      </c>
      <c r="K907" s="33" t="s">
        <v>8255</v>
      </c>
      <c r="L907" s="13" t="s">
        <v>5613</v>
      </c>
      <c r="M907" s="13">
        <v>1391</v>
      </c>
      <c r="N907" s="14"/>
    </row>
    <row r="908" ht="18.95" customHeight="1" spans="1:14">
      <c r="A908" s="44"/>
      <c r="B908" s="44"/>
      <c r="C908" s="44"/>
      <c r="D908" s="44"/>
      <c r="E908" s="44"/>
      <c r="F908" s="44"/>
      <c r="G908" s="45"/>
      <c r="H908" s="15" t="s">
        <v>8256</v>
      </c>
      <c r="I908" s="33" t="s">
        <v>8257</v>
      </c>
      <c r="J908" s="472" t="s">
        <v>8257</v>
      </c>
      <c r="K908" s="33" t="s">
        <v>8258</v>
      </c>
      <c r="L908" s="13" t="s">
        <v>5613</v>
      </c>
      <c r="M908" s="13">
        <v>3549</v>
      </c>
      <c r="N908" s="14"/>
    </row>
    <row r="909" ht="18.95" customHeight="1" spans="1:14">
      <c r="A909" s="44"/>
      <c r="B909" s="44"/>
      <c r="C909" s="44"/>
      <c r="D909" s="44"/>
      <c r="E909" s="44"/>
      <c r="F909" s="44"/>
      <c r="G909" s="45"/>
      <c r="H909" s="15" t="s">
        <v>8124</v>
      </c>
      <c r="I909" s="33" t="s">
        <v>8259</v>
      </c>
      <c r="J909" s="472" t="s">
        <v>8259</v>
      </c>
      <c r="K909" s="33" t="s">
        <v>5627</v>
      </c>
      <c r="L909" s="13" t="s">
        <v>5613</v>
      </c>
      <c r="M909" s="13">
        <v>0</v>
      </c>
      <c r="N909" s="14"/>
    </row>
    <row r="910" ht="18.95" customHeight="1" spans="1:14">
      <c r="A910" s="44"/>
      <c r="B910" s="44"/>
      <c r="C910" s="44"/>
      <c r="D910" s="44"/>
      <c r="E910" s="44"/>
      <c r="F910" s="44"/>
      <c r="G910" s="45"/>
      <c r="H910" s="15" t="s">
        <v>8126</v>
      </c>
      <c r="I910" s="33" t="s">
        <v>8260</v>
      </c>
      <c r="J910" s="472" t="s">
        <v>8260</v>
      </c>
      <c r="K910" s="33" t="s">
        <v>5633</v>
      </c>
      <c r="L910" s="13" t="s">
        <v>5613</v>
      </c>
      <c r="M910" s="13">
        <v>6</v>
      </c>
      <c r="N910" s="14"/>
    </row>
    <row r="911" ht="18.95" customHeight="1" spans="1:14">
      <c r="A911" s="44"/>
      <c r="B911" s="44"/>
      <c r="C911" s="44"/>
      <c r="D911" s="44"/>
      <c r="E911" s="44"/>
      <c r="F911" s="44"/>
      <c r="G911" s="45"/>
      <c r="H911" s="15" t="s">
        <v>8128</v>
      </c>
      <c r="I911" s="33" t="s">
        <v>8261</v>
      </c>
      <c r="J911" s="472" t="s">
        <v>8261</v>
      </c>
      <c r="K911" s="33" t="s">
        <v>5639</v>
      </c>
      <c r="L911" s="13" t="s">
        <v>5613</v>
      </c>
      <c r="M911" s="13">
        <v>0</v>
      </c>
      <c r="N911" s="14"/>
    </row>
    <row r="912" ht="18.95" customHeight="1" spans="1:14">
      <c r="A912" s="44"/>
      <c r="B912" s="44"/>
      <c r="C912" s="44"/>
      <c r="D912" s="44"/>
      <c r="E912" s="44"/>
      <c r="F912" s="44"/>
      <c r="G912" s="45"/>
      <c r="H912" s="15" t="s">
        <v>8262</v>
      </c>
      <c r="I912" s="33" t="s">
        <v>8263</v>
      </c>
      <c r="J912" s="472" t="s">
        <v>8263</v>
      </c>
      <c r="K912" s="33" t="s">
        <v>8264</v>
      </c>
      <c r="L912" s="13" t="s">
        <v>5613</v>
      </c>
      <c r="M912" s="13">
        <v>740</v>
      </c>
      <c r="N912" s="14"/>
    </row>
    <row r="913" ht="18.95" customHeight="1" spans="1:14">
      <c r="A913" s="44"/>
      <c r="B913" s="44"/>
      <c r="C913" s="44"/>
      <c r="D913" s="44"/>
      <c r="E913" s="44"/>
      <c r="F913" s="44"/>
      <c r="G913" s="45"/>
      <c r="H913" s="15" t="s">
        <v>8265</v>
      </c>
      <c r="I913" s="33" t="s">
        <v>8266</v>
      </c>
      <c r="J913" s="472" t="s">
        <v>8266</v>
      </c>
      <c r="K913" s="33" t="s">
        <v>8267</v>
      </c>
      <c r="L913" s="13" t="s">
        <v>5613</v>
      </c>
      <c r="M913" s="13">
        <v>152</v>
      </c>
      <c r="N913" s="14"/>
    </row>
    <row r="914" ht="18.95" customHeight="1" spans="1:14">
      <c r="A914" s="44"/>
      <c r="B914" s="44"/>
      <c r="C914" s="44"/>
      <c r="D914" s="44"/>
      <c r="E914" s="44"/>
      <c r="F914" s="44"/>
      <c r="G914" s="45"/>
      <c r="H914" s="15" t="s">
        <v>8268</v>
      </c>
      <c r="I914" s="33" t="s">
        <v>8269</v>
      </c>
      <c r="J914" s="472" t="s">
        <v>8269</v>
      </c>
      <c r="K914" s="33" t="s">
        <v>8270</v>
      </c>
      <c r="L914" s="13" t="s">
        <v>5613</v>
      </c>
      <c r="M914" s="13">
        <v>5</v>
      </c>
      <c r="N914" s="14"/>
    </row>
    <row r="915" ht="18.95" customHeight="1" spans="1:14">
      <c r="A915" s="44"/>
      <c r="B915" s="44"/>
      <c r="C915" s="44"/>
      <c r="D915" s="44"/>
      <c r="E915" s="44"/>
      <c r="F915" s="44"/>
      <c r="G915" s="45"/>
      <c r="H915" s="15" t="s">
        <v>8271</v>
      </c>
      <c r="I915" s="33" t="s">
        <v>8272</v>
      </c>
      <c r="J915" s="472" t="s">
        <v>8272</v>
      </c>
      <c r="K915" s="33" t="s">
        <v>8273</v>
      </c>
      <c r="L915" s="13" t="s">
        <v>5613</v>
      </c>
      <c r="M915" s="13">
        <v>5</v>
      </c>
      <c r="N915" s="14"/>
    </row>
    <row r="916" ht="18.95" customHeight="1" spans="1:14">
      <c r="A916" s="44"/>
      <c r="B916" s="44"/>
      <c r="C916" s="44"/>
      <c r="D916" s="44"/>
      <c r="E916" s="44"/>
      <c r="F916" s="44"/>
      <c r="G916" s="45"/>
      <c r="H916" s="15" t="s">
        <v>8274</v>
      </c>
      <c r="I916" s="33" t="s">
        <v>8275</v>
      </c>
      <c r="J916" s="472" t="s">
        <v>8275</v>
      </c>
      <c r="K916" s="33" t="s">
        <v>8276</v>
      </c>
      <c r="L916" s="13" t="s">
        <v>5613</v>
      </c>
      <c r="M916" s="13">
        <v>0</v>
      </c>
      <c r="N916" s="14"/>
    </row>
    <row r="917" ht="18.95" customHeight="1" spans="1:14">
      <c r="A917" s="44"/>
      <c r="B917" s="44"/>
      <c r="C917" s="44"/>
      <c r="D917" s="44"/>
      <c r="E917" s="44"/>
      <c r="F917" s="44"/>
      <c r="G917" s="45"/>
      <c r="H917" s="15" t="s">
        <v>8277</v>
      </c>
      <c r="I917" s="33" t="s">
        <v>8278</v>
      </c>
      <c r="J917" s="472" t="s">
        <v>8278</v>
      </c>
      <c r="K917" s="33" t="s">
        <v>8279</v>
      </c>
      <c r="L917" s="13" t="s">
        <v>5613</v>
      </c>
      <c r="M917" s="13">
        <v>1944</v>
      </c>
      <c r="N917" s="14"/>
    </row>
    <row r="918" ht="18.95" customHeight="1" spans="1:14">
      <c r="A918" s="44"/>
      <c r="B918" s="44"/>
      <c r="C918" s="44"/>
      <c r="D918" s="44"/>
      <c r="E918" s="44"/>
      <c r="F918" s="44"/>
      <c r="G918" s="45"/>
      <c r="H918" s="15" t="s">
        <v>8280</v>
      </c>
      <c r="I918" s="33" t="s">
        <v>8281</v>
      </c>
      <c r="J918" s="472" t="s">
        <v>8281</v>
      </c>
      <c r="K918" s="33" t="s">
        <v>8282</v>
      </c>
      <c r="L918" s="13" t="s">
        <v>5613</v>
      </c>
      <c r="M918" s="13">
        <v>0</v>
      </c>
      <c r="N918" s="14"/>
    </row>
    <row r="919" ht="18.95" customHeight="1" spans="1:14">
      <c r="A919" s="44"/>
      <c r="B919" s="44"/>
      <c r="C919" s="44"/>
      <c r="D919" s="44"/>
      <c r="E919" s="44"/>
      <c r="F919" s="44"/>
      <c r="G919" s="45"/>
      <c r="H919" s="15" t="s">
        <v>8283</v>
      </c>
      <c r="I919" s="33" t="s">
        <v>8284</v>
      </c>
      <c r="J919" s="472" t="s">
        <v>8284</v>
      </c>
      <c r="K919" s="33" t="s">
        <v>8285</v>
      </c>
      <c r="L919" s="13" t="s">
        <v>5613</v>
      </c>
      <c r="M919" s="13">
        <v>0</v>
      </c>
      <c r="N919" s="14"/>
    </row>
    <row r="920" ht="18.95" customHeight="1" spans="1:14">
      <c r="A920" s="44"/>
      <c r="B920" s="44"/>
      <c r="C920" s="44"/>
      <c r="D920" s="44"/>
      <c r="E920" s="44"/>
      <c r="F920" s="44"/>
      <c r="G920" s="45"/>
      <c r="H920" s="15" t="s">
        <v>8286</v>
      </c>
      <c r="I920" s="33" t="s">
        <v>8287</v>
      </c>
      <c r="J920" s="472" t="s">
        <v>8287</v>
      </c>
      <c r="K920" s="33" t="s">
        <v>8288</v>
      </c>
      <c r="L920" s="13" t="s">
        <v>5613</v>
      </c>
      <c r="M920" s="13">
        <v>0</v>
      </c>
      <c r="N920" s="14"/>
    </row>
    <row r="921" ht="18.95" customHeight="1" spans="1:14">
      <c r="A921" s="44"/>
      <c r="B921" s="44"/>
      <c r="C921" s="44"/>
      <c r="D921" s="44"/>
      <c r="E921" s="44"/>
      <c r="F921" s="44"/>
      <c r="G921" s="45"/>
      <c r="H921" s="15" t="s">
        <v>8289</v>
      </c>
      <c r="I921" s="33" t="s">
        <v>8290</v>
      </c>
      <c r="J921" s="472" t="s">
        <v>8290</v>
      </c>
      <c r="K921" s="33" t="s">
        <v>8291</v>
      </c>
      <c r="L921" s="13" t="s">
        <v>5613</v>
      </c>
      <c r="M921" s="13">
        <v>216</v>
      </c>
      <c r="N921" s="14"/>
    </row>
    <row r="922" ht="18.95" customHeight="1" spans="1:14">
      <c r="A922" s="44"/>
      <c r="B922" s="44"/>
      <c r="C922" s="44"/>
      <c r="D922" s="44"/>
      <c r="E922" s="44"/>
      <c r="F922" s="44"/>
      <c r="G922" s="45"/>
      <c r="H922" s="15" t="s">
        <v>8292</v>
      </c>
      <c r="I922" s="33" t="s">
        <v>8293</v>
      </c>
      <c r="J922" s="472" t="s">
        <v>8293</v>
      </c>
      <c r="K922" s="33" t="s">
        <v>8294</v>
      </c>
      <c r="L922" s="13" t="s">
        <v>5613</v>
      </c>
      <c r="M922" s="13">
        <v>0</v>
      </c>
      <c r="N922" s="14"/>
    </row>
    <row r="923" ht="18.95" customHeight="1" spans="1:14">
      <c r="A923" s="44"/>
      <c r="B923" s="44"/>
      <c r="C923" s="44"/>
      <c r="D923" s="44"/>
      <c r="E923" s="44"/>
      <c r="F923" s="44"/>
      <c r="G923" s="45"/>
      <c r="H923" s="15" t="s">
        <v>8295</v>
      </c>
      <c r="I923" s="33" t="s">
        <v>8296</v>
      </c>
      <c r="J923" s="472" t="s">
        <v>8296</v>
      </c>
      <c r="K923" s="33" t="s">
        <v>8297</v>
      </c>
      <c r="L923" s="13" t="s">
        <v>5613</v>
      </c>
      <c r="M923" s="13">
        <v>1</v>
      </c>
      <c r="N923" s="14"/>
    </row>
    <row r="924" ht="18.95" customHeight="1" spans="1:14">
      <c r="A924" s="44"/>
      <c r="B924" s="44"/>
      <c r="C924" s="44"/>
      <c r="D924" s="44"/>
      <c r="E924" s="44"/>
      <c r="F924" s="44"/>
      <c r="G924" s="45"/>
      <c r="H924" s="15" t="s">
        <v>8298</v>
      </c>
      <c r="I924" s="33" t="s">
        <v>8299</v>
      </c>
      <c r="J924" s="472" t="s">
        <v>8299</v>
      </c>
      <c r="K924" s="33" t="s">
        <v>8300</v>
      </c>
      <c r="L924" s="13" t="s">
        <v>5613</v>
      </c>
      <c r="M924" s="13">
        <v>0</v>
      </c>
      <c r="N924" s="14"/>
    </row>
    <row r="925" ht="18.95" customHeight="1" spans="1:14">
      <c r="A925" s="44"/>
      <c r="B925" s="44"/>
      <c r="C925" s="44"/>
      <c r="D925" s="44"/>
      <c r="E925" s="44"/>
      <c r="F925" s="44"/>
      <c r="G925" s="45"/>
      <c r="H925" s="15" t="s">
        <v>8301</v>
      </c>
      <c r="I925" s="33" t="s">
        <v>8302</v>
      </c>
      <c r="J925" s="472" t="s">
        <v>8302</v>
      </c>
      <c r="K925" s="33" t="s">
        <v>8303</v>
      </c>
      <c r="L925" s="13" t="s">
        <v>5613</v>
      </c>
      <c r="M925" s="13">
        <v>10</v>
      </c>
      <c r="N925" s="14"/>
    </row>
    <row r="926" ht="18.95" customHeight="1" spans="1:14">
      <c r="A926" s="44"/>
      <c r="B926" s="44"/>
      <c r="C926" s="44"/>
      <c r="D926" s="44"/>
      <c r="E926" s="44"/>
      <c r="F926" s="44"/>
      <c r="G926" s="45"/>
      <c r="H926" s="15" t="s">
        <v>8304</v>
      </c>
      <c r="I926" s="33" t="s">
        <v>8305</v>
      </c>
      <c r="J926" s="472" t="s">
        <v>8305</v>
      </c>
      <c r="K926" s="33" t="s">
        <v>8306</v>
      </c>
      <c r="L926" s="13" t="s">
        <v>5613</v>
      </c>
      <c r="M926" s="13">
        <v>0</v>
      </c>
      <c r="N926" s="14"/>
    </row>
    <row r="927" ht="18.95" customHeight="1" spans="1:14">
      <c r="A927" s="44"/>
      <c r="B927" s="44"/>
      <c r="C927" s="44"/>
      <c r="D927" s="44"/>
      <c r="E927" s="44"/>
      <c r="F927" s="44"/>
      <c r="G927" s="45"/>
      <c r="H927" s="15" t="s">
        <v>8307</v>
      </c>
      <c r="I927" s="33" t="s">
        <v>8308</v>
      </c>
      <c r="J927" s="472" t="s">
        <v>8308</v>
      </c>
      <c r="K927" s="33" t="s">
        <v>8309</v>
      </c>
      <c r="L927" s="13" t="s">
        <v>5613</v>
      </c>
      <c r="M927" s="13">
        <v>119</v>
      </c>
      <c r="N927" s="14"/>
    </row>
    <row r="928" ht="18.95" customHeight="1" spans="1:14">
      <c r="A928" s="44"/>
      <c r="B928" s="44"/>
      <c r="C928" s="44"/>
      <c r="D928" s="44"/>
      <c r="E928" s="44"/>
      <c r="F928" s="44"/>
      <c r="G928" s="45"/>
      <c r="H928" s="15" t="s">
        <v>8310</v>
      </c>
      <c r="I928" s="33" t="s">
        <v>8311</v>
      </c>
      <c r="J928" s="472" t="s">
        <v>8311</v>
      </c>
      <c r="K928" s="33" t="s">
        <v>8312</v>
      </c>
      <c r="L928" s="13" t="s">
        <v>5613</v>
      </c>
      <c r="M928" s="13">
        <v>0</v>
      </c>
      <c r="N928" s="14"/>
    </row>
    <row r="929" ht="18.95" customHeight="1" spans="1:14">
      <c r="A929" s="44"/>
      <c r="B929" s="44"/>
      <c r="C929" s="44"/>
      <c r="D929" s="44"/>
      <c r="E929" s="44"/>
      <c r="F929" s="44"/>
      <c r="G929" s="45"/>
      <c r="H929" s="15" t="s">
        <v>8313</v>
      </c>
      <c r="I929" s="33" t="s">
        <v>8314</v>
      </c>
      <c r="J929" s="472" t="s">
        <v>8314</v>
      </c>
      <c r="K929" s="33" t="s">
        <v>8315</v>
      </c>
      <c r="L929" s="13" t="s">
        <v>5613</v>
      </c>
      <c r="M929" s="13">
        <v>0</v>
      </c>
      <c r="N929" s="14"/>
    </row>
    <row r="930" ht="18.95" customHeight="1" spans="1:14">
      <c r="A930" s="44"/>
      <c r="B930" s="44"/>
      <c r="C930" s="44"/>
      <c r="D930" s="44"/>
      <c r="E930" s="44"/>
      <c r="F930" s="44"/>
      <c r="G930" s="45"/>
      <c r="H930" s="15" t="s">
        <v>8316</v>
      </c>
      <c r="I930" s="33" t="s">
        <v>8317</v>
      </c>
      <c r="J930" s="472" t="s">
        <v>8317</v>
      </c>
      <c r="K930" s="33" t="s">
        <v>8318</v>
      </c>
      <c r="L930" s="13" t="s">
        <v>5613</v>
      </c>
      <c r="M930" s="13">
        <v>0</v>
      </c>
      <c r="N930" s="14"/>
    </row>
    <row r="931" ht="18.95" customHeight="1" spans="1:14">
      <c r="A931" s="44"/>
      <c r="B931" s="44"/>
      <c r="C931" s="44"/>
      <c r="D931" s="44"/>
      <c r="E931" s="44"/>
      <c r="F931" s="44"/>
      <c r="G931" s="45"/>
      <c r="H931" s="15" t="s">
        <v>8319</v>
      </c>
      <c r="I931" s="33" t="s">
        <v>8320</v>
      </c>
      <c r="J931" s="472" t="s">
        <v>8320</v>
      </c>
      <c r="K931" s="33" t="s">
        <v>8321</v>
      </c>
      <c r="L931" s="13" t="s">
        <v>5613</v>
      </c>
      <c r="M931" s="13">
        <v>0</v>
      </c>
      <c r="N931" s="14"/>
    </row>
    <row r="932" ht="18.95" customHeight="1" spans="1:14">
      <c r="A932" s="44"/>
      <c r="B932" s="44"/>
      <c r="C932" s="44"/>
      <c r="D932" s="44"/>
      <c r="E932" s="44"/>
      <c r="F932" s="44"/>
      <c r="G932" s="45"/>
      <c r="H932" s="15" t="s">
        <v>8322</v>
      </c>
      <c r="I932" s="33" t="s">
        <v>8323</v>
      </c>
      <c r="J932" s="472" t="s">
        <v>8323</v>
      </c>
      <c r="K932" s="33" t="s">
        <v>8324</v>
      </c>
      <c r="L932" s="13" t="s">
        <v>5613</v>
      </c>
      <c r="M932" s="13">
        <v>150</v>
      </c>
      <c r="N932" s="14"/>
    </row>
    <row r="933" ht="18.95" customHeight="1" spans="1:14">
      <c r="A933" s="44"/>
      <c r="B933" s="44"/>
      <c r="C933" s="44"/>
      <c r="D933" s="44"/>
      <c r="E933" s="44"/>
      <c r="F933" s="44"/>
      <c r="G933" s="45"/>
      <c r="H933" s="15" t="s">
        <v>8325</v>
      </c>
      <c r="I933" s="33" t="s">
        <v>8326</v>
      </c>
      <c r="J933" s="472" t="s">
        <v>8326</v>
      </c>
      <c r="K933" s="33" t="s">
        <v>8327</v>
      </c>
      <c r="L933" s="13" t="s">
        <v>5613</v>
      </c>
      <c r="M933" s="13">
        <v>1</v>
      </c>
      <c r="N933" s="14"/>
    </row>
    <row r="934" ht="18.95" customHeight="1" spans="1:14">
      <c r="A934" s="44"/>
      <c r="B934" s="44"/>
      <c r="C934" s="44"/>
      <c r="D934" s="44"/>
      <c r="E934" s="44"/>
      <c r="F934" s="44"/>
      <c r="G934" s="45"/>
      <c r="H934" s="15" t="s">
        <v>8328</v>
      </c>
      <c r="I934" s="33" t="s">
        <v>8329</v>
      </c>
      <c r="J934" s="472" t="s">
        <v>8329</v>
      </c>
      <c r="K934" s="33" t="s">
        <v>8330</v>
      </c>
      <c r="L934" s="13" t="s">
        <v>5613</v>
      </c>
      <c r="M934" s="13">
        <v>5</v>
      </c>
      <c r="N934" s="14"/>
    </row>
    <row r="935" ht="18.95" customHeight="1" spans="1:14">
      <c r="A935" s="44"/>
      <c r="B935" s="44"/>
      <c r="C935" s="44"/>
      <c r="D935" s="44"/>
      <c r="E935" s="44"/>
      <c r="F935" s="44"/>
      <c r="G935" s="45"/>
      <c r="H935" s="15" t="s">
        <v>8331</v>
      </c>
      <c r="I935" s="33" t="s">
        <v>8332</v>
      </c>
      <c r="J935" s="472" t="s">
        <v>8332</v>
      </c>
      <c r="K935" s="33" t="s">
        <v>8333</v>
      </c>
      <c r="L935" s="13" t="s">
        <v>5613</v>
      </c>
      <c r="M935" s="13">
        <v>184</v>
      </c>
      <c r="N935" s="14"/>
    </row>
    <row r="936" ht="18.95" customHeight="1" spans="1:14">
      <c r="A936" s="44"/>
      <c r="B936" s="44"/>
      <c r="C936" s="44"/>
      <c r="D936" s="44"/>
      <c r="E936" s="44"/>
      <c r="F936" s="44"/>
      <c r="G936" s="45"/>
      <c r="H936" s="15" t="s">
        <v>8334</v>
      </c>
      <c r="I936" s="33" t="s">
        <v>8335</v>
      </c>
      <c r="J936" s="472" t="s">
        <v>8335</v>
      </c>
      <c r="K936" s="33" t="s">
        <v>8336</v>
      </c>
      <c r="L936" s="13" t="s">
        <v>5613</v>
      </c>
      <c r="M936" s="13">
        <v>11</v>
      </c>
      <c r="N936" s="14"/>
    </row>
    <row r="937" ht="18.95" customHeight="1" spans="1:14">
      <c r="A937" s="44"/>
      <c r="B937" s="44"/>
      <c r="C937" s="44"/>
      <c r="D937" s="44"/>
      <c r="E937" s="44"/>
      <c r="F937" s="44"/>
      <c r="G937" s="45"/>
      <c r="H937" s="15" t="s">
        <v>8337</v>
      </c>
      <c r="I937" s="33" t="s">
        <v>8338</v>
      </c>
      <c r="J937" s="472" t="s">
        <v>8338</v>
      </c>
      <c r="K937" s="33" t="s">
        <v>8339</v>
      </c>
      <c r="L937" s="13" t="s">
        <v>5613</v>
      </c>
      <c r="M937" s="13">
        <v>8434</v>
      </c>
      <c r="N937" s="14"/>
    </row>
    <row r="938" ht="18.95" customHeight="1" spans="1:14">
      <c r="A938" s="44"/>
      <c r="B938" s="44"/>
      <c r="C938" s="44"/>
      <c r="D938" s="44"/>
      <c r="E938" s="44"/>
      <c r="F938" s="44"/>
      <c r="G938" s="45"/>
      <c r="H938" s="15" t="s">
        <v>8124</v>
      </c>
      <c r="I938" s="33" t="s">
        <v>8340</v>
      </c>
      <c r="J938" s="472" t="s">
        <v>8340</v>
      </c>
      <c r="K938" s="33" t="s">
        <v>5627</v>
      </c>
      <c r="L938" s="13" t="s">
        <v>5613</v>
      </c>
      <c r="M938" s="13">
        <v>77</v>
      </c>
      <c r="N938" s="14"/>
    </row>
    <row r="939" ht="18.95" customHeight="1" spans="1:14">
      <c r="A939" s="44"/>
      <c r="B939" s="44"/>
      <c r="C939" s="44"/>
      <c r="D939" s="44"/>
      <c r="E939" s="44"/>
      <c r="F939" s="44"/>
      <c r="G939" s="45"/>
      <c r="H939" s="15" t="s">
        <v>8126</v>
      </c>
      <c r="I939" s="33" t="s">
        <v>8341</v>
      </c>
      <c r="J939" s="472" t="s">
        <v>8341</v>
      </c>
      <c r="K939" s="33" t="s">
        <v>5633</v>
      </c>
      <c r="L939" s="13" t="s">
        <v>5613</v>
      </c>
      <c r="M939" s="13">
        <v>33</v>
      </c>
      <c r="N939" s="14"/>
    </row>
    <row r="940" ht="18.95" customHeight="1" spans="1:14">
      <c r="A940" s="44"/>
      <c r="B940" s="44"/>
      <c r="C940" s="44"/>
      <c r="D940" s="44"/>
      <c r="E940" s="44"/>
      <c r="F940" s="44"/>
      <c r="G940" s="45"/>
      <c r="H940" s="15" t="s">
        <v>8128</v>
      </c>
      <c r="I940" s="33" t="s">
        <v>8342</v>
      </c>
      <c r="J940" s="472" t="s">
        <v>8342</v>
      </c>
      <c r="K940" s="33" t="s">
        <v>5639</v>
      </c>
      <c r="L940" s="13" t="s">
        <v>5613</v>
      </c>
      <c r="M940" s="13">
        <v>0</v>
      </c>
      <c r="N940" s="14"/>
    </row>
    <row r="941" ht="18.95" customHeight="1" spans="1:14">
      <c r="A941" s="44"/>
      <c r="B941" s="44"/>
      <c r="C941" s="44"/>
      <c r="D941" s="44"/>
      <c r="E941" s="44"/>
      <c r="F941" s="44"/>
      <c r="G941" s="45"/>
      <c r="H941" s="15" t="s">
        <v>8343</v>
      </c>
      <c r="I941" s="33" t="s">
        <v>8344</v>
      </c>
      <c r="J941" s="472" t="s">
        <v>8344</v>
      </c>
      <c r="K941" s="33" t="s">
        <v>8345</v>
      </c>
      <c r="L941" s="13" t="s">
        <v>5613</v>
      </c>
      <c r="M941" s="13">
        <v>746</v>
      </c>
      <c r="N941" s="14"/>
    </row>
    <row r="942" ht="18.95" customHeight="1" spans="1:14">
      <c r="A942" s="44"/>
      <c r="B942" s="44"/>
      <c r="C942" s="44"/>
      <c r="D942" s="44"/>
      <c r="E942" s="44"/>
      <c r="F942" s="44"/>
      <c r="G942" s="45"/>
      <c r="H942" s="15" t="s">
        <v>8346</v>
      </c>
      <c r="I942" s="33" t="s">
        <v>8347</v>
      </c>
      <c r="J942" s="472" t="s">
        <v>8347</v>
      </c>
      <c r="K942" s="33" t="s">
        <v>8348</v>
      </c>
      <c r="L942" s="13" t="s">
        <v>5613</v>
      </c>
      <c r="M942" s="13">
        <v>1369</v>
      </c>
      <c r="N942" s="14"/>
    </row>
    <row r="943" ht="18.95" customHeight="1" spans="1:14">
      <c r="A943" s="44"/>
      <c r="B943" s="44"/>
      <c r="C943" s="44"/>
      <c r="D943" s="44"/>
      <c r="E943" s="44"/>
      <c r="F943" s="44"/>
      <c r="G943" s="45"/>
      <c r="H943" s="15" t="s">
        <v>8349</v>
      </c>
      <c r="I943" s="472" t="s">
        <v>8350</v>
      </c>
      <c r="J943" s="472" t="s">
        <v>8350</v>
      </c>
      <c r="K943" s="33" t="s">
        <v>8351</v>
      </c>
      <c r="L943" s="13" t="s">
        <v>5613</v>
      </c>
      <c r="M943" s="13">
        <v>0</v>
      </c>
      <c r="N943" s="14"/>
    </row>
    <row r="944" ht="18.95" customHeight="1" spans="1:14">
      <c r="A944" s="44"/>
      <c r="B944" s="44"/>
      <c r="C944" s="44"/>
      <c r="D944" s="44"/>
      <c r="E944" s="44"/>
      <c r="F944" s="44"/>
      <c r="G944" s="45"/>
      <c r="H944" s="15" t="s">
        <v>8352</v>
      </c>
      <c r="I944" s="33" t="s">
        <v>8353</v>
      </c>
      <c r="J944" s="472" t="s">
        <v>8353</v>
      </c>
      <c r="K944" s="33" t="s">
        <v>8354</v>
      </c>
      <c r="L944" s="13" t="s">
        <v>5613</v>
      </c>
      <c r="M944" s="13">
        <v>0</v>
      </c>
      <c r="N944" s="14"/>
    </row>
    <row r="945" ht="18.95" customHeight="1" spans="1:14">
      <c r="A945" s="44"/>
      <c r="B945" s="44"/>
      <c r="C945" s="44"/>
      <c r="D945" s="44"/>
      <c r="E945" s="44"/>
      <c r="F945" s="44"/>
      <c r="G945" s="45"/>
      <c r="H945" s="15" t="s">
        <v>8355</v>
      </c>
      <c r="I945" s="33" t="s">
        <v>8356</v>
      </c>
      <c r="J945" s="472" t="s">
        <v>8356</v>
      </c>
      <c r="K945" s="33" t="s">
        <v>8357</v>
      </c>
      <c r="L945" s="13" t="s">
        <v>5613</v>
      </c>
      <c r="M945" s="13">
        <v>312</v>
      </c>
      <c r="N945" s="14"/>
    </row>
    <row r="946" ht="18.95" customHeight="1" spans="1:14">
      <c r="A946" s="44"/>
      <c r="B946" s="44"/>
      <c r="C946" s="44"/>
      <c r="D946" s="44"/>
      <c r="E946" s="44"/>
      <c r="F946" s="44"/>
      <c r="G946" s="45"/>
      <c r="H946" s="15" t="s">
        <v>8358</v>
      </c>
      <c r="I946" s="33" t="s">
        <v>8359</v>
      </c>
      <c r="J946" s="472" t="s">
        <v>8359</v>
      </c>
      <c r="K946" s="33" t="s">
        <v>8360</v>
      </c>
      <c r="L946" s="13" t="s">
        <v>5613</v>
      </c>
      <c r="M946" s="13">
        <v>0</v>
      </c>
      <c r="N946" s="14"/>
    </row>
    <row r="947" ht="18.95" customHeight="1" spans="1:14">
      <c r="A947" s="44"/>
      <c r="B947" s="44"/>
      <c r="C947" s="44"/>
      <c r="D947" s="44"/>
      <c r="E947" s="44"/>
      <c r="F947" s="44"/>
      <c r="G947" s="45"/>
      <c r="H947" s="15" t="s">
        <v>8361</v>
      </c>
      <c r="I947" s="33" t="s">
        <v>8362</v>
      </c>
      <c r="J947" s="472" t="s">
        <v>8362</v>
      </c>
      <c r="K947" s="33" t="s">
        <v>8363</v>
      </c>
      <c r="L947" s="13" t="s">
        <v>5613</v>
      </c>
      <c r="M947" s="13">
        <v>144</v>
      </c>
      <c r="N947" s="14"/>
    </row>
    <row r="948" ht="18.95" customHeight="1" spans="1:14">
      <c r="A948" s="44"/>
      <c r="B948" s="44"/>
      <c r="C948" s="44"/>
      <c r="D948" s="44"/>
      <c r="E948" s="44"/>
      <c r="F948" s="44"/>
      <c r="G948" s="45"/>
      <c r="H948" s="15" t="s">
        <v>8364</v>
      </c>
      <c r="I948" s="33" t="s">
        <v>8365</v>
      </c>
      <c r="J948" s="472" t="s">
        <v>8365</v>
      </c>
      <c r="K948" s="33" t="s">
        <v>8366</v>
      </c>
      <c r="L948" s="13" t="s">
        <v>5613</v>
      </c>
      <c r="M948" s="13">
        <v>0</v>
      </c>
      <c r="N948" s="14"/>
    </row>
    <row r="949" ht="18.95" customHeight="1" spans="1:14">
      <c r="A949" s="44"/>
      <c r="B949" s="44"/>
      <c r="C949" s="44"/>
      <c r="D949" s="44"/>
      <c r="E949" s="44"/>
      <c r="F949" s="44"/>
      <c r="G949" s="45"/>
      <c r="H949" s="15" t="s">
        <v>8367</v>
      </c>
      <c r="I949" s="33" t="s">
        <v>8368</v>
      </c>
      <c r="J949" s="472" t="s">
        <v>8368</v>
      </c>
      <c r="K949" s="33" t="s">
        <v>8369</v>
      </c>
      <c r="L949" s="13" t="s">
        <v>5613</v>
      </c>
      <c r="M949" s="13">
        <v>0</v>
      </c>
      <c r="N949" s="14"/>
    </row>
    <row r="950" ht="18.95" customHeight="1" spans="1:14">
      <c r="A950" s="44"/>
      <c r="B950" s="44"/>
      <c r="C950" s="44"/>
      <c r="D950" s="44"/>
      <c r="E950" s="44"/>
      <c r="F950" s="44"/>
      <c r="G950" s="45"/>
      <c r="H950" s="15" t="s">
        <v>8370</v>
      </c>
      <c r="I950" s="33" t="s">
        <v>8371</v>
      </c>
      <c r="J950" s="472" t="s">
        <v>8371</v>
      </c>
      <c r="K950" s="33" t="s">
        <v>8372</v>
      </c>
      <c r="L950" s="13" t="s">
        <v>5613</v>
      </c>
      <c r="M950" s="13">
        <v>0</v>
      </c>
      <c r="N950" s="14"/>
    </row>
    <row r="951" ht="18.95" customHeight="1" spans="1:14">
      <c r="A951" s="44"/>
      <c r="B951" s="44"/>
      <c r="C951" s="44"/>
      <c r="D951" s="44"/>
      <c r="E951" s="44"/>
      <c r="F951" s="44"/>
      <c r="G951" s="45"/>
      <c r="H951" s="15" t="s">
        <v>8373</v>
      </c>
      <c r="I951" s="33" t="s">
        <v>8374</v>
      </c>
      <c r="J951" s="472" t="s">
        <v>8374</v>
      </c>
      <c r="K951" s="33" t="s">
        <v>8375</v>
      </c>
      <c r="L951" s="13" t="s">
        <v>5613</v>
      </c>
      <c r="M951" s="13">
        <v>305</v>
      </c>
      <c r="N951" s="14"/>
    </row>
    <row r="952" ht="18.95" customHeight="1" spans="1:14">
      <c r="A952" s="44"/>
      <c r="B952" s="44"/>
      <c r="C952" s="44"/>
      <c r="D952" s="44"/>
      <c r="E952" s="44"/>
      <c r="F952" s="44"/>
      <c r="G952" s="45"/>
      <c r="H952" s="15" t="s">
        <v>8376</v>
      </c>
      <c r="I952" s="33" t="s">
        <v>8377</v>
      </c>
      <c r="J952" s="472" t="s">
        <v>8377</v>
      </c>
      <c r="K952" s="33" t="s">
        <v>8378</v>
      </c>
      <c r="L952" s="13" t="s">
        <v>5613</v>
      </c>
      <c r="M952" s="13">
        <v>686</v>
      </c>
      <c r="N952" s="14"/>
    </row>
    <row r="953" ht="18.95" customHeight="1" spans="1:14">
      <c r="A953" s="44"/>
      <c r="B953" s="44"/>
      <c r="C953" s="44"/>
      <c r="D953" s="44"/>
      <c r="E953" s="44"/>
      <c r="F953" s="44"/>
      <c r="G953" s="45"/>
      <c r="H953" s="15" t="s">
        <v>8379</v>
      </c>
      <c r="I953" s="33" t="s">
        <v>8380</v>
      </c>
      <c r="J953" s="472" t="s">
        <v>8380</v>
      </c>
      <c r="K953" s="33" t="s">
        <v>8381</v>
      </c>
      <c r="L953" s="13" t="s">
        <v>5613</v>
      </c>
      <c r="M953" s="13">
        <v>3858</v>
      </c>
      <c r="N953" s="14"/>
    </row>
    <row r="954" ht="18.95" customHeight="1" spans="1:14">
      <c r="A954" s="44"/>
      <c r="B954" s="44"/>
      <c r="C954" s="44"/>
      <c r="D954" s="44"/>
      <c r="E954" s="44"/>
      <c r="F954" s="44"/>
      <c r="G954" s="45"/>
      <c r="H954" s="15" t="s">
        <v>8382</v>
      </c>
      <c r="I954" s="33" t="s">
        <v>8383</v>
      </c>
      <c r="J954" s="472" t="s">
        <v>8383</v>
      </c>
      <c r="K954" s="33" t="s">
        <v>8384</v>
      </c>
      <c r="L954" s="13" t="s">
        <v>5613</v>
      </c>
      <c r="M954" s="13">
        <v>0</v>
      </c>
      <c r="N954" s="14"/>
    </row>
    <row r="955" ht="18.95" customHeight="1" spans="1:14">
      <c r="A955" s="44"/>
      <c r="B955" s="44"/>
      <c r="C955" s="44"/>
      <c r="D955" s="44"/>
      <c r="E955" s="44"/>
      <c r="F955" s="44"/>
      <c r="G955" s="45"/>
      <c r="H955" s="15" t="s">
        <v>8385</v>
      </c>
      <c r="I955" s="33" t="s">
        <v>8386</v>
      </c>
      <c r="J955" s="472" t="s">
        <v>8386</v>
      </c>
      <c r="K955" s="33" t="s">
        <v>8387</v>
      </c>
      <c r="L955" s="13" t="s">
        <v>5613</v>
      </c>
      <c r="M955" s="13">
        <v>0</v>
      </c>
      <c r="N955" s="14"/>
    </row>
    <row r="956" ht="18.95" customHeight="1" spans="1:14">
      <c r="A956" s="44"/>
      <c r="B956" s="44"/>
      <c r="C956" s="44"/>
      <c r="D956" s="44"/>
      <c r="E956" s="44"/>
      <c r="F956" s="44"/>
      <c r="G956" s="45"/>
      <c r="H956" s="15" t="s">
        <v>8388</v>
      </c>
      <c r="I956" s="33" t="s">
        <v>8389</v>
      </c>
      <c r="J956" s="472" t="s">
        <v>8389</v>
      </c>
      <c r="K956" s="33" t="s">
        <v>8390</v>
      </c>
      <c r="L956" s="13" t="s">
        <v>5613</v>
      </c>
      <c r="M956" s="13">
        <v>0</v>
      </c>
      <c r="N956" s="14"/>
    </row>
    <row r="957" ht="18.95" customHeight="1" spans="1:14">
      <c r="A957" s="44"/>
      <c r="B957" s="44"/>
      <c r="C957" s="44"/>
      <c r="D957" s="44"/>
      <c r="E957" s="44"/>
      <c r="F957" s="44"/>
      <c r="G957" s="45"/>
      <c r="H957" s="15" t="s">
        <v>8391</v>
      </c>
      <c r="I957" s="33" t="s">
        <v>8392</v>
      </c>
      <c r="J957" s="472" t="s">
        <v>8392</v>
      </c>
      <c r="K957" s="33" t="s">
        <v>8393</v>
      </c>
      <c r="L957" s="13" t="s">
        <v>5613</v>
      </c>
      <c r="M957" s="13">
        <v>0</v>
      </c>
      <c r="N957" s="14"/>
    </row>
    <row r="958" ht="18.95" customHeight="1" spans="1:14">
      <c r="A958" s="44"/>
      <c r="B958" s="44"/>
      <c r="C958" s="44"/>
      <c r="D958" s="44"/>
      <c r="E958" s="44"/>
      <c r="F958" s="44"/>
      <c r="G958" s="45"/>
      <c r="H958" s="15" t="s">
        <v>8394</v>
      </c>
      <c r="I958" s="33" t="s">
        <v>8395</v>
      </c>
      <c r="J958" s="472" t="s">
        <v>8395</v>
      </c>
      <c r="K958" s="33" t="s">
        <v>8396</v>
      </c>
      <c r="L958" s="13" t="s">
        <v>5613</v>
      </c>
      <c r="M958" s="13">
        <v>110</v>
      </c>
      <c r="N958" s="14"/>
    </row>
    <row r="959" ht="18.95" customHeight="1" spans="1:14">
      <c r="A959" s="44"/>
      <c r="B959" s="44"/>
      <c r="C959" s="44"/>
      <c r="D959" s="44"/>
      <c r="E959" s="44"/>
      <c r="F959" s="44"/>
      <c r="G959" s="45"/>
      <c r="H959" s="15" t="s">
        <v>8397</v>
      </c>
      <c r="I959" s="33" t="s">
        <v>8398</v>
      </c>
      <c r="J959" s="472" t="s">
        <v>8398</v>
      </c>
      <c r="K959" s="33" t="s">
        <v>8399</v>
      </c>
      <c r="L959" s="13" t="s">
        <v>5613</v>
      </c>
      <c r="M959" s="13">
        <v>0</v>
      </c>
      <c r="N959" s="14"/>
    </row>
    <row r="960" ht="18.95" customHeight="1" spans="1:14">
      <c r="A960" s="44"/>
      <c r="B960" s="44"/>
      <c r="C960" s="44"/>
      <c r="D960" s="44"/>
      <c r="E960" s="44"/>
      <c r="F960" s="44"/>
      <c r="G960" s="45"/>
      <c r="H960" s="15" t="s">
        <v>8310</v>
      </c>
      <c r="I960" s="33" t="s">
        <v>8400</v>
      </c>
      <c r="J960" s="472" t="s">
        <v>8400</v>
      </c>
      <c r="K960" s="33" t="s">
        <v>8312</v>
      </c>
      <c r="L960" s="13" t="s">
        <v>5613</v>
      </c>
      <c r="M960" s="13">
        <v>0</v>
      </c>
      <c r="N960" s="14"/>
    </row>
    <row r="961" ht="18.95" customHeight="1" spans="1:14">
      <c r="A961" s="44"/>
      <c r="B961" s="44"/>
      <c r="C961" s="44"/>
      <c r="D961" s="44"/>
      <c r="E961" s="44"/>
      <c r="F961" s="44"/>
      <c r="G961" s="45"/>
      <c r="H961" s="15" t="s">
        <v>8401</v>
      </c>
      <c r="I961" s="33" t="s">
        <v>8402</v>
      </c>
      <c r="J961" s="472" t="s">
        <v>8402</v>
      </c>
      <c r="K961" s="33" t="s">
        <v>8403</v>
      </c>
      <c r="L961" s="13" t="s">
        <v>5613</v>
      </c>
      <c r="M961" s="13">
        <v>0</v>
      </c>
      <c r="N961" s="14"/>
    </row>
    <row r="962" ht="18.95" customHeight="1" spans="1:14">
      <c r="A962" s="44"/>
      <c r="B962" s="44"/>
      <c r="C962" s="44"/>
      <c r="D962" s="44"/>
      <c r="E962" s="44"/>
      <c r="F962" s="44"/>
      <c r="G962" s="45"/>
      <c r="H962" s="15" t="s">
        <v>8404</v>
      </c>
      <c r="I962" s="33" t="s">
        <v>8405</v>
      </c>
      <c r="J962" s="472" t="s">
        <v>8405</v>
      </c>
      <c r="K962" s="33" t="s">
        <v>8406</v>
      </c>
      <c r="L962" s="13" t="s">
        <v>5613</v>
      </c>
      <c r="M962" s="13">
        <v>768</v>
      </c>
      <c r="N962" s="14"/>
    </row>
    <row r="963" ht="18.95" customHeight="1" spans="1:14">
      <c r="A963" s="44"/>
      <c r="B963" s="44"/>
      <c r="C963" s="44"/>
      <c r="D963" s="44"/>
      <c r="E963" s="44"/>
      <c r="F963" s="44"/>
      <c r="G963" s="45"/>
      <c r="H963" s="15" t="s">
        <v>8407</v>
      </c>
      <c r="I963" s="33" t="s">
        <v>8408</v>
      </c>
      <c r="J963" s="472" t="s">
        <v>8408</v>
      </c>
      <c r="K963" s="33" t="s">
        <v>8409</v>
      </c>
      <c r="L963" s="13" t="s">
        <v>5613</v>
      </c>
      <c r="M963" s="13">
        <v>26</v>
      </c>
      <c r="N963" s="14"/>
    </row>
    <row r="964" ht="18.95" customHeight="1" spans="1:14">
      <c r="A964" s="44"/>
      <c r="B964" s="44"/>
      <c r="C964" s="44"/>
      <c r="D964" s="44"/>
      <c r="E964" s="44"/>
      <c r="F964" s="44"/>
      <c r="G964" s="45"/>
      <c r="H964" s="15" t="s">
        <v>8410</v>
      </c>
      <c r="I964" s="33" t="s">
        <v>8411</v>
      </c>
      <c r="J964" s="472" t="s">
        <v>8411</v>
      </c>
      <c r="K964" s="33" t="s">
        <v>8412</v>
      </c>
      <c r="L964" s="13" t="s">
        <v>5613</v>
      </c>
      <c r="M964" s="13">
        <v>0</v>
      </c>
      <c r="N964" s="14"/>
    </row>
    <row r="965" ht="18.95" customHeight="1" spans="1:14">
      <c r="A965" s="44"/>
      <c r="B965" s="44"/>
      <c r="C965" s="44"/>
      <c r="D965" s="44"/>
      <c r="E965" s="44"/>
      <c r="F965" s="44"/>
      <c r="G965" s="45"/>
      <c r="H965" s="15" t="s">
        <v>8124</v>
      </c>
      <c r="I965" s="33" t="s">
        <v>8413</v>
      </c>
      <c r="J965" s="472" t="s">
        <v>8413</v>
      </c>
      <c r="K965" s="33" t="s">
        <v>5627</v>
      </c>
      <c r="L965" s="13" t="s">
        <v>5613</v>
      </c>
      <c r="M965" s="13">
        <v>0</v>
      </c>
      <c r="N965" s="14"/>
    </row>
    <row r="966" ht="18.95" customHeight="1" spans="1:14">
      <c r="A966" s="44"/>
      <c r="B966" s="44"/>
      <c r="C966" s="44"/>
      <c r="D966" s="44"/>
      <c r="E966" s="44"/>
      <c r="F966" s="44"/>
      <c r="G966" s="45"/>
      <c r="H966" s="15" t="s">
        <v>8126</v>
      </c>
      <c r="I966" s="33" t="s">
        <v>8414</v>
      </c>
      <c r="J966" s="472" t="s">
        <v>8414</v>
      </c>
      <c r="K966" s="33" t="s">
        <v>5633</v>
      </c>
      <c r="L966" s="13" t="s">
        <v>5613</v>
      </c>
      <c r="M966" s="13">
        <v>0</v>
      </c>
      <c r="N966" s="14"/>
    </row>
    <row r="967" ht="18.95" customHeight="1" spans="1:14">
      <c r="A967" s="44"/>
      <c r="B967" s="44"/>
      <c r="C967" s="44"/>
      <c r="D967" s="44"/>
      <c r="E967" s="44"/>
      <c r="F967" s="44"/>
      <c r="G967" s="45"/>
      <c r="H967" s="15" t="s">
        <v>8128</v>
      </c>
      <c r="I967" s="33" t="s">
        <v>8415</v>
      </c>
      <c r="J967" s="472" t="s">
        <v>8415</v>
      </c>
      <c r="K967" s="33" t="s">
        <v>5639</v>
      </c>
      <c r="L967" s="13" t="s">
        <v>5613</v>
      </c>
      <c r="M967" s="13">
        <v>0</v>
      </c>
      <c r="N967" s="14"/>
    </row>
    <row r="968" ht="18.95" customHeight="1" spans="1:14">
      <c r="A968" s="44"/>
      <c r="B968" s="44"/>
      <c r="C968" s="44"/>
      <c r="D968" s="44"/>
      <c r="E968" s="44"/>
      <c r="F968" s="44"/>
      <c r="G968" s="45"/>
      <c r="H968" s="15" t="s">
        <v>8416</v>
      </c>
      <c r="I968" s="33" t="s">
        <v>8417</v>
      </c>
      <c r="J968" s="472" t="s">
        <v>8417</v>
      </c>
      <c r="K968" s="33" t="s">
        <v>8418</v>
      </c>
      <c r="L968" s="13" t="s">
        <v>5613</v>
      </c>
      <c r="M968" s="13">
        <v>0</v>
      </c>
      <c r="N968" s="14"/>
    </row>
    <row r="969" ht="18.95" customHeight="1" spans="1:14">
      <c r="A969" s="44"/>
      <c r="B969" s="44"/>
      <c r="C969" s="44"/>
      <c r="D969" s="44"/>
      <c r="E969" s="44"/>
      <c r="F969" s="44"/>
      <c r="G969" s="45"/>
      <c r="H969" s="15" t="s">
        <v>8419</v>
      </c>
      <c r="I969" s="33" t="s">
        <v>8420</v>
      </c>
      <c r="J969" s="472" t="s">
        <v>8420</v>
      </c>
      <c r="K969" s="33" t="s">
        <v>8421</v>
      </c>
      <c r="L969" s="13" t="s">
        <v>5613</v>
      </c>
      <c r="M969" s="13">
        <v>0</v>
      </c>
      <c r="N969" s="14"/>
    </row>
    <row r="970" ht="18.95" customHeight="1" spans="1:14">
      <c r="A970" s="44"/>
      <c r="B970" s="44"/>
      <c r="C970" s="44"/>
      <c r="D970" s="44"/>
      <c r="E970" s="44"/>
      <c r="F970" s="44"/>
      <c r="G970" s="45"/>
      <c r="H970" s="15" t="s">
        <v>8422</v>
      </c>
      <c r="I970" s="33" t="s">
        <v>8423</v>
      </c>
      <c r="J970" s="472" t="s">
        <v>8423</v>
      </c>
      <c r="K970" s="33" t="s">
        <v>8424</v>
      </c>
      <c r="L970" s="13" t="s">
        <v>5613</v>
      </c>
      <c r="M970" s="13">
        <v>0</v>
      </c>
      <c r="N970" s="14"/>
    </row>
    <row r="971" ht="18.95" customHeight="1" spans="1:14">
      <c r="A971" s="44"/>
      <c r="B971" s="44"/>
      <c r="C971" s="44"/>
      <c r="D971" s="44"/>
      <c r="E971" s="44"/>
      <c r="F971" s="44"/>
      <c r="G971" s="45"/>
      <c r="H971" s="15" t="s">
        <v>8425</v>
      </c>
      <c r="I971" s="33" t="s">
        <v>8426</v>
      </c>
      <c r="J971" s="472" t="s">
        <v>8426</v>
      </c>
      <c r="K971" s="33" t="s">
        <v>8427</v>
      </c>
      <c r="L971" s="13" t="s">
        <v>5613</v>
      </c>
      <c r="M971" s="13">
        <v>0</v>
      </c>
      <c r="N971" s="14"/>
    </row>
    <row r="972" ht="18.95" customHeight="1" spans="1:14">
      <c r="A972" s="44"/>
      <c r="B972" s="44"/>
      <c r="C972" s="44"/>
      <c r="D972" s="44"/>
      <c r="E972" s="44"/>
      <c r="F972" s="44"/>
      <c r="G972" s="45"/>
      <c r="H972" s="15" t="s">
        <v>8428</v>
      </c>
      <c r="I972" s="33" t="s">
        <v>8429</v>
      </c>
      <c r="J972" s="472" t="s">
        <v>8429</v>
      </c>
      <c r="K972" s="33" t="s">
        <v>8430</v>
      </c>
      <c r="L972" s="13" t="s">
        <v>5613</v>
      </c>
      <c r="M972" s="13">
        <v>0</v>
      </c>
      <c r="N972" s="14"/>
    </row>
    <row r="973" ht="18.95" customHeight="1" spans="1:14">
      <c r="A973" s="44"/>
      <c r="B973" s="44"/>
      <c r="C973" s="44"/>
      <c r="D973" s="44"/>
      <c r="E973" s="44"/>
      <c r="F973" s="44"/>
      <c r="G973" s="45"/>
      <c r="H973" s="15" t="s">
        <v>8431</v>
      </c>
      <c r="I973" s="33" t="s">
        <v>8432</v>
      </c>
      <c r="J973" s="472" t="s">
        <v>8432</v>
      </c>
      <c r="K973" s="33" t="s">
        <v>8433</v>
      </c>
      <c r="L973" s="13" t="s">
        <v>5613</v>
      </c>
      <c r="M973" s="13">
        <v>0</v>
      </c>
      <c r="N973" s="14"/>
    </row>
    <row r="974" ht="18.95" customHeight="1" spans="1:14">
      <c r="A974" s="44"/>
      <c r="B974" s="44"/>
      <c r="C974" s="44"/>
      <c r="D974" s="44"/>
      <c r="E974" s="44"/>
      <c r="F974" s="44"/>
      <c r="G974" s="45"/>
      <c r="H974" s="15" t="s">
        <v>8434</v>
      </c>
      <c r="I974" s="33" t="s">
        <v>8435</v>
      </c>
      <c r="J974" s="472" t="s">
        <v>8435</v>
      </c>
      <c r="K974" s="33" t="s">
        <v>8436</v>
      </c>
      <c r="L974" s="13" t="s">
        <v>5613</v>
      </c>
      <c r="M974" s="13">
        <v>0</v>
      </c>
      <c r="N974" s="14"/>
    </row>
    <row r="975" ht="18.95" customHeight="1" spans="1:14">
      <c r="A975" s="44"/>
      <c r="B975" s="44"/>
      <c r="C975" s="44"/>
      <c r="D975" s="44"/>
      <c r="E975" s="44"/>
      <c r="F975" s="44"/>
      <c r="G975" s="45"/>
      <c r="H975" s="15" t="s">
        <v>8437</v>
      </c>
      <c r="I975" s="33" t="s">
        <v>8438</v>
      </c>
      <c r="J975" s="472" t="s">
        <v>8438</v>
      </c>
      <c r="K975" s="33" t="s">
        <v>8439</v>
      </c>
      <c r="L975" s="13" t="s">
        <v>5613</v>
      </c>
      <c r="M975" s="13">
        <v>5417</v>
      </c>
      <c r="N975" s="14"/>
    </row>
    <row r="976" ht="18.95" customHeight="1" spans="1:14">
      <c r="A976" s="44"/>
      <c r="B976" s="44"/>
      <c r="C976" s="44"/>
      <c r="D976" s="44"/>
      <c r="E976" s="44"/>
      <c r="F976" s="44"/>
      <c r="G976" s="45"/>
      <c r="H976" s="15" t="s">
        <v>8124</v>
      </c>
      <c r="I976" s="33" t="s">
        <v>8440</v>
      </c>
      <c r="J976" s="472" t="s">
        <v>8440</v>
      </c>
      <c r="K976" s="33" t="s">
        <v>5627</v>
      </c>
      <c r="L976" s="13" t="s">
        <v>5613</v>
      </c>
      <c r="M976" s="13">
        <v>164</v>
      </c>
      <c r="N976" s="14"/>
    </row>
    <row r="977" ht="18.95" customHeight="1" spans="1:14">
      <c r="A977" s="44"/>
      <c r="B977" s="44"/>
      <c r="C977" s="44"/>
      <c r="D977" s="44"/>
      <c r="E977" s="44"/>
      <c r="F977" s="44"/>
      <c r="G977" s="45"/>
      <c r="H977" s="15" t="s">
        <v>8126</v>
      </c>
      <c r="I977" s="33" t="s">
        <v>8441</v>
      </c>
      <c r="J977" s="472" t="s">
        <v>8441</v>
      </c>
      <c r="K977" s="33" t="s">
        <v>5633</v>
      </c>
      <c r="L977" s="13" t="s">
        <v>5613</v>
      </c>
      <c r="M977" s="13">
        <v>4</v>
      </c>
      <c r="N977" s="14"/>
    </row>
    <row r="978" ht="18.95" customHeight="1" spans="1:14">
      <c r="A978" s="44"/>
      <c r="B978" s="44"/>
      <c r="C978" s="44"/>
      <c r="D978" s="44"/>
      <c r="E978" s="44"/>
      <c r="F978" s="44"/>
      <c r="G978" s="45"/>
      <c r="H978" s="15" t="s">
        <v>8128</v>
      </c>
      <c r="I978" s="33" t="s">
        <v>8442</v>
      </c>
      <c r="J978" s="472" t="s">
        <v>8442</v>
      </c>
      <c r="K978" s="33" t="s">
        <v>5639</v>
      </c>
      <c r="L978" s="13" t="s">
        <v>5613</v>
      </c>
      <c r="M978" s="13">
        <v>0</v>
      </c>
      <c r="N978" s="14"/>
    </row>
    <row r="979" ht="18.95" customHeight="1" spans="1:14">
      <c r="A979" s="44"/>
      <c r="B979" s="44"/>
      <c r="C979" s="44"/>
      <c r="D979" s="44"/>
      <c r="E979" s="44"/>
      <c r="F979" s="44"/>
      <c r="G979" s="45"/>
      <c r="H979" s="15" t="s">
        <v>8443</v>
      </c>
      <c r="I979" s="33" t="s">
        <v>8444</v>
      </c>
      <c r="J979" s="472" t="s">
        <v>8444</v>
      </c>
      <c r="K979" s="33" t="s">
        <v>8445</v>
      </c>
      <c r="L979" s="13" t="s">
        <v>5613</v>
      </c>
      <c r="M979" s="13">
        <v>3906</v>
      </c>
      <c r="N979" s="14"/>
    </row>
    <row r="980" ht="18.95" customHeight="1" spans="1:14">
      <c r="A980" s="44"/>
      <c r="B980" s="44"/>
      <c r="C980" s="44"/>
      <c r="D980" s="44"/>
      <c r="E980" s="44"/>
      <c r="F980" s="44"/>
      <c r="G980" s="45"/>
      <c r="H980" s="15" t="s">
        <v>8446</v>
      </c>
      <c r="I980" s="33" t="s">
        <v>8447</v>
      </c>
      <c r="J980" s="472" t="s">
        <v>8447</v>
      </c>
      <c r="K980" s="33" t="s">
        <v>8448</v>
      </c>
      <c r="L980" s="13" t="s">
        <v>5613</v>
      </c>
      <c r="M980" s="13">
        <v>623</v>
      </c>
      <c r="N980" s="14"/>
    </row>
    <row r="981" ht="18.95" customHeight="1" spans="1:14">
      <c r="A981" s="44"/>
      <c r="B981" s="44"/>
      <c r="C981" s="44"/>
      <c r="D981" s="44"/>
      <c r="E981" s="44"/>
      <c r="F981" s="44"/>
      <c r="G981" s="45"/>
      <c r="H981" s="15" t="s">
        <v>8449</v>
      </c>
      <c r="I981" s="33" t="s">
        <v>8450</v>
      </c>
      <c r="J981" s="472" t="s">
        <v>8450</v>
      </c>
      <c r="K981" s="33" t="s">
        <v>8451</v>
      </c>
      <c r="L981" s="13" t="s">
        <v>5613</v>
      </c>
      <c r="M981" s="13">
        <v>0</v>
      </c>
      <c r="N981" s="14"/>
    </row>
    <row r="982" ht="18.95" customHeight="1" spans="1:14">
      <c r="A982" s="44"/>
      <c r="B982" s="44"/>
      <c r="C982" s="44"/>
      <c r="D982" s="44"/>
      <c r="E982" s="44"/>
      <c r="F982" s="44"/>
      <c r="G982" s="45"/>
      <c r="H982" s="15" t="s">
        <v>8452</v>
      </c>
      <c r="I982" s="33" t="s">
        <v>8453</v>
      </c>
      <c r="J982" s="472" t="s">
        <v>8453</v>
      </c>
      <c r="K982" s="52" t="s">
        <v>8454</v>
      </c>
      <c r="L982" s="13" t="s">
        <v>5613</v>
      </c>
      <c r="M982" s="13">
        <v>280</v>
      </c>
      <c r="N982" s="14"/>
    </row>
    <row r="983" ht="18.95" customHeight="1" spans="1:14">
      <c r="A983" s="44"/>
      <c r="B983" s="44"/>
      <c r="C983" s="44"/>
      <c r="D983" s="44"/>
      <c r="E983" s="44"/>
      <c r="F983" s="44"/>
      <c r="G983" s="45"/>
      <c r="H983" s="15" t="s">
        <v>8455</v>
      </c>
      <c r="I983" s="33" t="s">
        <v>8456</v>
      </c>
      <c r="J983" s="472" t="s">
        <v>8456</v>
      </c>
      <c r="K983" s="33" t="s">
        <v>8457</v>
      </c>
      <c r="L983" s="13" t="s">
        <v>5613</v>
      </c>
      <c r="M983" s="13">
        <v>0</v>
      </c>
      <c r="N983" s="14"/>
    </row>
    <row r="984" ht="18.95" customHeight="1" spans="1:14">
      <c r="A984" s="44"/>
      <c r="B984" s="44"/>
      <c r="C984" s="44"/>
      <c r="D984" s="44"/>
      <c r="E984" s="44"/>
      <c r="F984" s="44"/>
      <c r="G984" s="45"/>
      <c r="H984" s="15" t="s">
        <v>8458</v>
      </c>
      <c r="I984" s="33" t="s">
        <v>8459</v>
      </c>
      <c r="J984" s="472" t="s">
        <v>8459</v>
      </c>
      <c r="K984" s="33" t="s">
        <v>8460</v>
      </c>
      <c r="L984" s="13" t="s">
        <v>5613</v>
      </c>
      <c r="M984" s="13">
        <v>0</v>
      </c>
      <c r="N984" s="14"/>
    </row>
    <row r="985" ht="18.95" customHeight="1" spans="1:14">
      <c r="A985" s="44"/>
      <c r="B985" s="44"/>
      <c r="C985" s="44"/>
      <c r="D985" s="44"/>
      <c r="E985" s="44"/>
      <c r="F985" s="44"/>
      <c r="G985" s="45"/>
      <c r="H985" s="15" t="s">
        <v>8461</v>
      </c>
      <c r="I985" s="33" t="s">
        <v>8462</v>
      </c>
      <c r="J985" s="472" t="s">
        <v>8462</v>
      </c>
      <c r="K985" s="33" t="s">
        <v>8463</v>
      </c>
      <c r="L985" s="13" t="s">
        <v>5613</v>
      </c>
      <c r="M985" s="13">
        <v>440</v>
      </c>
      <c r="N985" s="14"/>
    </row>
    <row r="986" ht="18.95" customHeight="1" spans="1:14">
      <c r="A986" s="44"/>
      <c r="B986" s="44"/>
      <c r="C986" s="44"/>
      <c r="D986" s="44"/>
      <c r="E986" s="44"/>
      <c r="F986" s="44"/>
      <c r="G986" s="45"/>
      <c r="H986" s="15" t="s">
        <v>8464</v>
      </c>
      <c r="I986" s="33" t="s">
        <v>8465</v>
      </c>
      <c r="J986" s="472" t="s">
        <v>8465</v>
      </c>
      <c r="K986" s="33" t="s">
        <v>8466</v>
      </c>
      <c r="L986" s="13" t="s">
        <v>5613</v>
      </c>
      <c r="M986" s="13">
        <v>553</v>
      </c>
      <c r="N986" s="14"/>
    </row>
    <row r="987" ht="18.95" customHeight="1" spans="1:14">
      <c r="A987" s="44"/>
      <c r="B987" s="44"/>
      <c r="C987" s="44"/>
      <c r="D987" s="44"/>
      <c r="E987" s="44"/>
      <c r="F987" s="44"/>
      <c r="G987" s="45"/>
      <c r="H987" s="15" t="s">
        <v>8467</v>
      </c>
      <c r="I987" s="33" t="s">
        <v>8468</v>
      </c>
      <c r="J987" s="472" t="s">
        <v>8468</v>
      </c>
      <c r="K987" s="33" t="s">
        <v>7081</v>
      </c>
      <c r="L987" s="13" t="s">
        <v>5613</v>
      </c>
      <c r="M987" s="13">
        <v>10</v>
      </c>
      <c r="N987" s="14"/>
    </row>
    <row r="988" ht="18.95" customHeight="1" spans="1:14">
      <c r="A988" s="44"/>
      <c r="B988" s="44"/>
      <c r="C988" s="44"/>
      <c r="D988" s="44"/>
      <c r="E988" s="44"/>
      <c r="F988" s="44"/>
      <c r="G988" s="45"/>
      <c r="H988" s="15" t="s">
        <v>8469</v>
      </c>
      <c r="I988" s="33" t="s">
        <v>8470</v>
      </c>
      <c r="J988" s="472" t="s">
        <v>8470</v>
      </c>
      <c r="K988" s="33" t="s">
        <v>8471</v>
      </c>
      <c r="L988" s="13" t="s">
        <v>5613</v>
      </c>
      <c r="M988" s="13">
        <v>504</v>
      </c>
      <c r="N988" s="14"/>
    </row>
    <row r="989" ht="18.95" customHeight="1" spans="1:14">
      <c r="A989" s="44"/>
      <c r="B989" s="44"/>
      <c r="C989" s="44"/>
      <c r="D989" s="44"/>
      <c r="E989" s="44"/>
      <c r="F989" s="44"/>
      <c r="G989" s="45"/>
      <c r="H989" s="15" t="s">
        <v>8472</v>
      </c>
      <c r="I989" s="33" t="s">
        <v>8473</v>
      </c>
      <c r="J989" s="472" t="s">
        <v>8473</v>
      </c>
      <c r="K989" s="33" t="s">
        <v>8474</v>
      </c>
      <c r="L989" s="13" t="s">
        <v>5613</v>
      </c>
      <c r="M989" s="13">
        <v>24</v>
      </c>
      <c r="N989" s="14"/>
    </row>
    <row r="990" ht="18.95" customHeight="1" spans="1:14">
      <c r="A990" s="44"/>
      <c r="B990" s="44"/>
      <c r="C990" s="44"/>
      <c r="D990" s="44"/>
      <c r="E990" s="44"/>
      <c r="F990" s="44"/>
      <c r="G990" s="45"/>
      <c r="H990" s="15" t="s">
        <v>8475</v>
      </c>
      <c r="I990" s="33" t="s">
        <v>8476</v>
      </c>
      <c r="J990" s="472" t="s">
        <v>8476</v>
      </c>
      <c r="K990" s="33" t="s">
        <v>8477</v>
      </c>
      <c r="L990" s="13" t="s">
        <v>5613</v>
      </c>
      <c r="M990" s="13">
        <v>0</v>
      </c>
      <c r="N990" s="14"/>
    </row>
    <row r="991" ht="18.95" customHeight="1" spans="1:14">
      <c r="A991" s="44"/>
      <c r="B991" s="44"/>
      <c r="C991" s="44"/>
      <c r="D991" s="44"/>
      <c r="E991" s="44"/>
      <c r="F991" s="44"/>
      <c r="G991" s="45"/>
      <c r="H991" s="15" t="s">
        <v>8478</v>
      </c>
      <c r="I991" s="33" t="s">
        <v>8479</v>
      </c>
      <c r="J991" s="472" t="s">
        <v>8479</v>
      </c>
      <c r="K991" s="33" t="s">
        <v>8480</v>
      </c>
      <c r="L991" s="13" t="s">
        <v>5613</v>
      </c>
      <c r="M991" s="13">
        <v>15</v>
      </c>
      <c r="N991" s="14"/>
    </row>
    <row r="992" ht="18.95" customHeight="1" spans="1:14">
      <c r="A992" s="44"/>
      <c r="B992" s="44"/>
      <c r="C992" s="44"/>
      <c r="D992" s="44"/>
      <c r="E992" s="44"/>
      <c r="F992" s="44"/>
      <c r="G992" s="45"/>
      <c r="H992" s="15" t="s">
        <v>8481</v>
      </c>
      <c r="I992" s="33" t="s">
        <v>8482</v>
      </c>
      <c r="J992" s="472" t="s">
        <v>8482</v>
      </c>
      <c r="K992" s="33" t="s">
        <v>8483</v>
      </c>
      <c r="L992" s="13" t="s">
        <v>5613</v>
      </c>
      <c r="M992" s="13">
        <v>3498</v>
      </c>
      <c r="N992" s="14"/>
    </row>
    <row r="993" ht="18.95" customHeight="1" spans="1:14">
      <c r="A993" s="44"/>
      <c r="B993" s="44"/>
      <c r="C993" s="44"/>
      <c r="D993" s="44"/>
      <c r="E993" s="44"/>
      <c r="F993" s="44"/>
      <c r="G993" s="45"/>
      <c r="H993" s="15" t="s">
        <v>8484</v>
      </c>
      <c r="I993" s="33" t="s">
        <v>8485</v>
      </c>
      <c r="J993" s="472" t="s">
        <v>8485</v>
      </c>
      <c r="K993" s="33" t="s">
        <v>8486</v>
      </c>
      <c r="L993" s="13" t="s">
        <v>5613</v>
      </c>
      <c r="M993" s="13">
        <v>2648</v>
      </c>
      <c r="N993" s="14"/>
    </row>
    <row r="994" ht="18.95" customHeight="1" spans="1:14">
      <c r="A994" s="44"/>
      <c r="B994" s="44"/>
      <c r="C994" s="44"/>
      <c r="D994" s="44"/>
      <c r="E994" s="44"/>
      <c r="F994" s="44"/>
      <c r="G994" s="45"/>
      <c r="H994" s="15" t="s">
        <v>8487</v>
      </c>
      <c r="I994" s="33" t="s">
        <v>8488</v>
      </c>
      <c r="J994" s="472" t="s">
        <v>8488</v>
      </c>
      <c r="K994" s="33" t="s">
        <v>8489</v>
      </c>
      <c r="L994" s="13" t="s">
        <v>5613</v>
      </c>
      <c r="M994" s="13">
        <v>0</v>
      </c>
      <c r="N994" s="14"/>
    </row>
    <row r="995" ht="18.95" customHeight="1" spans="1:14">
      <c r="A995" s="44"/>
      <c r="B995" s="44"/>
      <c r="C995" s="44"/>
      <c r="D995" s="44"/>
      <c r="E995" s="44"/>
      <c r="F995" s="44"/>
      <c r="G995" s="45"/>
      <c r="H995" s="15" t="s">
        <v>8490</v>
      </c>
      <c r="I995" s="33" t="s">
        <v>8491</v>
      </c>
      <c r="J995" s="472" t="s">
        <v>8491</v>
      </c>
      <c r="K995" s="33" t="s">
        <v>8492</v>
      </c>
      <c r="L995" s="13" t="s">
        <v>5613</v>
      </c>
      <c r="M995" s="13">
        <v>563</v>
      </c>
      <c r="N995" s="14"/>
    </row>
    <row r="996" ht="18.95" customHeight="1" spans="1:14">
      <c r="A996" s="44"/>
      <c r="B996" s="44"/>
      <c r="C996" s="44"/>
      <c r="D996" s="44"/>
      <c r="E996" s="44"/>
      <c r="F996" s="44"/>
      <c r="G996" s="45"/>
      <c r="H996" s="15" t="s">
        <v>8493</v>
      </c>
      <c r="I996" s="33" t="s">
        <v>8494</v>
      </c>
      <c r="J996" s="472" t="s">
        <v>8494</v>
      </c>
      <c r="K996" s="33" t="s">
        <v>8495</v>
      </c>
      <c r="L996" s="13" t="s">
        <v>5613</v>
      </c>
      <c r="M996" s="13">
        <v>247</v>
      </c>
      <c r="N996" s="14"/>
    </row>
    <row r="997" ht="18.95" customHeight="1" spans="1:14">
      <c r="A997" s="44"/>
      <c r="B997" s="44"/>
      <c r="C997" s="44"/>
      <c r="D997" s="44"/>
      <c r="E997" s="44"/>
      <c r="F997" s="44"/>
      <c r="G997" s="45"/>
      <c r="H997" s="15" t="s">
        <v>8496</v>
      </c>
      <c r="I997" s="33" t="s">
        <v>8497</v>
      </c>
      <c r="J997" s="472" t="s">
        <v>8497</v>
      </c>
      <c r="K997" s="33" t="s">
        <v>8498</v>
      </c>
      <c r="L997" s="13" t="s">
        <v>5613</v>
      </c>
      <c r="M997" s="13">
        <v>40</v>
      </c>
      <c r="N997" s="14"/>
    </row>
    <row r="998" ht="18.95" customHeight="1" spans="1:14">
      <c r="A998" s="44"/>
      <c r="B998" s="44"/>
      <c r="C998" s="44"/>
      <c r="D998" s="44"/>
      <c r="E998" s="44"/>
      <c r="F998" s="44"/>
      <c r="G998" s="45"/>
      <c r="H998" s="15" t="s">
        <v>8499</v>
      </c>
      <c r="I998" s="33" t="s">
        <v>8500</v>
      </c>
      <c r="J998" s="472" t="s">
        <v>8500</v>
      </c>
      <c r="K998" s="33" t="s">
        <v>8501</v>
      </c>
      <c r="L998" s="13" t="s">
        <v>5613</v>
      </c>
      <c r="M998" s="13">
        <v>0</v>
      </c>
      <c r="N998" s="14"/>
    </row>
    <row r="999" ht="18.95" customHeight="1" spans="1:14">
      <c r="A999" s="44"/>
      <c r="B999" s="44"/>
      <c r="C999" s="44"/>
      <c r="D999" s="44"/>
      <c r="E999" s="44"/>
      <c r="F999" s="44"/>
      <c r="G999" s="45"/>
      <c r="H999" s="15" t="s">
        <v>8502</v>
      </c>
      <c r="I999" s="33" t="s">
        <v>8503</v>
      </c>
      <c r="J999" s="472" t="s">
        <v>8503</v>
      </c>
      <c r="K999" s="33" t="s">
        <v>8504</v>
      </c>
      <c r="L999" s="13" t="s">
        <v>5613</v>
      </c>
      <c r="M999" s="13">
        <v>310</v>
      </c>
      <c r="N999" s="14"/>
    </row>
    <row r="1000" ht="18.95" customHeight="1" spans="1:14">
      <c r="A1000" s="44"/>
      <c r="B1000" s="44"/>
      <c r="C1000" s="44"/>
      <c r="D1000" s="44"/>
      <c r="E1000" s="44"/>
      <c r="F1000" s="44"/>
      <c r="G1000" s="45"/>
      <c r="H1000" s="15" t="s">
        <v>8505</v>
      </c>
      <c r="I1000" s="33" t="s">
        <v>8506</v>
      </c>
      <c r="J1000" s="472" t="s">
        <v>8506</v>
      </c>
      <c r="K1000" s="33" t="s">
        <v>8507</v>
      </c>
      <c r="L1000" s="13" t="s">
        <v>5613</v>
      </c>
      <c r="M1000" s="13">
        <v>276</v>
      </c>
      <c r="N1000" s="14"/>
    </row>
    <row r="1001" ht="18.95" customHeight="1" spans="1:14">
      <c r="A1001" s="44"/>
      <c r="B1001" s="44"/>
      <c r="C1001" s="44"/>
      <c r="D1001" s="44"/>
      <c r="E1001" s="44"/>
      <c r="F1001" s="44"/>
      <c r="G1001" s="45"/>
      <c r="H1001" s="15" t="s">
        <v>8508</v>
      </c>
      <c r="I1001" s="33" t="s">
        <v>8509</v>
      </c>
      <c r="J1001" s="472" t="s">
        <v>8509</v>
      </c>
      <c r="K1001" s="33" t="s">
        <v>8510</v>
      </c>
      <c r="L1001" s="13" t="s">
        <v>5613</v>
      </c>
      <c r="M1001" s="13">
        <v>34</v>
      </c>
      <c r="N1001" s="14"/>
    </row>
    <row r="1002" ht="18.95" customHeight="1" spans="1:14">
      <c r="A1002" s="44"/>
      <c r="B1002" s="44"/>
      <c r="C1002" s="44"/>
      <c r="D1002" s="44"/>
      <c r="E1002" s="44"/>
      <c r="F1002" s="44"/>
      <c r="G1002" s="45"/>
      <c r="H1002" s="15" t="s">
        <v>8511</v>
      </c>
      <c r="I1002" s="33" t="s">
        <v>8512</v>
      </c>
      <c r="J1002" s="472" t="s">
        <v>8512</v>
      </c>
      <c r="K1002" s="33" t="s">
        <v>8513</v>
      </c>
      <c r="L1002" s="13" t="s">
        <v>5613</v>
      </c>
      <c r="M1002" s="13">
        <v>0</v>
      </c>
      <c r="N1002" s="14"/>
    </row>
    <row r="1003" ht="18.95" customHeight="1" spans="1:14">
      <c r="A1003" s="44"/>
      <c r="B1003" s="44"/>
      <c r="C1003" s="44"/>
      <c r="D1003" s="44"/>
      <c r="E1003" s="44"/>
      <c r="F1003" s="44"/>
      <c r="G1003" s="45"/>
      <c r="H1003" s="15" t="s">
        <v>8514</v>
      </c>
      <c r="I1003" s="54">
        <v>21309</v>
      </c>
      <c r="J1003" s="479" t="s">
        <v>8515</v>
      </c>
      <c r="K1003" s="54" t="s">
        <v>8516</v>
      </c>
      <c r="L1003" s="13" t="s">
        <v>5613</v>
      </c>
      <c r="M1003" s="13"/>
      <c r="N1003" s="14"/>
    </row>
    <row r="1004" ht="18.95" customHeight="1" spans="1:14">
      <c r="A1004" s="44"/>
      <c r="B1004" s="44"/>
      <c r="C1004" s="44"/>
      <c r="D1004" s="44"/>
      <c r="E1004" s="44"/>
      <c r="F1004" s="44"/>
      <c r="G1004" s="45"/>
      <c r="H1004" s="15" t="s">
        <v>8517</v>
      </c>
      <c r="I1004" s="54">
        <v>2130901</v>
      </c>
      <c r="J1004" s="479" t="s">
        <v>8518</v>
      </c>
      <c r="K1004" s="54" t="s">
        <v>8519</v>
      </c>
      <c r="L1004" s="13" t="s">
        <v>5613</v>
      </c>
      <c r="M1004" s="13"/>
      <c r="N1004" s="14"/>
    </row>
    <row r="1005" ht="18.95" customHeight="1" spans="1:14">
      <c r="A1005" s="44"/>
      <c r="B1005" s="44"/>
      <c r="C1005" s="44"/>
      <c r="D1005" s="44"/>
      <c r="E1005" s="44"/>
      <c r="F1005" s="44"/>
      <c r="G1005" s="45"/>
      <c r="H1005" s="15" t="s">
        <v>8520</v>
      </c>
      <c r="I1005" s="54">
        <v>2130902</v>
      </c>
      <c r="J1005" s="479" t="s">
        <v>8521</v>
      </c>
      <c r="K1005" s="54" t="s">
        <v>8522</v>
      </c>
      <c r="L1005" s="13" t="s">
        <v>5613</v>
      </c>
      <c r="M1005" s="13"/>
      <c r="N1005" s="14"/>
    </row>
    <row r="1006" ht="18.95" customHeight="1" spans="1:14">
      <c r="A1006" s="44"/>
      <c r="B1006" s="44"/>
      <c r="C1006" s="44"/>
      <c r="D1006" s="44"/>
      <c r="E1006" s="44"/>
      <c r="F1006" s="44"/>
      <c r="G1006" s="45"/>
      <c r="H1006" s="15" t="s">
        <v>8523</v>
      </c>
      <c r="I1006" s="54">
        <v>2130999</v>
      </c>
      <c r="J1006" s="479" t="s">
        <v>8524</v>
      </c>
      <c r="K1006" s="54" t="s">
        <v>8525</v>
      </c>
      <c r="L1006" s="13" t="s">
        <v>5613</v>
      </c>
      <c r="M1006" s="13"/>
      <c r="N1006" s="14"/>
    </row>
    <row r="1007" ht="18.95" customHeight="1" spans="1:14">
      <c r="A1007" s="44"/>
      <c r="B1007" s="44"/>
      <c r="C1007" s="44"/>
      <c r="D1007" s="44"/>
      <c r="E1007" s="44"/>
      <c r="F1007" s="44"/>
      <c r="G1007" s="45"/>
      <c r="H1007" s="15" t="s">
        <v>8526</v>
      </c>
      <c r="I1007" s="33" t="s">
        <v>8527</v>
      </c>
      <c r="J1007" s="472" t="s">
        <v>8527</v>
      </c>
      <c r="K1007" s="33" t="s">
        <v>8528</v>
      </c>
      <c r="L1007" s="13" t="s">
        <v>5613</v>
      </c>
      <c r="M1007" s="13">
        <v>642</v>
      </c>
      <c r="N1007" s="14"/>
    </row>
    <row r="1008" ht="18.95" customHeight="1" spans="1:14">
      <c r="A1008" s="44"/>
      <c r="B1008" s="44"/>
      <c r="C1008" s="44"/>
      <c r="D1008" s="44"/>
      <c r="E1008" s="44"/>
      <c r="F1008" s="44"/>
      <c r="G1008" s="45"/>
      <c r="H1008" s="15" t="s">
        <v>8529</v>
      </c>
      <c r="I1008" s="33" t="s">
        <v>8530</v>
      </c>
      <c r="J1008" s="472" t="s">
        <v>8530</v>
      </c>
      <c r="K1008" s="33" t="s">
        <v>8531</v>
      </c>
      <c r="L1008" s="13" t="s">
        <v>5613</v>
      </c>
      <c r="M1008" s="13">
        <v>0</v>
      </c>
      <c r="N1008" s="14"/>
    </row>
    <row r="1009" ht="18.95" customHeight="1" spans="1:14">
      <c r="A1009" s="44"/>
      <c r="B1009" s="44"/>
      <c r="C1009" s="44"/>
      <c r="D1009" s="44"/>
      <c r="E1009" s="44"/>
      <c r="F1009" s="44"/>
      <c r="G1009" s="45"/>
      <c r="H1009" s="15" t="s">
        <v>8532</v>
      </c>
      <c r="I1009" s="33" t="s">
        <v>8533</v>
      </c>
      <c r="J1009" s="472" t="s">
        <v>8533</v>
      </c>
      <c r="K1009" s="33" t="s">
        <v>8528</v>
      </c>
      <c r="L1009" s="13" t="s">
        <v>5613</v>
      </c>
      <c r="M1009" s="13">
        <v>642</v>
      </c>
      <c r="N1009" s="14"/>
    </row>
    <row r="1010" ht="18.95" customHeight="1" spans="1:14">
      <c r="A1010" s="44"/>
      <c r="B1010" s="44"/>
      <c r="C1010" s="44"/>
      <c r="D1010" s="44"/>
      <c r="E1010" s="44"/>
      <c r="F1010" s="44"/>
      <c r="G1010" s="45"/>
      <c r="H1010" s="15" t="s">
        <v>8534</v>
      </c>
      <c r="I1010" s="33" t="s">
        <v>965</v>
      </c>
      <c r="J1010" s="472" t="s">
        <v>965</v>
      </c>
      <c r="K1010" s="33" t="s">
        <v>5974</v>
      </c>
      <c r="L1010" s="13" t="s">
        <v>5613</v>
      </c>
      <c r="M1010" s="13">
        <v>12039</v>
      </c>
      <c r="N1010" s="14"/>
    </row>
    <row r="1011" ht="18.95" customHeight="1" spans="1:14">
      <c r="A1011" s="44"/>
      <c r="B1011" s="44"/>
      <c r="C1011" s="44"/>
      <c r="D1011" s="44"/>
      <c r="E1011" s="44"/>
      <c r="F1011" s="44"/>
      <c r="G1011" s="45"/>
      <c r="H1011" s="15" t="s">
        <v>8535</v>
      </c>
      <c r="I1011" s="472" t="s">
        <v>8536</v>
      </c>
      <c r="J1011" s="472" t="s">
        <v>8536</v>
      </c>
      <c r="K1011" s="33" t="s">
        <v>8537</v>
      </c>
      <c r="L1011" s="13" t="s">
        <v>5613</v>
      </c>
      <c r="M1011" s="13">
        <v>3808</v>
      </c>
      <c r="N1011" s="14"/>
    </row>
    <row r="1012" ht="18.95" customHeight="1" spans="1:14">
      <c r="A1012" s="44"/>
      <c r="B1012" s="44"/>
      <c r="C1012" s="44"/>
      <c r="D1012" s="44"/>
      <c r="E1012" s="44"/>
      <c r="F1012" s="44"/>
      <c r="G1012" s="45"/>
      <c r="H1012" s="15" t="s">
        <v>8124</v>
      </c>
      <c r="I1012" s="33" t="s">
        <v>8538</v>
      </c>
      <c r="J1012" s="472" t="s">
        <v>8538</v>
      </c>
      <c r="K1012" s="33" t="s">
        <v>5627</v>
      </c>
      <c r="L1012" s="13" t="s">
        <v>5613</v>
      </c>
      <c r="M1012" s="13">
        <v>142</v>
      </c>
      <c r="N1012" s="14"/>
    </row>
    <row r="1013" ht="18.95" customHeight="1" spans="1:14">
      <c r="A1013" s="44"/>
      <c r="B1013" s="44"/>
      <c r="C1013" s="44"/>
      <c r="D1013" s="44"/>
      <c r="E1013" s="44"/>
      <c r="F1013" s="44"/>
      <c r="G1013" s="45"/>
      <c r="H1013" s="15" t="s">
        <v>8126</v>
      </c>
      <c r="I1013" s="33" t="s">
        <v>8539</v>
      </c>
      <c r="J1013" s="472" t="s">
        <v>8539</v>
      </c>
      <c r="K1013" s="33" t="s">
        <v>5633</v>
      </c>
      <c r="L1013" s="13" t="s">
        <v>5613</v>
      </c>
      <c r="M1013" s="13">
        <v>17</v>
      </c>
      <c r="N1013" s="14"/>
    </row>
    <row r="1014" ht="18.95" customHeight="1" spans="1:14">
      <c r="A1014" s="44"/>
      <c r="B1014" s="44"/>
      <c r="C1014" s="44"/>
      <c r="D1014" s="44"/>
      <c r="E1014" s="44"/>
      <c r="F1014" s="44"/>
      <c r="G1014" s="45"/>
      <c r="H1014" s="15" t="s">
        <v>8128</v>
      </c>
      <c r="I1014" s="33" t="s">
        <v>8540</v>
      </c>
      <c r="J1014" s="472" t="s">
        <v>8540</v>
      </c>
      <c r="K1014" s="33" t="s">
        <v>5639</v>
      </c>
      <c r="L1014" s="13" t="s">
        <v>5613</v>
      </c>
      <c r="M1014" s="13">
        <v>0</v>
      </c>
      <c r="N1014" s="14"/>
    </row>
    <row r="1015" ht="18.95" customHeight="1" spans="1:14">
      <c r="A1015" s="44"/>
      <c r="B1015" s="44"/>
      <c r="C1015" s="44"/>
      <c r="D1015" s="44"/>
      <c r="E1015" s="44"/>
      <c r="F1015" s="44"/>
      <c r="G1015" s="45"/>
      <c r="H1015" s="15" t="s">
        <v>8541</v>
      </c>
      <c r="I1015" s="33" t="s">
        <v>8542</v>
      </c>
      <c r="J1015" s="472" t="s">
        <v>8542</v>
      </c>
      <c r="K1015" s="33" t="s">
        <v>8543</v>
      </c>
      <c r="L1015" s="13" t="s">
        <v>5613</v>
      </c>
      <c r="M1015" s="13">
        <v>70</v>
      </c>
      <c r="N1015" s="14"/>
    </row>
    <row r="1016" ht="18.95" customHeight="1" spans="1:14">
      <c r="A1016" s="44"/>
      <c r="B1016" s="44"/>
      <c r="C1016" s="44"/>
      <c r="D1016" s="44"/>
      <c r="E1016" s="44"/>
      <c r="F1016" s="44"/>
      <c r="G1016" s="45"/>
      <c r="H1016" s="15" t="s">
        <v>8544</v>
      </c>
      <c r="I1016" s="33" t="s">
        <v>8545</v>
      </c>
      <c r="J1016" s="472" t="s">
        <v>8545</v>
      </c>
      <c r="K1016" s="33" t="s">
        <v>8546</v>
      </c>
      <c r="L1016" s="13" t="s">
        <v>5613</v>
      </c>
      <c r="M1016" s="13">
        <v>2816</v>
      </c>
      <c r="N1016" s="14"/>
    </row>
    <row r="1017" ht="18.95" customHeight="1" spans="1:14">
      <c r="A1017" s="44"/>
      <c r="B1017" s="44"/>
      <c r="C1017" s="44"/>
      <c r="D1017" s="44"/>
      <c r="E1017" s="44"/>
      <c r="F1017" s="44"/>
      <c r="G1017" s="45"/>
      <c r="H1017" s="15" t="s">
        <v>8547</v>
      </c>
      <c r="I1017" s="33" t="s">
        <v>8548</v>
      </c>
      <c r="J1017" s="472" t="s">
        <v>8548</v>
      </c>
      <c r="K1017" s="33" t="s">
        <v>8549</v>
      </c>
      <c r="L1017" s="13" t="s">
        <v>5613</v>
      </c>
      <c r="M1017" s="13">
        <v>737</v>
      </c>
      <c r="N1017" s="14"/>
    </row>
    <row r="1018" ht="18.95" customHeight="1" spans="1:14">
      <c r="A1018" s="44"/>
      <c r="B1018" s="44"/>
      <c r="C1018" s="44"/>
      <c r="D1018" s="44"/>
      <c r="E1018" s="44"/>
      <c r="F1018" s="44"/>
      <c r="G1018" s="45"/>
      <c r="H1018" s="15" t="s">
        <v>8550</v>
      </c>
      <c r="I1018" s="33" t="s">
        <v>8551</v>
      </c>
      <c r="J1018" s="472" t="s">
        <v>8551</v>
      </c>
      <c r="K1018" s="33" t="s">
        <v>8552</v>
      </c>
      <c r="L1018" s="13" t="s">
        <v>5613</v>
      </c>
      <c r="M1018" s="13">
        <v>0</v>
      </c>
      <c r="N1018" s="14"/>
    </row>
    <row r="1019" ht="18.95" customHeight="1" spans="1:14">
      <c r="A1019" s="44"/>
      <c r="B1019" s="44"/>
      <c r="C1019" s="44"/>
      <c r="D1019" s="44"/>
      <c r="E1019" s="44"/>
      <c r="F1019" s="44"/>
      <c r="G1019" s="45"/>
      <c r="H1019" s="15" t="s">
        <v>8553</v>
      </c>
      <c r="I1019" s="33" t="s">
        <v>8554</v>
      </c>
      <c r="J1019" s="472" t="s">
        <v>8554</v>
      </c>
      <c r="K1019" s="33" t="s">
        <v>8555</v>
      </c>
      <c r="L1019" s="13" t="s">
        <v>5613</v>
      </c>
      <c r="M1019" s="13">
        <v>0</v>
      </c>
      <c r="N1019" s="14"/>
    </row>
    <row r="1020" ht="18.95" customHeight="1" spans="1:14">
      <c r="A1020" s="44"/>
      <c r="B1020" s="44"/>
      <c r="C1020" s="44"/>
      <c r="D1020" s="44"/>
      <c r="E1020" s="44"/>
      <c r="F1020" s="44"/>
      <c r="G1020" s="45"/>
      <c r="H1020" s="15" t="s">
        <v>8556</v>
      </c>
      <c r="I1020" s="33" t="s">
        <v>8557</v>
      </c>
      <c r="J1020" s="472" t="s">
        <v>8557</v>
      </c>
      <c r="K1020" s="33" t="s">
        <v>8558</v>
      </c>
      <c r="L1020" s="13" t="s">
        <v>5613</v>
      </c>
      <c r="M1020" s="13">
        <v>0</v>
      </c>
      <c r="N1020" s="14"/>
    </row>
    <row r="1021" ht="18.95" customHeight="1" spans="1:14">
      <c r="A1021" s="44"/>
      <c r="B1021" s="44"/>
      <c r="C1021" s="44"/>
      <c r="D1021" s="44"/>
      <c r="E1021" s="44"/>
      <c r="F1021" s="44"/>
      <c r="G1021" s="45"/>
      <c r="H1021" s="15" t="s">
        <v>8559</v>
      </c>
      <c r="I1021" s="33" t="s">
        <v>8560</v>
      </c>
      <c r="J1021" s="472" t="s">
        <v>8560</v>
      </c>
      <c r="K1021" s="33" t="s">
        <v>8561</v>
      </c>
      <c r="L1021" s="13" t="s">
        <v>5613</v>
      </c>
      <c r="M1021" s="13">
        <v>0</v>
      </c>
      <c r="N1021" s="14"/>
    </row>
    <row r="1022" ht="18.95" customHeight="1" spans="1:14">
      <c r="A1022" s="44"/>
      <c r="B1022" s="44"/>
      <c r="C1022" s="44"/>
      <c r="D1022" s="44"/>
      <c r="E1022" s="44"/>
      <c r="F1022" s="44"/>
      <c r="G1022" s="45"/>
      <c r="H1022" s="15" t="s">
        <v>8562</v>
      </c>
      <c r="I1022" s="33" t="s">
        <v>8563</v>
      </c>
      <c r="J1022" s="472" t="s">
        <v>8563</v>
      </c>
      <c r="K1022" s="33" t="s">
        <v>8564</v>
      </c>
      <c r="L1022" s="13" t="s">
        <v>5613</v>
      </c>
      <c r="M1022" s="13">
        <v>0</v>
      </c>
      <c r="N1022" s="14"/>
    </row>
    <row r="1023" ht="18.95" customHeight="1" spans="1:14">
      <c r="A1023" s="44"/>
      <c r="B1023" s="44"/>
      <c r="C1023" s="44"/>
      <c r="D1023" s="44"/>
      <c r="E1023" s="44"/>
      <c r="F1023" s="44"/>
      <c r="G1023" s="45"/>
      <c r="H1023" s="15" t="s">
        <v>8565</v>
      </c>
      <c r="I1023" s="33" t="s">
        <v>8566</v>
      </c>
      <c r="J1023" s="472" t="s">
        <v>8566</v>
      </c>
      <c r="K1023" s="33" t="s">
        <v>8567</v>
      </c>
      <c r="L1023" s="13" t="s">
        <v>5613</v>
      </c>
      <c r="M1023" s="13">
        <v>26</v>
      </c>
      <c r="N1023" s="14"/>
    </row>
    <row r="1024" ht="18.95" customHeight="1" spans="1:14">
      <c r="A1024" s="44"/>
      <c r="B1024" s="44"/>
      <c r="C1024" s="44"/>
      <c r="D1024" s="44"/>
      <c r="E1024" s="44"/>
      <c r="F1024" s="44"/>
      <c r="G1024" s="45"/>
      <c r="H1024" s="15" t="s">
        <v>8568</v>
      </c>
      <c r="I1024" s="33" t="s">
        <v>8569</v>
      </c>
      <c r="J1024" s="472" t="s">
        <v>8569</v>
      </c>
      <c r="K1024" s="33" t="s">
        <v>8570</v>
      </c>
      <c r="L1024" s="13" t="s">
        <v>5613</v>
      </c>
      <c r="M1024" s="13">
        <v>0</v>
      </c>
      <c r="N1024" s="14"/>
    </row>
    <row r="1025" ht="18.95" customHeight="1" spans="1:14">
      <c r="A1025" s="44"/>
      <c r="B1025" s="44"/>
      <c r="C1025" s="44"/>
      <c r="D1025" s="44"/>
      <c r="E1025" s="44"/>
      <c r="F1025" s="44"/>
      <c r="G1025" s="45"/>
      <c r="H1025" s="15" t="s">
        <v>8571</v>
      </c>
      <c r="I1025" s="33" t="s">
        <v>8572</v>
      </c>
      <c r="J1025" s="472" t="s">
        <v>8572</v>
      </c>
      <c r="K1025" s="33" t="s">
        <v>8573</v>
      </c>
      <c r="L1025" s="13" t="s">
        <v>5613</v>
      </c>
      <c r="M1025" s="13">
        <v>0</v>
      </c>
      <c r="N1025" s="14"/>
    </row>
    <row r="1026" ht="18.95" customHeight="1" spans="1:14">
      <c r="A1026" s="44"/>
      <c r="B1026" s="44"/>
      <c r="C1026" s="44"/>
      <c r="D1026" s="44"/>
      <c r="E1026" s="44"/>
      <c r="F1026" s="44"/>
      <c r="G1026" s="45"/>
      <c r="H1026" s="15" t="s">
        <v>8574</v>
      </c>
      <c r="I1026" s="33" t="s">
        <v>8575</v>
      </c>
      <c r="J1026" s="472" t="s">
        <v>8575</v>
      </c>
      <c r="K1026" s="33" t="s">
        <v>8576</v>
      </c>
      <c r="L1026" s="13" t="s">
        <v>5613</v>
      </c>
      <c r="M1026" s="13">
        <v>0</v>
      </c>
      <c r="N1026" s="14"/>
    </row>
    <row r="1027" ht="18.95" customHeight="1" spans="1:14">
      <c r="A1027" s="44"/>
      <c r="B1027" s="44"/>
      <c r="C1027" s="44"/>
      <c r="D1027" s="44"/>
      <c r="E1027" s="44"/>
      <c r="F1027" s="44"/>
      <c r="G1027" s="45"/>
      <c r="H1027" s="15" t="s">
        <v>8577</v>
      </c>
      <c r="I1027" s="33" t="s">
        <v>8578</v>
      </c>
      <c r="J1027" s="472" t="s">
        <v>8578</v>
      </c>
      <c r="K1027" s="33" t="s">
        <v>8579</v>
      </c>
      <c r="L1027" s="13" t="s">
        <v>5613</v>
      </c>
      <c r="M1027" s="13">
        <v>0</v>
      </c>
      <c r="N1027" s="14"/>
    </row>
    <row r="1028" ht="18.95" customHeight="1" spans="1:14">
      <c r="A1028" s="44"/>
      <c r="B1028" s="44"/>
      <c r="C1028" s="44"/>
      <c r="D1028" s="44"/>
      <c r="E1028" s="44"/>
      <c r="F1028" s="44"/>
      <c r="G1028" s="45"/>
      <c r="H1028" s="15" t="s">
        <v>8580</v>
      </c>
      <c r="I1028" s="33" t="s">
        <v>8581</v>
      </c>
      <c r="J1028" s="472" t="s">
        <v>8581</v>
      </c>
      <c r="K1028" s="33" t="s">
        <v>8582</v>
      </c>
      <c r="L1028" s="13" t="s">
        <v>5613</v>
      </c>
      <c r="M1028" s="13">
        <v>0</v>
      </c>
      <c r="N1028" s="14"/>
    </row>
    <row r="1029" ht="18.95" customHeight="1" spans="1:14">
      <c r="A1029" s="44"/>
      <c r="B1029" s="44"/>
      <c r="C1029" s="44"/>
      <c r="D1029" s="44"/>
      <c r="E1029" s="44"/>
      <c r="F1029" s="44"/>
      <c r="G1029" s="45"/>
      <c r="H1029" s="15" t="s">
        <v>8583</v>
      </c>
      <c r="I1029" s="33" t="s">
        <v>8584</v>
      </c>
      <c r="J1029" s="472" t="s">
        <v>8584</v>
      </c>
      <c r="K1029" s="33" t="s">
        <v>8585</v>
      </c>
      <c r="L1029" s="13" t="s">
        <v>5613</v>
      </c>
      <c r="M1029" s="13">
        <v>0</v>
      </c>
      <c r="N1029" s="14"/>
    </row>
    <row r="1030" ht="18.95" customHeight="1" spans="1:14">
      <c r="A1030" s="44"/>
      <c r="B1030" s="44"/>
      <c r="C1030" s="44"/>
      <c r="D1030" s="44"/>
      <c r="E1030" s="44"/>
      <c r="F1030" s="44"/>
      <c r="G1030" s="45"/>
      <c r="H1030" s="15" t="s">
        <v>8586</v>
      </c>
      <c r="I1030" s="33" t="s">
        <v>8587</v>
      </c>
      <c r="J1030" s="472" t="s">
        <v>8587</v>
      </c>
      <c r="K1030" s="33" t="s">
        <v>8588</v>
      </c>
      <c r="L1030" s="13" t="s">
        <v>5613</v>
      </c>
      <c r="M1030" s="13">
        <v>0</v>
      </c>
      <c r="N1030" s="14"/>
    </row>
    <row r="1031" ht="18.95" customHeight="1" spans="1:14">
      <c r="A1031" s="44"/>
      <c r="B1031" s="44"/>
      <c r="C1031" s="44"/>
      <c r="D1031" s="44"/>
      <c r="E1031" s="44"/>
      <c r="F1031" s="44"/>
      <c r="G1031" s="45"/>
      <c r="H1031" s="15" t="s">
        <v>8589</v>
      </c>
      <c r="I1031" s="33" t="s">
        <v>8590</v>
      </c>
      <c r="J1031" s="472" t="s">
        <v>8590</v>
      </c>
      <c r="K1031" s="33" t="s">
        <v>8591</v>
      </c>
      <c r="L1031" s="13" t="s">
        <v>5613</v>
      </c>
      <c r="M1031" s="13">
        <v>0</v>
      </c>
      <c r="N1031" s="14"/>
    </row>
    <row r="1032" ht="18.95" customHeight="1" spans="1:14">
      <c r="A1032" s="44"/>
      <c r="B1032" s="44"/>
      <c r="C1032" s="44"/>
      <c r="D1032" s="44"/>
      <c r="E1032" s="44"/>
      <c r="F1032" s="44"/>
      <c r="G1032" s="45"/>
      <c r="H1032" s="15" t="s">
        <v>8592</v>
      </c>
      <c r="I1032" s="33" t="s">
        <v>8593</v>
      </c>
      <c r="J1032" s="472" t="s">
        <v>8593</v>
      </c>
      <c r="K1032" s="33" t="s">
        <v>8594</v>
      </c>
      <c r="L1032" s="13" t="s">
        <v>5613</v>
      </c>
      <c r="M1032" s="13">
        <v>0</v>
      </c>
      <c r="N1032" s="14"/>
    </row>
    <row r="1033" ht="18.95" customHeight="1" spans="1:14">
      <c r="A1033" s="44"/>
      <c r="B1033" s="44"/>
      <c r="C1033" s="44"/>
      <c r="D1033" s="44"/>
      <c r="E1033" s="44"/>
      <c r="F1033" s="44"/>
      <c r="G1033" s="45"/>
      <c r="H1033" s="15" t="s">
        <v>8595</v>
      </c>
      <c r="I1033" s="33" t="s">
        <v>8596</v>
      </c>
      <c r="J1033" s="472" t="s">
        <v>8596</v>
      </c>
      <c r="K1033" s="33" t="s">
        <v>8597</v>
      </c>
      <c r="L1033" s="13" t="s">
        <v>5613</v>
      </c>
      <c r="M1033" s="13">
        <v>0</v>
      </c>
      <c r="N1033" s="14"/>
    </row>
    <row r="1034" ht="18.95" customHeight="1" spans="1:14">
      <c r="A1034" s="44"/>
      <c r="B1034" s="44"/>
      <c r="C1034" s="44"/>
      <c r="D1034" s="44"/>
      <c r="E1034" s="44"/>
      <c r="F1034" s="44"/>
      <c r="G1034" s="45"/>
      <c r="H1034" s="15" t="s">
        <v>8598</v>
      </c>
      <c r="I1034" s="33" t="s">
        <v>8599</v>
      </c>
      <c r="J1034" s="472" t="s">
        <v>8599</v>
      </c>
      <c r="K1034" s="33" t="s">
        <v>8600</v>
      </c>
      <c r="L1034" s="13" t="s">
        <v>5613</v>
      </c>
      <c r="M1034" s="13">
        <v>0</v>
      </c>
      <c r="N1034" s="14"/>
    </row>
    <row r="1035" ht="18.95" customHeight="1" spans="1:14">
      <c r="A1035" s="44"/>
      <c r="B1035" s="44"/>
      <c r="C1035" s="44"/>
      <c r="D1035" s="44"/>
      <c r="E1035" s="44"/>
      <c r="F1035" s="44"/>
      <c r="G1035" s="45"/>
      <c r="H1035" s="15" t="s">
        <v>8601</v>
      </c>
      <c r="I1035" s="33" t="s">
        <v>8602</v>
      </c>
      <c r="J1035" s="472" t="s">
        <v>8602</v>
      </c>
      <c r="K1035" s="33" t="s">
        <v>8603</v>
      </c>
      <c r="L1035" s="13" t="s">
        <v>5613</v>
      </c>
      <c r="M1035" s="13">
        <v>0</v>
      </c>
      <c r="N1035" s="14"/>
    </row>
    <row r="1036" ht="18.95" customHeight="1" spans="1:14">
      <c r="A1036" s="44"/>
      <c r="B1036" s="44"/>
      <c r="C1036" s="44"/>
      <c r="D1036" s="44"/>
      <c r="E1036" s="44"/>
      <c r="F1036" s="44"/>
      <c r="G1036" s="45"/>
      <c r="H1036" s="15" t="s">
        <v>8604</v>
      </c>
      <c r="I1036" s="33" t="s">
        <v>8605</v>
      </c>
      <c r="J1036" s="472" t="s">
        <v>8605</v>
      </c>
      <c r="K1036" s="33" t="s">
        <v>8606</v>
      </c>
      <c r="L1036" s="13" t="s">
        <v>5613</v>
      </c>
      <c r="M1036" s="13">
        <v>0</v>
      </c>
      <c r="N1036" s="14"/>
    </row>
    <row r="1037" ht="18.95" customHeight="1" spans="1:14">
      <c r="A1037" s="44"/>
      <c r="B1037" s="44"/>
      <c r="C1037" s="44"/>
      <c r="D1037" s="44"/>
      <c r="E1037" s="44"/>
      <c r="F1037" s="44"/>
      <c r="G1037" s="45"/>
      <c r="H1037" s="15" t="s">
        <v>8607</v>
      </c>
      <c r="I1037" s="33" t="s">
        <v>8608</v>
      </c>
      <c r="J1037" s="472" t="s">
        <v>8608</v>
      </c>
      <c r="K1037" s="33" t="s">
        <v>8609</v>
      </c>
      <c r="L1037" s="13" t="s">
        <v>5613</v>
      </c>
      <c r="M1037" s="13">
        <v>0</v>
      </c>
      <c r="N1037" s="14"/>
    </row>
    <row r="1038" ht="18.95" customHeight="1" spans="1:14">
      <c r="A1038" s="44"/>
      <c r="B1038" s="44"/>
      <c r="C1038" s="44"/>
      <c r="D1038" s="44"/>
      <c r="E1038" s="44"/>
      <c r="F1038" s="44"/>
      <c r="G1038" s="45"/>
      <c r="H1038" s="15" t="s">
        <v>8610</v>
      </c>
      <c r="I1038" s="33" t="s">
        <v>8611</v>
      </c>
      <c r="J1038" s="472" t="s">
        <v>8611</v>
      </c>
      <c r="K1038" s="33" t="s">
        <v>8612</v>
      </c>
      <c r="L1038" s="13" t="s">
        <v>5613</v>
      </c>
      <c r="M1038" s="13">
        <v>0</v>
      </c>
      <c r="N1038" s="14"/>
    </row>
    <row r="1039" ht="18.95" customHeight="1" spans="1:14">
      <c r="A1039" s="44"/>
      <c r="B1039" s="44"/>
      <c r="C1039" s="44"/>
      <c r="D1039" s="44"/>
      <c r="E1039" s="44"/>
      <c r="F1039" s="44"/>
      <c r="G1039" s="45"/>
      <c r="H1039" s="15" t="s">
        <v>8613</v>
      </c>
      <c r="I1039" s="33" t="s">
        <v>8614</v>
      </c>
      <c r="J1039" s="472" t="s">
        <v>8614</v>
      </c>
      <c r="K1039" s="33" t="s">
        <v>8615</v>
      </c>
      <c r="L1039" s="13" t="s">
        <v>5613</v>
      </c>
      <c r="M1039" s="13">
        <v>0</v>
      </c>
      <c r="N1039" s="14"/>
    </row>
    <row r="1040" ht="18.95" customHeight="1" spans="1:14">
      <c r="A1040" s="44"/>
      <c r="B1040" s="44"/>
      <c r="C1040" s="44"/>
      <c r="D1040" s="44"/>
      <c r="E1040" s="44"/>
      <c r="F1040" s="44"/>
      <c r="G1040" s="45"/>
      <c r="H1040" s="15" t="s">
        <v>8616</v>
      </c>
      <c r="I1040" s="33" t="s">
        <v>8617</v>
      </c>
      <c r="J1040" s="472" t="s">
        <v>8617</v>
      </c>
      <c r="K1040" s="33" t="s">
        <v>8618</v>
      </c>
      <c r="L1040" s="13" t="s">
        <v>5613</v>
      </c>
      <c r="M1040" s="13">
        <v>0</v>
      </c>
      <c r="N1040" s="14"/>
    </row>
    <row r="1041" ht="18.95" customHeight="1" spans="1:14">
      <c r="A1041" s="44"/>
      <c r="B1041" s="44"/>
      <c r="C1041" s="44"/>
      <c r="D1041" s="44"/>
      <c r="E1041" s="44"/>
      <c r="F1041" s="44"/>
      <c r="G1041" s="45"/>
      <c r="H1041" s="15" t="s">
        <v>8619</v>
      </c>
      <c r="I1041" s="33" t="s">
        <v>8620</v>
      </c>
      <c r="J1041" s="472" t="s">
        <v>8620</v>
      </c>
      <c r="K1041" s="33" t="s">
        <v>8621</v>
      </c>
      <c r="L1041" s="13" t="s">
        <v>5613</v>
      </c>
      <c r="M1041" s="13">
        <v>0</v>
      </c>
      <c r="N1041" s="14"/>
    </row>
    <row r="1042" ht="18.95" customHeight="1" spans="1:14">
      <c r="A1042" s="44"/>
      <c r="B1042" s="44"/>
      <c r="C1042" s="44"/>
      <c r="D1042" s="44"/>
      <c r="E1042" s="44"/>
      <c r="F1042" s="44"/>
      <c r="G1042" s="45"/>
      <c r="H1042" s="15" t="s">
        <v>8124</v>
      </c>
      <c r="I1042" s="33" t="s">
        <v>8622</v>
      </c>
      <c r="J1042" s="472" t="s">
        <v>8622</v>
      </c>
      <c r="K1042" s="33" t="s">
        <v>5627</v>
      </c>
      <c r="L1042" s="13" t="s">
        <v>5613</v>
      </c>
      <c r="M1042" s="13">
        <v>0</v>
      </c>
      <c r="N1042" s="14"/>
    </row>
    <row r="1043" ht="18.95" customHeight="1" spans="1:14">
      <c r="A1043" s="44"/>
      <c r="B1043" s="44"/>
      <c r="C1043" s="44"/>
      <c r="D1043" s="44"/>
      <c r="E1043" s="44"/>
      <c r="F1043" s="44"/>
      <c r="G1043" s="45"/>
      <c r="H1043" s="15" t="s">
        <v>8126</v>
      </c>
      <c r="I1043" s="33" t="s">
        <v>8623</v>
      </c>
      <c r="J1043" s="472" t="s">
        <v>8623</v>
      </c>
      <c r="K1043" s="33" t="s">
        <v>5633</v>
      </c>
      <c r="L1043" s="13" t="s">
        <v>5613</v>
      </c>
      <c r="M1043" s="13">
        <v>0</v>
      </c>
      <c r="N1043" s="14"/>
    </row>
    <row r="1044" ht="18.95" customHeight="1" spans="1:14">
      <c r="A1044" s="44"/>
      <c r="B1044" s="44"/>
      <c r="C1044" s="44"/>
      <c r="D1044" s="44"/>
      <c r="E1044" s="44"/>
      <c r="F1044" s="44"/>
      <c r="G1044" s="45"/>
      <c r="H1044" s="15" t="s">
        <v>8128</v>
      </c>
      <c r="I1044" s="33" t="s">
        <v>8624</v>
      </c>
      <c r="J1044" s="472" t="s">
        <v>8624</v>
      </c>
      <c r="K1044" s="33" t="s">
        <v>5639</v>
      </c>
      <c r="L1044" s="13" t="s">
        <v>5613</v>
      </c>
      <c r="M1044" s="13">
        <v>0</v>
      </c>
      <c r="N1044" s="14"/>
    </row>
    <row r="1045" ht="18.95" customHeight="1" spans="1:14">
      <c r="A1045" s="44"/>
      <c r="B1045" s="44"/>
      <c r="C1045" s="44"/>
      <c r="D1045" s="44"/>
      <c r="E1045" s="44"/>
      <c r="F1045" s="44"/>
      <c r="G1045" s="45"/>
      <c r="H1045" s="15" t="s">
        <v>8625</v>
      </c>
      <c r="I1045" s="33" t="s">
        <v>8626</v>
      </c>
      <c r="J1045" s="472" t="s">
        <v>8626</v>
      </c>
      <c r="K1045" s="33" t="s">
        <v>8627</v>
      </c>
      <c r="L1045" s="13" t="s">
        <v>5613</v>
      </c>
      <c r="M1045" s="13">
        <v>0</v>
      </c>
      <c r="N1045" s="14"/>
    </row>
    <row r="1046" ht="18.95" customHeight="1" spans="1:14">
      <c r="A1046" s="44"/>
      <c r="B1046" s="44"/>
      <c r="C1046" s="44"/>
      <c r="D1046" s="44"/>
      <c r="E1046" s="44"/>
      <c r="F1046" s="44"/>
      <c r="G1046" s="45"/>
      <c r="H1046" s="15" t="s">
        <v>8628</v>
      </c>
      <c r="I1046" s="33" t="s">
        <v>8629</v>
      </c>
      <c r="J1046" s="472" t="s">
        <v>8629</v>
      </c>
      <c r="K1046" s="33" t="s">
        <v>8630</v>
      </c>
      <c r="L1046" s="13" t="s">
        <v>5613</v>
      </c>
      <c r="M1046" s="13">
        <v>0</v>
      </c>
      <c r="N1046" s="14"/>
    </row>
    <row r="1047" ht="18.95" customHeight="1" spans="1:14">
      <c r="A1047" s="44"/>
      <c r="B1047" s="44"/>
      <c r="C1047" s="44"/>
      <c r="D1047" s="44"/>
      <c r="E1047" s="44"/>
      <c r="F1047" s="44"/>
      <c r="G1047" s="45"/>
      <c r="H1047" s="15" t="s">
        <v>8631</v>
      </c>
      <c r="I1047" s="33" t="s">
        <v>8632</v>
      </c>
      <c r="J1047" s="472" t="s">
        <v>8632</v>
      </c>
      <c r="K1047" s="33" t="s">
        <v>8633</v>
      </c>
      <c r="L1047" s="13" t="s">
        <v>5613</v>
      </c>
      <c r="M1047" s="13">
        <v>0</v>
      </c>
      <c r="N1047" s="14"/>
    </row>
    <row r="1048" ht="18.95" customHeight="1" spans="1:14">
      <c r="A1048" s="44"/>
      <c r="B1048" s="44"/>
      <c r="C1048" s="44"/>
      <c r="D1048" s="44"/>
      <c r="E1048" s="44"/>
      <c r="F1048" s="44"/>
      <c r="G1048" s="45"/>
      <c r="H1048" s="15" t="s">
        <v>8634</v>
      </c>
      <c r="I1048" s="33" t="s">
        <v>8635</v>
      </c>
      <c r="J1048" s="472" t="s">
        <v>8635</v>
      </c>
      <c r="K1048" s="33" t="s">
        <v>8636</v>
      </c>
      <c r="L1048" s="13" t="s">
        <v>5613</v>
      </c>
      <c r="M1048" s="13">
        <v>0</v>
      </c>
      <c r="N1048" s="14"/>
    </row>
    <row r="1049" ht="18.95" customHeight="1" spans="1:14">
      <c r="A1049" s="44"/>
      <c r="B1049" s="44"/>
      <c r="C1049" s="44"/>
      <c r="D1049" s="44"/>
      <c r="E1049" s="44"/>
      <c r="F1049" s="44"/>
      <c r="G1049" s="45"/>
      <c r="H1049" s="15" t="s">
        <v>8637</v>
      </c>
      <c r="I1049" s="472" t="s">
        <v>8638</v>
      </c>
      <c r="J1049" s="472" t="s">
        <v>8639</v>
      </c>
      <c r="K1049" s="33" t="s">
        <v>8640</v>
      </c>
      <c r="L1049" s="13" t="s">
        <v>5613</v>
      </c>
      <c r="M1049" s="13"/>
      <c r="N1049" s="14"/>
    </row>
    <row r="1050" ht="18.95" customHeight="1" spans="1:14">
      <c r="A1050" s="44"/>
      <c r="B1050" s="44"/>
      <c r="C1050" s="44"/>
      <c r="D1050" s="44"/>
      <c r="E1050" s="44"/>
      <c r="F1050" s="44"/>
      <c r="G1050" s="45"/>
      <c r="H1050" s="15" t="s">
        <v>8641</v>
      </c>
      <c r="I1050" s="33" t="s">
        <v>8642</v>
      </c>
      <c r="J1050" s="472" t="s">
        <v>8642</v>
      </c>
      <c r="K1050" s="33" t="s">
        <v>8643</v>
      </c>
      <c r="L1050" s="13" t="s">
        <v>5613</v>
      </c>
      <c r="M1050" s="13">
        <v>0</v>
      </c>
      <c r="N1050" s="14"/>
    </row>
    <row r="1051" ht="18.95" customHeight="1" spans="1:14">
      <c r="A1051" s="44"/>
      <c r="B1051" s="44"/>
      <c r="C1051" s="44"/>
      <c r="D1051" s="44"/>
      <c r="E1051" s="44"/>
      <c r="F1051" s="44"/>
      <c r="G1051" s="45"/>
      <c r="H1051" s="15" t="s">
        <v>8644</v>
      </c>
      <c r="I1051" s="33" t="s">
        <v>8645</v>
      </c>
      <c r="J1051" s="472" t="s">
        <v>8645</v>
      </c>
      <c r="K1051" s="33" t="s">
        <v>8646</v>
      </c>
      <c r="L1051" s="13" t="s">
        <v>5613</v>
      </c>
      <c r="M1051" s="13">
        <v>0</v>
      </c>
      <c r="N1051" s="14"/>
    </row>
    <row r="1052" ht="18.95" customHeight="1" spans="1:14">
      <c r="A1052" s="44"/>
      <c r="B1052" s="44"/>
      <c r="C1052" s="44"/>
      <c r="D1052" s="44"/>
      <c r="E1052" s="44"/>
      <c r="F1052" s="44"/>
      <c r="G1052" s="45"/>
      <c r="H1052" s="15" t="s">
        <v>8124</v>
      </c>
      <c r="I1052" s="33" t="s">
        <v>8647</v>
      </c>
      <c r="J1052" s="472" t="s">
        <v>8647</v>
      </c>
      <c r="K1052" s="33" t="s">
        <v>5627</v>
      </c>
      <c r="L1052" s="13" t="s">
        <v>5613</v>
      </c>
      <c r="M1052" s="13">
        <v>0</v>
      </c>
      <c r="N1052" s="14"/>
    </row>
    <row r="1053" ht="18.95" customHeight="1" spans="1:14">
      <c r="A1053" s="44"/>
      <c r="B1053" s="44"/>
      <c r="C1053" s="44"/>
      <c r="D1053" s="44"/>
      <c r="E1053" s="44"/>
      <c r="F1053" s="44"/>
      <c r="G1053" s="45"/>
      <c r="H1053" s="15" t="s">
        <v>8126</v>
      </c>
      <c r="I1053" s="33" t="s">
        <v>8648</v>
      </c>
      <c r="J1053" s="472" t="s">
        <v>8648</v>
      </c>
      <c r="K1053" s="33" t="s">
        <v>5633</v>
      </c>
      <c r="L1053" s="13" t="s">
        <v>5613</v>
      </c>
      <c r="M1053" s="13">
        <v>0</v>
      </c>
      <c r="N1053" s="14"/>
    </row>
    <row r="1054" ht="18.95" customHeight="1" spans="1:14">
      <c r="A1054" s="44"/>
      <c r="B1054" s="44"/>
      <c r="C1054" s="44"/>
      <c r="D1054" s="44"/>
      <c r="E1054" s="44"/>
      <c r="F1054" s="44"/>
      <c r="G1054" s="45"/>
      <c r="H1054" s="15" t="s">
        <v>8128</v>
      </c>
      <c r="I1054" s="33" t="s">
        <v>8649</v>
      </c>
      <c r="J1054" s="472" t="s">
        <v>8649</v>
      </c>
      <c r="K1054" s="33" t="s">
        <v>5639</v>
      </c>
      <c r="L1054" s="13" t="s">
        <v>5613</v>
      </c>
      <c r="M1054" s="13">
        <v>0</v>
      </c>
      <c r="N1054" s="14"/>
    </row>
    <row r="1055" ht="18.95" customHeight="1" spans="1:14">
      <c r="A1055" s="44"/>
      <c r="B1055" s="44"/>
      <c r="C1055" s="44"/>
      <c r="D1055" s="44"/>
      <c r="E1055" s="44"/>
      <c r="F1055" s="44"/>
      <c r="G1055" s="45"/>
      <c r="H1055" s="15" t="s">
        <v>8650</v>
      </c>
      <c r="I1055" s="33" t="s">
        <v>8651</v>
      </c>
      <c r="J1055" s="472" t="s">
        <v>8651</v>
      </c>
      <c r="K1055" s="33" t="s">
        <v>8652</v>
      </c>
      <c r="L1055" s="13" t="s">
        <v>5613</v>
      </c>
      <c r="M1055" s="13">
        <v>0</v>
      </c>
      <c r="N1055" s="14"/>
    </row>
    <row r="1056" ht="18.95" customHeight="1" spans="1:14">
      <c r="A1056" s="44"/>
      <c r="B1056" s="44"/>
      <c r="C1056" s="44"/>
      <c r="D1056" s="44"/>
      <c r="E1056" s="44"/>
      <c r="F1056" s="44"/>
      <c r="G1056" s="45"/>
      <c r="H1056" s="15" t="s">
        <v>8653</v>
      </c>
      <c r="I1056" s="33" t="s">
        <v>8654</v>
      </c>
      <c r="J1056" s="472" t="s">
        <v>8654</v>
      </c>
      <c r="K1056" s="33" t="s">
        <v>8655</v>
      </c>
      <c r="L1056" s="13" t="s">
        <v>5613</v>
      </c>
      <c r="M1056" s="13">
        <v>0</v>
      </c>
      <c r="N1056" s="14"/>
    </row>
    <row r="1057" ht="18.95" customHeight="1" spans="1:14">
      <c r="A1057" s="44"/>
      <c r="B1057" s="44"/>
      <c r="C1057" s="44"/>
      <c r="D1057" s="44"/>
      <c r="E1057" s="44"/>
      <c r="F1057" s="44"/>
      <c r="G1057" s="45"/>
      <c r="H1057" s="15" t="s">
        <v>8656</v>
      </c>
      <c r="I1057" s="33" t="s">
        <v>8657</v>
      </c>
      <c r="J1057" s="472" t="s">
        <v>8657</v>
      </c>
      <c r="K1057" s="33" t="s">
        <v>8658</v>
      </c>
      <c r="L1057" s="13" t="s">
        <v>5613</v>
      </c>
      <c r="M1057" s="13">
        <v>0</v>
      </c>
      <c r="N1057" s="14"/>
    </row>
    <row r="1058" ht="18.95" customHeight="1" spans="1:14">
      <c r="A1058" s="44"/>
      <c r="B1058" s="44"/>
      <c r="C1058" s="44"/>
      <c r="D1058" s="44"/>
      <c r="E1058" s="44"/>
      <c r="F1058" s="44"/>
      <c r="G1058" s="45"/>
      <c r="H1058" s="15" t="s">
        <v>8659</v>
      </c>
      <c r="I1058" s="33" t="s">
        <v>8660</v>
      </c>
      <c r="J1058" s="472" t="s">
        <v>8660</v>
      </c>
      <c r="K1058" s="33" t="s">
        <v>8661</v>
      </c>
      <c r="L1058" s="13" t="s">
        <v>5613</v>
      </c>
      <c r="M1058" s="13">
        <v>0</v>
      </c>
      <c r="N1058" s="14"/>
    </row>
    <row r="1059" ht="18.95" customHeight="1" spans="1:14">
      <c r="A1059" s="44"/>
      <c r="B1059" s="44"/>
      <c r="C1059" s="44"/>
      <c r="D1059" s="44"/>
      <c r="E1059" s="44"/>
      <c r="F1059" s="44"/>
      <c r="G1059" s="45"/>
      <c r="H1059" s="15" t="s">
        <v>8662</v>
      </c>
      <c r="I1059" s="33" t="s">
        <v>8663</v>
      </c>
      <c r="J1059" s="472" t="s">
        <v>8663</v>
      </c>
      <c r="K1059" s="33" t="s">
        <v>8664</v>
      </c>
      <c r="L1059" s="13" t="s">
        <v>5613</v>
      </c>
      <c r="M1059" s="13">
        <v>0</v>
      </c>
      <c r="N1059" s="14"/>
    </row>
    <row r="1060" ht="18.95" customHeight="1" spans="1:14">
      <c r="A1060" s="44"/>
      <c r="B1060" s="44"/>
      <c r="C1060" s="44"/>
      <c r="D1060" s="44"/>
      <c r="E1060" s="44"/>
      <c r="F1060" s="44"/>
      <c r="G1060" s="45"/>
      <c r="H1060" s="52"/>
      <c r="I1060" s="472" t="s">
        <v>8665</v>
      </c>
      <c r="J1060" s="472" t="s">
        <v>8666</v>
      </c>
      <c r="K1060" s="33" t="s">
        <v>8667</v>
      </c>
      <c r="L1060" s="13" t="s">
        <v>5613</v>
      </c>
      <c r="M1060" s="13">
        <v>0</v>
      </c>
      <c r="N1060" s="14"/>
    </row>
    <row r="1061" ht="18.95" customHeight="1" spans="1:14">
      <c r="A1061" s="44"/>
      <c r="B1061" s="44"/>
      <c r="C1061" s="44"/>
      <c r="D1061" s="44"/>
      <c r="E1061" s="44"/>
      <c r="F1061" s="44"/>
      <c r="G1061" s="45"/>
      <c r="H1061" s="15" t="s">
        <v>8668</v>
      </c>
      <c r="I1061" s="33" t="s">
        <v>8665</v>
      </c>
      <c r="J1061" s="472" t="s">
        <v>8665</v>
      </c>
      <c r="K1061" s="33" t="s">
        <v>8669</v>
      </c>
      <c r="L1061" s="13" t="s">
        <v>5613</v>
      </c>
      <c r="M1061" s="13">
        <v>0</v>
      </c>
      <c r="N1061" s="14"/>
    </row>
    <row r="1062" ht="18.95" customHeight="1" spans="1:14">
      <c r="A1062" s="44"/>
      <c r="B1062" s="44"/>
      <c r="C1062" s="44"/>
      <c r="D1062" s="44"/>
      <c r="E1062" s="44"/>
      <c r="F1062" s="44"/>
      <c r="G1062" s="45"/>
      <c r="H1062" s="15" t="s">
        <v>8670</v>
      </c>
      <c r="I1062" s="33" t="s">
        <v>8671</v>
      </c>
      <c r="J1062" s="472" t="s">
        <v>8671</v>
      </c>
      <c r="K1062" s="33" t="s">
        <v>8672</v>
      </c>
      <c r="L1062" s="13" t="s">
        <v>5613</v>
      </c>
      <c r="M1062" s="13">
        <v>456</v>
      </c>
      <c r="N1062" s="14"/>
    </row>
    <row r="1063" ht="18.95" customHeight="1" spans="1:14">
      <c r="A1063" s="44"/>
      <c r="B1063" s="44"/>
      <c r="C1063" s="44"/>
      <c r="D1063" s="44"/>
      <c r="E1063" s="44"/>
      <c r="F1063" s="44"/>
      <c r="G1063" s="45"/>
      <c r="H1063" s="15" t="s">
        <v>8673</v>
      </c>
      <c r="I1063" s="33" t="s">
        <v>8674</v>
      </c>
      <c r="J1063" s="472" t="s">
        <v>8674</v>
      </c>
      <c r="K1063" s="33" t="s">
        <v>8675</v>
      </c>
      <c r="L1063" s="13" t="s">
        <v>5613</v>
      </c>
      <c r="M1063" s="13">
        <v>109</v>
      </c>
      <c r="N1063" s="14"/>
    </row>
    <row r="1064" ht="18.95" customHeight="1" spans="1:14">
      <c r="A1064" s="44"/>
      <c r="B1064" s="44"/>
      <c r="C1064" s="44"/>
      <c r="D1064" s="44"/>
      <c r="E1064" s="44"/>
      <c r="F1064" s="44"/>
      <c r="G1064" s="45"/>
      <c r="H1064" s="15" t="s">
        <v>8676</v>
      </c>
      <c r="I1064" s="33" t="s">
        <v>8677</v>
      </c>
      <c r="J1064" s="472" t="s">
        <v>8677</v>
      </c>
      <c r="K1064" s="33" t="s">
        <v>8678</v>
      </c>
      <c r="L1064" s="13" t="s">
        <v>5613</v>
      </c>
      <c r="M1064" s="13">
        <v>274</v>
      </c>
      <c r="N1064" s="14"/>
    </row>
    <row r="1065" ht="18.95" customHeight="1" spans="1:14">
      <c r="A1065" s="44"/>
      <c r="B1065" s="44"/>
      <c r="C1065" s="44"/>
      <c r="D1065" s="44"/>
      <c r="E1065" s="44"/>
      <c r="F1065" s="44"/>
      <c r="G1065" s="45"/>
      <c r="H1065" s="15" t="s">
        <v>8679</v>
      </c>
      <c r="I1065" s="33" t="s">
        <v>8680</v>
      </c>
      <c r="J1065" s="472" t="s">
        <v>8680</v>
      </c>
      <c r="K1065" s="33" t="s">
        <v>8681</v>
      </c>
      <c r="L1065" s="13" t="s">
        <v>5613</v>
      </c>
      <c r="M1065" s="13">
        <v>58</v>
      </c>
      <c r="N1065" s="14"/>
    </row>
    <row r="1066" ht="18.95" customHeight="1" spans="1:14">
      <c r="A1066" s="44"/>
      <c r="B1066" s="44"/>
      <c r="C1066" s="44"/>
      <c r="D1066" s="44"/>
      <c r="E1066" s="44"/>
      <c r="F1066" s="44"/>
      <c r="G1066" s="45"/>
      <c r="H1066" s="15" t="s">
        <v>8682</v>
      </c>
      <c r="I1066" s="33" t="s">
        <v>8683</v>
      </c>
      <c r="J1066" s="472" t="s">
        <v>8683</v>
      </c>
      <c r="K1066" s="33" t="s">
        <v>8684</v>
      </c>
      <c r="L1066" s="13" t="s">
        <v>5613</v>
      </c>
      <c r="M1066" s="13">
        <v>15</v>
      </c>
      <c r="N1066" s="14"/>
    </row>
    <row r="1067" ht="18.95" customHeight="1" spans="1:14">
      <c r="A1067" s="44"/>
      <c r="B1067" s="44"/>
      <c r="C1067" s="44"/>
      <c r="D1067" s="44"/>
      <c r="E1067" s="44"/>
      <c r="F1067" s="44"/>
      <c r="G1067" s="45"/>
      <c r="H1067" s="15" t="s">
        <v>8685</v>
      </c>
      <c r="I1067" s="33" t="s">
        <v>8686</v>
      </c>
      <c r="J1067" s="472" t="s">
        <v>8686</v>
      </c>
      <c r="K1067" s="33" t="s">
        <v>8687</v>
      </c>
      <c r="L1067" s="13" t="s">
        <v>5613</v>
      </c>
      <c r="M1067" s="13">
        <v>0</v>
      </c>
      <c r="N1067" s="14"/>
    </row>
    <row r="1068" ht="18.95" customHeight="1" spans="1:14">
      <c r="A1068" s="44"/>
      <c r="B1068" s="44"/>
      <c r="C1068" s="44"/>
      <c r="D1068" s="44"/>
      <c r="E1068" s="44"/>
      <c r="F1068" s="44"/>
      <c r="G1068" s="45"/>
      <c r="H1068" s="15" t="s">
        <v>8124</v>
      </c>
      <c r="I1068" s="33" t="s">
        <v>8688</v>
      </c>
      <c r="J1068" s="472" t="s">
        <v>8688</v>
      </c>
      <c r="K1068" s="33" t="s">
        <v>5627</v>
      </c>
      <c r="L1068" s="13" t="s">
        <v>5613</v>
      </c>
      <c r="M1068" s="13">
        <v>0</v>
      </c>
      <c r="N1068" s="14"/>
    </row>
    <row r="1069" ht="18.95" customHeight="1" spans="1:14">
      <c r="A1069" s="44"/>
      <c r="B1069" s="44"/>
      <c r="C1069" s="44"/>
      <c r="D1069" s="44"/>
      <c r="E1069" s="44"/>
      <c r="F1069" s="44"/>
      <c r="G1069" s="45"/>
      <c r="H1069" s="15" t="s">
        <v>8126</v>
      </c>
      <c r="I1069" s="33" t="s">
        <v>8689</v>
      </c>
      <c r="J1069" s="472" t="s">
        <v>8689</v>
      </c>
      <c r="K1069" s="33" t="s">
        <v>5633</v>
      </c>
      <c r="L1069" s="13" t="s">
        <v>5613</v>
      </c>
      <c r="M1069" s="13">
        <v>0</v>
      </c>
      <c r="N1069" s="14"/>
    </row>
    <row r="1070" ht="18.95" customHeight="1" spans="1:14">
      <c r="A1070" s="44"/>
      <c r="B1070" s="44"/>
      <c r="C1070" s="44"/>
      <c r="D1070" s="44"/>
      <c r="E1070" s="44"/>
      <c r="F1070" s="44"/>
      <c r="G1070" s="45"/>
      <c r="H1070" s="15" t="s">
        <v>8128</v>
      </c>
      <c r="I1070" s="33" t="s">
        <v>8690</v>
      </c>
      <c r="J1070" s="472" t="s">
        <v>8690</v>
      </c>
      <c r="K1070" s="33" t="s">
        <v>5639</v>
      </c>
      <c r="L1070" s="13" t="s">
        <v>5613</v>
      </c>
      <c r="M1070" s="13">
        <v>0</v>
      </c>
      <c r="N1070" s="14"/>
    </row>
    <row r="1071" ht="18.95" customHeight="1" spans="1:14">
      <c r="A1071" s="44"/>
      <c r="B1071" s="44"/>
      <c r="C1071" s="44"/>
      <c r="D1071" s="44"/>
      <c r="E1071" s="44"/>
      <c r="F1071" s="44"/>
      <c r="G1071" s="45"/>
      <c r="H1071" s="15" t="s">
        <v>8637</v>
      </c>
      <c r="I1071" s="33" t="s">
        <v>8691</v>
      </c>
      <c r="J1071" s="472" t="s">
        <v>8691</v>
      </c>
      <c r="K1071" s="33" t="s">
        <v>8640</v>
      </c>
      <c r="L1071" s="13" t="s">
        <v>5613</v>
      </c>
      <c r="M1071" s="13">
        <v>0</v>
      </c>
      <c r="N1071" s="14"/>
    </row>
    <row r="1072" ht="18.95" customHeight="1" spans="1:14">
      <c r="A1072" s="44"/>
      <c r="B1072" s="44"/>
      <c r="C1072" s="44"/>
      <c r="D1072" s="44"/>
      <c r="E1072" s="44"/>
      <c r="F1072" s="44"/>
      <c r="G1072" s="45"/>
      <c r="H1072" s="15" t="s">
        <v>8692</v>
      </c>
      <c r="I1072" s="33" t="s">
        <v>8693</v>
      </c>
      <c r="J1072" s="472" t="s">
        <v>8693</v>
      </c>
      <c r="K1072" s="33" t="s">
        <v>8694</v>
      </c>
      <c r="L1072" s="13" t="s">
        <v>5613</v>
      </c>
      <c r="M1072" s="13">
        <v>0</v>
      </c>
      <c r="N1072" s="14"/>
    </row>
    <row r="1073" ht="18.95" customHeight="1" spans="1:14">
      <c r="A1073" s="44"/>
      <c r="B1073" s="44"/>
      <c r="C1073" s="44"/>
      <c r="D1073" s="44"/>
      <c r="E1073" s="44"/>
      <c r="F1073" s="44"/>
      <c r="G1073" s="45"/>
      <c r="H1073" s="15" t="s">
        <v>8695</v>
      </c>
      <c r="I1073" s="33" t="s">
        <v>8696</v>
      </c>
      <c r="J1073" s="472" t="s">
        <v>8696</v>
      </c>
      <c r="K1073" s="33" t="s">
        <v>8697</v>
      </c>
      <c r="L1073" s="13" t="s">
        <v>5613</v>
      </c>
      <c r="M1073" s="13">
        <v>0</v>
      </c>
      <c r="N1073" s="14"/>
    </row>
    <row r="1074" ht="18.95" customHeight="1" spans="1:14">
      <c r="A1074" s="44"/>
      <c r="B1074" s="44"/>
      <c r="C1074" s="44"/>
      <c r="D1074" s="44"/>
      <c r="E1074" s="44"/>
      <c r="F1074" s="44"/>
      <c r="G1074" s="45"/>
      <c r="H1074" s="15" t="s">
        <v>8698</v>
      </c>
      <c r="I1074" s="33" t="s">
        <v>8699</v>
      </c>
      <c r="J1074" s="472" t="s">
        <v>8699</v>
      </c>
      <c r="K1074" s="33" t="s">
        <v>8700</v>
      </c>
      <c r="L1074" s="13" t="s">
        <v>5613</v>
      </c>
      <c r="M1074" s="13">
        <v>7775</v>
      </c>
      <c r="N1074" s="14"/>
    </row>
    <row r="1075" ht="18.95" customHeight="1" spans="1:14">
      <c r="A1075" s="44"/>
      <c r="B1075" s="44"/>
      <c r="C1075" s="44"/>
      <c r="D1075" s="44"/>
      <c r="E1075" s="44"/>
      <c r="F1075" s="44"/>
      <c r="G1075" s="45"/>
      <c r="H1075" s="15" t="s">
        <v>8701</v>
      </c>
      <c r="I1075" s="33" t="s">
        <v>8702</v>
      </c>
      <c r="J1075" s="472" t="s">
        <v>8702</v>
      </c>
      <c r="K1075" s="33" t="s">
        <v>8703</v>
      </c>
      <c r="L1075" s="13" t="s">
        <v>5613</v>
      </c>
      <c r="M1075" s="13">
        <v>0</v>
      </c>
      <c r="N1075" s="14"/>
    </row>
    <row r="1076" ht="18.95" customHeight="1" spans="1:14">
      <c r="A1076" s="44"/>
      <c r="B1076" s="44"/>
      <c r="C1076" s="44"/>
      <c r="D1076" s="44"/>
      <c r="E1076" s="44"/>
      <c r="F1076" s="44"/>
      <c r="G1076" s="45"/>
      <c r="H1076" s="15" t="s">
        <v>8704</v>
      </c>
      <c r="I1076" s="33" t="s">
        <v>8705</v>
      </c>
      <c r="J1076" s="472" t="s">
        <v>8705</v>
      </c>
      <c r="K1076" s="33" t="s">
        <v>8706</v>
      </c>
      <c r="L1076" s="13" t="s">
        <v>5613</v>
      </c>
      <c r="M1076" s="13">
        <v>7775</v>
      </c>
      <c r="N1076" s="14"/>
    </row>
    <row r="1077" ht="18.95" customHeight="1" spans="1:14">
      <c r="A1077" s="44"/>
      <c r="B1077" s="44"/>
      <c r="C1077" s="44"/>
      <c r="D1077" s="44"/>
      <c r="E1077" s="44"/>
      <c r="F1077" s="44"/>
      <c r="G1077" s="45"/>
      <c r="H1077" s="15" t="s">
        <v>8707</v>
      </c>
      <c r="I1077" s="33" t="s">
        <v>8708</v>
      </c>
      <c r="J1077" s="472" t="s">
        <v>8708</v>
      </c>
      <c r="K1077" s="33" t="s">
        <v>8709</v>
      </c>
      <c r="L1077" s="13" t="s">
        <v>5613</v>
      </c>
      <c r="M1077" s="13">
        <v>0</v>
      </c>
      <c r="N1077" s="14"/>
    </row>
    <row r="1078" ht="18.95" customHeight="1" spans="1:14">
      <c r="A1078" s="44"/>
      <c r="B1078" s="44"/>
      <c r="C1078" s="44"/>
      <c r="D1078" s="44"/>
      <c r="E1078" s="44"/>
      <c r="F1078" s="44"/>
      <c r="G1078" s="45"/>
      <c r="H1078" s="15" t="s">
        <v>8710</v>
      </c>
      <c r="I1078" s="33" t="s">
        <v>8711</v>
      </c>
      <c r="J1078" s="472" t="s">
        <v>8711</v>
      </c>
      <c r="K1078" s="33" t="s">
        <v>8712</v>
      </c>
      <c r="L1078" s="13" t="s">
        <v>5613</v>
      </c>
      <c r="M1078" s="13">
        <v>0</v>
      </c>
      <c r="N1078" s="14"/>
    </row>
    <row r="1079" ht="18.95" customHeight="1" spans="1:14">
      <c r="A1079" s="44"/>
      <c r="B1079" s="44"/>
      <c r="C1079" s="44"/>
      <c r="D1079" s="44"/>
      <c r="E1079" s="44"/>
      <c r="F1079" s="44"/>
      <c r="G1079" s="45"/>
      <c r="H1079" s="15" t="s">
        <v>8713</v>
      </c>
      <c r="I1079" s="33" t="s">
        <v>8714</v>
      </c>
      <c r="J1079" s="472" t="s">
        <v>8714</v>
      </c>
      <c r="K1079" s="33" t="s">
        <v>8715</v>
      </c>
      <c r="L1079" s="13" t="s">
        <v>5613</v>
      </c>
      <c r="M1079" s="13">
        <v>0</v>
      </c>
      <c r="N1079" s="14"/>
    </row>
    <row r="1080" ht="18.95" customHeight="1" spans="1:14">
      <c r="A1080" s="44"/>
      <c r="B1080" s="44"/>
      <c r="C1080" s="44"/>
      <c r="D1080" s="44"/>
      <c r="E1080" s="44"/>
      <c r="F1080" s="44"/>
      <c r="G1080" s="45"/>
      <c r="H1080" s="15" t="s">
        <v>8716</v>
      </c>
      <c r="I1080" s="33" t="s">
        <v>8717</v>
      </c>
      <c r="J1080" s="472" t="s">
        <v>8717</v>
      </c>
      <c r="K1080" s="33" t="s">
        <v>8718</v>
      </c>
      <c r="L1080" s="13" t="s">
        <v>5613</v>
      </c>
      <c r="M1080" s="13">
        <v>0</v>
      </c>
      <c r="N1080" s="14"/>
    </row>
    <row r="1081" ht="18.95" customHeight="1" spans="1:14">
      <c r="A1081" s="44"/>
      <c r="B1081" s="44"/>
      <c r="C1081" s="44"/>
      <c r="D1081" s="44"/>
      <c r="E1081" s="44"/>
      <c r="F1081" s="44"/>
      <c r="G1081" s="45"/>
      <c r="H1081" s="15" t="s">
        <v>8719</v>
      </c>
      <c r="I1081" s="33" t="s">
        <v>8720</v>
      </c>
      <c r="J1081" s="472" t="s">
        <v>8720</v>
      </c>
      <c r="K1081" s="33" t="s">
        <v>8715</v>
      </c>
      <c r="L1081" s="13" t="s">
        <v>5613</v>
      </c>
      <c r="M1081" s="13">
        <v>0</v>
      </c>
      <c r="N1081" s="14"/>
    </row>
    <row r="1082" ht="18.95" customHeight="1" spans="1:14">
      <c r="A1082" s="44"/>
      <c r="B1082" s="44"/>
      <c r="C1082" s="44"/>
      <c r="D1082" s="44"/>
      <c r="E1082" s="44"/>
      <c r="F1082" s="44"/>
      <c r="G1082" s="45"/>
      <c r="H1082" s="15" t="s">
        <v>8721</v>
      </c>
      <c r="I1082" s="33" t="s">
        <v>966</v>
      </c>
      <c r="J1082" s="472" t="s">
        <v>966</v>
      </c>
      <c r="K1082" s="33" t="s">
        <v>5978</v>
      </c>
      <c r="L1082" s="13" t="s">
        <v>5613</v>
      </c>
      <c r="M1082" s="13">
        <v>4358</v>
      </c>
      <c r="N1082" s="14"/>
    </row>
    <row r="1083" ht="18.95" customHeight="1" spans="1:14">
      <c r="A1083" s="44"/>
      <c r="B1083" s="44"/>
      <c r="C1083" s="44"/>
      <c r="D1083" s="44"/>
      <c r="E1083" s="44"/>
      <c r="F1083" s="44"/>
      <c r="G1083" s="45"/>
      <c r="H1083" s="15" t="s">
        <v>8722</v>
      </c>
      <c r="I1083" s="33" t="s">
        <v>8723</v>
      </c>
      <c r="J1083" s="472" t="s">
        <v>8723</v>
      </c>
      <c r="K1083" s="33" t="s">
        <v>8724</v>
      </c>
      <c r="L1083" s="13" t="s">
        <v>5613</v>
      </c>
      <c r="M1083" s="13">
        <v>0</v>
      </c>
      <c r="N1083" s="14"/>
    </row>
    <row r="1084" ht="18.95" customHeight="1" spans="1:14">
      <c r="A1084" s="44"/>
      <c r="B1084" s="44"/>
      <c r="C1084" s="44"/>
      <c r="D1084" s="44"/>
      <c r="E1084" s="44"/>
      <c r="F1084" s="44"/>
      <c r="G1084" s="45"/>
      <c r="H1084" s="15" t="s">
        <v>8124</v>
      </c>
      <c r="I1084" s="33" t="s">
        <v>8725</v>
      </c>
      <c r="J1084" s="472" t="s">
        <v>8725</v>
      </c>
      <c r="K1084" s="33" t="s">
        <v>5627</v>
      </c>
      <c r="L1084" s="13" t="s">
        <v>5613</v>
      </c>
      <c r="M1084" s="13">
        <v>0</v>
      </c>
      <c r="N1084" s="14"/>
    </row>
    <row r="1085" ht="18.95" customHeight="1" spans="1:14">
      <c r="A1085" s="44"/>
      <c r="B1085" s="44"/>
      <c r="C1085" s="44"/>
      <c r="D1085" s="44"/>
      <c r="E1085" s="44"/>
      <c r="F1085" s="44"/>
      <c r="G1085" s="45"/>
      <c r="H1085" s="15" t="s">
        <v>8126</v>
      </c>
      <c r="I1085" s="33" t="s">
        <v>8726</v>
      </c>
      <c r="J1085" s="472" t="s">
        <v>8726</v>
      </c>
      <c r="K1085" s="33" t="s">
        <v>5633</v>
      </c>
      <c r="L1085" s="13" t="s">
        <v>5613</v>
      </c>
      <c r="M1085" s="13">
        <v>0</v>
      </c>
      <c r="N1085" s="14"/>
    </row>
    <row r="1086" ht="18.95" customHeight="1" spans="1:14">
      <c r="A1086" s="44"/>
      <c r="B1086" s="44"/>
      <c r="C1086" s="44"/>
      <c r="D1086" s="44"/>
      <c r="E1086" s="44"/>
      <c r="F1086" s="44"/>
      <c r="G1086" s="45"/>
      <c r="H1086" s="15" t="s">
        <v>8128</v>
      </c>
      <c r="I1086" s="33" t="s">
        <v>8727</v>
      </c>
      <c r="J1086" s="472" t="s">
        <v>8727</v>
      </c>
      <c r="K1086" s="33" t="s">
        <v>5639</v>
      </c>
      <c r="L1086" s="13" t="s">
        <v>5613</v>
      </c>
      <c r="M1086" s="13">
        <v>0</v>
      </c>
      <c r="N1086" s="14"/>
    </row>
    <row r="1087" ht="18.95" customHeight="1" spans="1:14">
      <c r="A1087" s="44"/>
      <c r="B1087" s="44"/>
      <c r="C1087" s="44"/>
      <c r="D1087" s="44"/>
      <c r="E1087" s="44"/>
      <c r="F1087" s="44"/>
      <c r="G1087" s="45"/>
      <c r="H1087" s="15" t="s">
        <v>8728</v>
      </c>
      <c r="I1087" s="33" t="s">
        <v>8729</v>
      </c>
      <c r="J1087" s="472" t="s">
        <v>8729</v>
      </c>
      <c r="K1087" s="33" t="s">
        <v>8730</v>
      </c>
      <c r="L1087" s="13" t="s">
        <v>5613</v>
      </c>
      <c r="M1087" s="13">
        <v>0</v>
      </c>
      <c r="N1087" s="14"/>
    </row>
    <row r="1088" ht="18.95" customHeight="1" spans="1:14">
      <c r="A1088" s="44"/>
      <c r="B1088" s="44"/>
      <c r="C1088" s="44"/>
      <c r="D1088" s="44"/>
      <c r="E1088" s="44"/>
      <c r="F1088" s="44"/>
      <c r="G1088" s="45"/>
      <c r="H1088" s="15" t="s">
        <v>8731</v>
      </c>
      <c r="I1088" s="33" t="s">
        <v>8732</v>
      </c>
      <c r="J1088" s="472" t="s">
        <v>8732</v>
      </c>
      <c r="K1088" s="33" t="s">
        <v>8733</v>
      </c>
      <c r="L1088" s="13" t="s">
        <v>5613</v>
      </c>
      <c r="M1088" s="13">
        <v>0</v>
      </c>
      <c r="N1088" s="14"/>
    </row>
    <row r="1089" ht="18.95" customHeight="1" spans="1:14">
      <c r="A1089" s="44"/>
      <c r="B1089" s="44"/>
      <c r="C1089" s="44"/>
      <c r="D1089" s="44"/>
      <c r="E1089" s="44"/>
      <c r="F1089" s="44"/>
      <c r="G1089" s="45"/>
      <c r="H1089" s="15" t="s">
        <v>8734</v>
      </c>
      <c r="I1089" s="33" t="s">
        <v>8735</v>
      </c>
      <c r="J1089" s="472" t="s">
        <v>8735</v>
      </c>
      <c r="K1089" s="33" t="s">
        <v>8736</v>
      </c>
      <c r="L1089" s="13" t="s">
        <v>5613</v>
      </c>
      <c r="M1089" s="13">
        <v>0</v>
      </c>
      <c r="N1089" s="14"/>
    </row>
    <row r="1090" ht="18.95" customHeight="1" spans="1:14">
      <c r="A1090" s="44"/>
      <c r="B1090" s="44"/>
      <c r="C1090" s="44"/>
      <c r="D1090" s="44"/>
      <c r="E1090" s="44"/>
      <c r="F1090" s="44"/>
      <c r="G1090" s="45"/>
      <c r="H1090" s="15" t="s">
        <v>8737</v>
      </c>
      <c r="I1090" s="33" t="s">
        <v>8738</v>
      </c>
      <c r="J1090" s="472" t="s">
        <v>8738</v>
      </c>
      <c r="K1090" s="33" t="s">
        <v>8739</v>
      </c>
      <c r="L1090" s="13" t="s">
        <v>5613</v>
      </c>
      <c r="M1090" s="13">
        <v>0</v>
      </c>
      <c r="N1090" s="14"/>
    </row>
    <row r="1091" ht="18.95" customHeight="1" spans="1:14">
      <c r="A1091" s="44"/>
      <c r="B1091" s="44"/>
      <c r="C1091" s="44"/>
      <c r="D1091" s="44"/>
      <c r="E1091" s="44"/>
      <c r="F1091" s="44"/>
      <c r="G1091" s="45"/>
      <c r="H1091" s="15" t="s">
        <v>8740</v>
      </c>
      <c r="I1091" s="33" t="s">
        <v>8741</v>
      </c>
      <c r="J1091" s="472" t="s">
        <v>8741</v>
      </c>
      <c r="K1091" s="33" t="s">
        <v>8742</v>
      </c>
      <c r="L1091" s="13" t="s">
        <v>5613</v>
      </c>
      <c r="M1091" s="13">
        <v>0</v>
      </c>
      <c r="N1091" s="14"/>
    </row>
    <row r="1092" ht="18.95" customHeight="1" spans="1:14">
      <c r="A1092" s="44"/>
      <c r="B1092" s="44"/>
      <c r="C1092" s="44"/>
      <c r="D1092" s="44"/>
      <c r="E1092" s="44"/>
      <c r="F1092" s="44"/>
      <c r="G1092" s="45"/>
      <c r="H1092" s="15" t="s">
        <v>8743</v>
      </c>
      <c r="I1092" s="33" t="s">
        <v>8744</v>
      </c>
      <c r="J1092" s="472" t="s">
        <v>8744</v>
      </c>
      <c r="K1092" s="33" t="s">
        <v>8745</v>
      </c>
      <c r="L1092" s="13" t="s">
        <v>5613</v>
      </c>
      <c r="M1092" s="13">
        <v>0</v>
      </c>
      <c r="N1092" s="14"/>
    </row>
    <row r="1093" ht="18.95" customHeight="1" spans="1:14">
      <c r="A1093" s="44"/>
      <c r="B1093" s="44"/>
      <c r="C1093" s="44"/>
      <c r="D1093" s="44"/>
      <c r="E1093" s="44"/>
      <c r="F1093" s="44"/>
      <c r="G1093" s="45"/>
      <c r="H1093" s="15" t="s">
        <v>8746</v>
      </c>
      <c r="I1093" s="33" t="s">
        <v>8747</v>
      </c>
      <c r="J1093" s="472" t="s">
        <v>8747</v>
      </c>
      <c r="K1093" s="33" t="s">
        <v>8748</v>
      </c>
      <c r="L1093" s="13" t="s">
        <v>5613</v>
      </c>
      <c r="M1093" s="13">
        <v>0</v>
      </c>
      <c r="N1093" s="14"/>
    </row>
    <row r="1094" ht="18.95" customHeight="1" spans="1:14">
      <c r="A1094" s="44"/>
      <c r="B1094" s="44"/>
      <c r="C1094" s="44"/>
      <c r="D1094" s="44"/>
      <c r="E1094" s="44"/>
      <c r="F1094" s="44"/>
      <c r="G1094" s="45"/>
      <c r="H1094" s="15" t="s">
        <v>8124</v>
      </c>
      <c r="I1094" s="33" t="s">
        <v>8749</v>
      </c>
      <c r="J1094" s="472" t="s">
        <v>8749</v>
      </c>
      <c r="K1094" s="33" t="s">
        <v>5627</v>
      </c>
      <c r="L1094" s="13" t="s">
        <v>5613</v>
      </c>
      <c r="M1094" s="13">
        <v>0</v>
      </c>
      <c r="N1094" s="14"/>
    </row>
    <row r="1095" ht="18.95" customHeight="1" spans="1:14">
      <c r="A1095" s="44"/>
      <c r="B1095" s="44"/>
      <c r="C1095" s="44"/>
      <c r="D1095" s="44"/>
      <c r="E1095" s="44"/>
      <c r="F1095" s="44"/>
      <c r="G1095" s="45"/>
      <c r="H1095" s="15" t="s">
        <v>8126</v>
      </c>
      <c r="I1095" s="33" t="s">
        <v>8750</v>
      </c>
      <c r="J1095" s="472" t="s">
        <v>8750</v>
      </c>
      <c r="K1095" s="33" t="s">
        <v>5633</v>
      </c>
      <c r="L1095" s="13" t="s">
        <v>5613</v>
      </c>
      <c r="M1095" s="13">
        <v>0</v>
      </c>
      <c r="N1095" s="14"/>
    </row>
    <row r="1096" ht="18.95" customHeight="1" spans="1:14">
      <c r="A1096" s="44"/>
      <c r="B1096" s="44"/>
      <c r="C1096" s="44"/>
      <c r="D1096" s="44"/>
      <c r="E1096" s="44"/>
      <c r="F1096" s="44"/>
      <c r="G1096" s="45"/>
      <c r="H1096" s="15" t="s">
        <v>8128</v>
      </c>
      <c r="I1096" s="33" t="s">
        <v>8751</v>
      </c>
      <c r="J1096" s="472" t="s">
        <v>8751</v>
      </c>
      <c r="K1096" s="33" t="s">
        <v>5639</v>
      </c>
      <c r="L1096" s="13" t="s">
        <v>5613</v>
      </c>
      <c r="M1096" s="13">
        <v>0</v>
      </c>
      <c r="N1096" s="14"/>
    </row>
    <row r="1097" ht="18.95" customHeight="1" spans="1:14">
      <c r="A1097" s="44"/>
      <c r="B1097" s="44"/>
      <c r="C1097" s="44"/>
      <c r="D1097" s="44"/>
      <c r="E1097" s="44"/>
      <c r="F1097" s="44"/>
      <c r="G1097" s="45"/>
      <c r="H1097" s="15" t="s">
        <v>8752</v>
      </c>
      <c r="I1097" s="33" t="s">
        <v>8753</v>
      </c>
      <c r="J1097" s="472" t="s">
        <v>8753</v>
      </c>
      <c r="K1097" s="33" t="s">
        <v>8754</v>
      </c>
      <c r="L1097" s="13" t="s">
        <v>5613</v>
      </c>
      <c r="M1097" s="13">
        <v>0</v>
      </c>
      <c r="N1097" s="14"/>
    </row>
    <row r="1098" ht="18.95" customHeight="1" spans="1:14">
      <c r="A1098" s="44"/>
      <c r="B1098" s="44"/>
      <c r="C1098" s="44"/>
      <c r="D1098" s="44"/>
      <c r="E1098" s="44"/>
      <c r="F1098" s="44"/>
      <c r="G1098" s="45"/>
      <c r="H1098" s="15" t="s">
        <v>8755</v>
      </c>
      <c r="I1098" s="33" t="s">
        <v>8756</v>
      </c>
      <c r="J1098" s="472" t="s">
        <v>8756</v>
      </c>
      <c r="K1098" s="33" t="s">
        <v>8757</v>
      </c>
      <c r="L1098" s="13" t="s">
        <v>5613</v>
      </c>
      <c r="M1098" s="13">
        <v>0</v>
      </c>
      <c r="N1098" s="14"/>
    </row>
    <row r="1099" ht="18.95" customHeight="1" spans="1:14">
      <c r="A1099" s="44"/>
      <c r="B1099" s="44"/>
      <c r="C1099" s="44"/>
      <c r="D1099" s="44"/>
      <c r="E1099" s="44"/>
      <c r="F1099" s="44"/>
      <c r="G1099" s="45"/>
      <c r="H1099" s="15" t="s">
        <v>8758</v>
      </c>
      <c r="I1099" s="33" t="s">
        <v>8759</v>
      </c>
      <c r="J1099" s="472" t="s">
        <v>8759</v>
      </c>
      <c r="K1099" s="33" t="s">
        <v>8760</v>
      </c>
      <c r="L1099" s="13" t="s">
        <v>5613</v>
      </c>
      <c r="M1099" s="13">
        <v>0</v>
      </c>
      <c r="N1099" s="14"/>
    </row>
    <row r="1100" ht="18.95" customHeight="1" spans="1:14">
      <c r="A1100" s="44"/>
      <c r="B1100" s="44"/>
      <c r="C1100" s="44"/>
      <c r="D1100" s="44"/>
      <c r="E1100" s="44"/>
      <c r="F1100" s="44"/>
      <c r="G1100" s="45"/>
      <c r="H1100" s="15" t="s">
        <v>8761</v>
      </c>
      <c r="I1100" s="33" t="s">
        <v>8762</v>
      </c>
      <c r="J1100" s="472" t="s">
        <v>8762</v>
      </c>
      <c r="K1100" s="33" t="s">
        <v>8763</v>
      </c>
      <c r="L1100" s="13" t="s">
        <v>5613</v>
      </c>
      <c r="M1100" s="13">
        <v>0</v>
      </c>
      <c r="N1100" s="14"/>
    </row>
    <row r="1101" ht="18.95" customHeight="1" spans="1:14">
      <c r="A1101" s="44"/>
      <c r="B1101" s="44"/>
      <c r="C1101" s="44"/>
      <c r="D1101" s="44"/>
      <c r="E1101" s="44"/>
      <c r="F1101" s="44"/>
      <c r="G1101" s="45"/>
      <c r="H1101" s="15" t="s">
        <v>8764</v>
      </c>
      <c r="I1101" s="33" t="s">
        <v>8765</v>
      </c>
      <c r="J1101" s="472" t="s">
        <v>8765</v>
      </c>
      <c r="K1101" s="33" t="s">
        <v>8766</v>
      </c>
      <c r="L1101" s="13" t="s">
        <v>5613</v>
      </c>
      <c r="M1101" s="13">
        <v>0</v>
      </c>
      <c r="N1101" s="14"/>
    </row>
    <row r="1102" ht="18.95" customHeight="1" spans="1:14">
      <c r="A1102" s="44"/>
      <c r="B1102" s="44"/>
      <c r="C1102" s="44"/>
      <c r="D1102" s="44"/>
      <c r="E1102" s="44"/>
      <c r="F1102" s="44"/>
      <c r="G1102" s="45"/>
      <c r="H1102" s="15" t="s">
        <v>8767</v>
      </c>
      <c r="I1102" s="33" t="s">
        <v>8768</v>
      </c>
      <c r="J1102" s="472" t="s">
        <v>8768</v>
      </c>
      <c r="K1102" s="33" t="s">
        <v>8769</v>
      </c>
      <c r="L1102" s="13" t="s">
        <v>5613</v>
      </c>
      <c r="M1102" s="13">
        <v>0</v>
      </c>
      <c r="N1102" s="14"/>
    </row>
    <row r="1103" ht="18.95" customHeight="1" spans="1:14">
      <c r="A1103" s="44"/>
      <c r="B1103" s="44"/>
      <c r="C1103" s="44"/>
      <c r="D1103" s="44"/>
      <c r="E1103" s="44"/>
      <c r="F1103" s="44"/>
      <c r="G1103" s="45"/>
      <c r="H1103" s="15" t="s">
        <v>8770</v>
      </c>
      <c r="I1103" s="33" t="s">
        <v>8771</v>
      </c>
      <c r="J1103" s="472" t="s">
        <v>8771</v>
      </c>
      <c r="K1103" s="33" t="s">
        <v>8772</v>
      </c>
      <c r="L1103" s="13" t="s">
        <v>5613</v>
      </c>
      <c r="M1103" s="13">
        <v>0</v>
      </c>
      <c r="N1103" s="14"/>
    </row>
    <row r="1104" ht="18.95" customHeight="1" spans="1:14">
      <c r="A1104" s="44"/>
      <c r="B1104" s="44"/>
      <c r="C1104" s="44"/>
      <c r="D1104" s="44"/>
      <c r="E1104" s="44"/>
      <c r="F1104" s="44"/>
      <c r="G1104" s="45"/>
      <c r="H1104" s="15" t="s">
        <v>8773</v>
      </c>
      <c r="I1104" s="33" t="s">
        <v>8774</v>
      </c>
      <c r="J1104" s="472" t="s">
        <v>8774</v>
      </c>
      <c r="K1104" s="33" t="s">
        <v>8775</v>
      </c>
      <c r="L1104" s="13" t="s">
        <v>5613</v>
      </c>
      <c r="M1104" s="13">
        <v>0</v>
      </c>
      <c r="N1104" s="14"/>
    </row>
    <row r="1105" ht="18.95" customHeight="1" spans="1:14">
      <c r="A1105" s="44"/>
      <c r="B1105" s="44"/>
      <c r="C1105" s="44"/>
      <c r="D1105" s="44"/>
      <c r="E1105" s="44"/>
      <c r="F1105" s="44"/>
      <c r="G1105" s="45"/>
      <c r="H1105" s="15" t="s">
        <v>8776</v>
      </c>
      <c r="I1105" s="33" t="s">
        <v>8777</v>
      </c>
      <c r="J1105" s="472" t="s">
        <v>8777</v>
      </c>
      <c r="K1105" s="33" t="s">
        <v>8778</v>
      </c>
      <c r="L1105" s="13" t="s">
        <v>5613</v>
      </c>
      <c r="M1105" s="13">
        <v>0</v>
      </c>
      <c r="N1105" s="14"/>
    </row>
    <row r="1106" ht="18.95" customHeight="1" spans="1:14">
      <c r="A1106" s="44"/>
      <c r="B1106" s="44"/>
      <c r="C1106" s="44"/>
      <c r="D1106" s="44"/>
      <c r="E1106" s="44"/>
      <c r="F1106" s="44"/>
      <c r="G1106" s="45"/>
      <c r="H1106" s="15" t="s">
        <v>8779</v>
      </c>
      <c r="I1106" s="33" t="s">
        <v>8780</v>
      </c>
      <c r="J1106" s="472" t="s">
        <v>8780</v>
      </c>
      <c r="K1106" s="33" t="s">
        <v>8781</v>
      </c>
      <c r="L1106" s="13" t="s">
        <v>5613</v>
      </c>
      <c r="M1106" s="13">
        <v>0</v>
      </c>
      <c r="N1106" s="14"/>
    </row>
    <row r="1107" ht="18.95" customHeight="1" spans="1:14">
      <c r="A1107" s="44"/>
      <c r="B1107" s="44"/>
      <c r="C1107" s="44"/>
      <c r="D1107" s="44"/>
      <c r="E1107" s="44"/>
      <c r="F1107" s="44"/>
      <c r="G1107" s="45"/>
      <c r="H1107" s="15" t="s">
        <v>8782</v>
      </c>
      <c r="I1107" s="33" t="s">
        <v>8783</v>
      </c>
      <c r="J1107" s="472" t="s">
        <v>8783</v>
      </c>
      <c r="K1107" s="33" t="s">
        <v>8784</v>
      </c>
      <c r="L1107" s="13" t="s">
        <v>5613</v>
      </c>
      <c r="M1107" s="13">
        <v>0</v>
      </c>
      <c r="N1107" s="14"/>
    </row>
    <row r="1108" ht="18.95" customHeight="1" spans="1:14">
      <c r="A1108" s="44"/>
      <c r="B1108" s="44"/>
      <c r="C1108" s="44"/>
      <c r="D1108" s="44"/>
      <c r="E1108" s="44"/>
      <c r="F1108" s="44"/>
      <c r="G1108" s="45"/>
      <c r="H1108" s="15" t="s">
        <v>8785</v>
      </c>
      <c r="I1108" s="33" t="s">
        <v>8786</v>
      </c>
      <c r="J1108" s="472" t="s">
        <v>8786</v>
      </c>
      <c r="K1108" s="33" t="s">
        <v>8787</v>
      </c>
      <c r="L1108" s="13" t="s">
        <v>5613</v>
      </c>
      <c r="M1108" s="13">
        <v>0</v>
      </c>
      <c r="N1108" s="14"/>
    </row>
    <row r="1109" ht="18.95" customHeight="1" spans="1:14">
      <c r="A1109" s="44"/>
      <c r="B1109" s="44"/>
      <c r="C1109" s="44"/>
      <c r="D1109" s="44"/>
      <c r="E1109" s="44"/>
      <c r="F1109" s="44"/>
      <c r="G1109" s="45"/>
      <c r="H1109" s="15" t="s">
        <v>8788</v>
      </c>
      <c r="I1109" s="33" t="s">
        <v>8789</v>
      </c>
      <c r="J1109" s="472" t="s">
        <v>8789</v>
      </c>
      <c r="K1109" s="33" t="s">
        <v>8790</v>
      </c>
      <c r="L1109" s="13" t="s">
        <v>5613</v>
      </c>
      <c r="M1109" s="13">
        <v>0</v>
      </c>
      <c r="N1109" s="14"/>
    </row>
    <row r="1110" ht="18.95" customHeight="1" spans="1:14">
      <c r="A1110" s="44"/>
      <c r="B1110" s="44"/>
      <c r="C1110" s="44"/>
      <c r="D1110" s="44"/>
      <c r="E1110" s="44"/>
      <c r="F1110" s="44"/>
      <c r="G1110" s="45"/>
      <c r="H1110" s="15" t="s">
        <v>8124</v>
      </c>
      <c r="I1110" s="33" t="s">
        <v>8791</v>
      </c>
      <c r="J1110" s="472" t="s">
        <v>8791</v>
      </c>
      <c r="K1110" s="33" t="s">
        <v>5627</v>
      </c>
      <c r="L1110" s="13" t="s">
        <v>5613</v>
      </c>
      <c r="M1110" s="13">
        <v>0</v>
      </c>
      <c r="N1110" s="14"/>
    </row>
    <row r="1111" ht="18.95" customHeight="1" spans="1:14">
      <c r="A1111" s="44"/>
      <c r="B1111" s="44"/>
      <c r="C1111" s="44"/>
      <c r="D1111" s="44"/>
      <c r="E1111" s="44"/>
      <c r="F1111" s="44"/>
      <c r="G1111" s="45"/>
      <c r="H1111" s="15" t="s">
        <v>8126</v>
      </c>
      <c r="I1111" s="33" t="s">
        <v>8792</v>
      </c>
      <c r="J1111" s="472" t="s">
        <v>8792</v>
      </c>
      <c r="K1111" s="33" t="s">
        <v>5633</v>
      </c>
      <c r="L1111" s="13" t="s">
        <v>5613</v>
      </c>
      <c r="M1111" s="13">
        <v>0</v>
      </c>
      <c r="N1111" s="14"/>
    </row>
    <row r="1112" ht="18.95" customHeight="1" spans="1:14">
      <c r="A1112" s="44"/>
      <c r="B1112" s="44"/>
      <c r="C1112" s="44"/>
      <c r="D1112" s="44"/>
      <c r="E1112" s="44"/>
      <c r="F1112" s="44"/>
      <c r="G1112" s="45"/>
      <c r="H1112" s="15" t="s">
        <v>8128</v>
      </c>
      <c r="I1112" s="33" t="s">
        <v>8793</v>
      </c>
      <c r="J1112" s="472" t="s">
        <v>8793</v>
      </c>
      <c r="K1112" s="33" t="s">
        <v>5639</v>
      </c>
      <c r="L1112" s="13" t="s">
        <v>5613</v>
      </c>
      <c r="M1112" s="13">
        <v>0</v>
      </c>
      <c r="N1112" s="14"/>
    </row>
    <row r="1113" ht="18.95" customHeight="1" spans="1:14">
      <c r="A1113" s="44"/>
      <c r="B1113" s="44"/>
      <c r="C1113" s="44"/>
      <c r="D1113" s="44"/>
      <c r="E1113" s="44"/>
      <c r="F1113" s="44"/>
      <c r="G1113" s="45"/>
      <c r="H1113" s="15" t="s">
        <v>8794</v>
      </c>
      <c r="I1113" s="33" t="s">
        <v>8795</v>
      </c>
      <c r="J1113" s="472" t="s">
        <v>8795</v>
      </c>
      <c r="K1113" s="33" t="s">
        <v>8796</v>
      </c>
      <c r="L1113" s="13" t="s">
        <v>5613</v>
      </c>
      <c r="M1113" s="13">
        <v>0</v>
      </c>
      <c r="N1113" s="14"/>
    </row>
    <row r="1114" ht="18.95" customHeight="1" spans="1:14">
      <c r="A1114" s="44"/>
      <c r="B1114" s="44"/>
      <c r="C1114" s="44"/>
      <c r="D1114" s="44"/>
      <c r="E1114" s="44"/>
      <c r="F1114" s="44"/>
      <c r="G1114" s="45"/>
      <c r="H1114" s="33"/>
      <c r="I1114" s="472" t="s">
        <v>8797</v>
      </c>
      <c r="J1114" s="472" t="s">
        <v>8798</v>
      </c>
      <c r="K1114" s="33" t="s">
        <v>8799</v>
      </c>
      <c r="L1114" s="13" t="s">
        <v>5613</v>
      </c>
      <c r="M1114" s="13"/>
      <c r="N1114" s="14"/>
    </row>
    <row r="1115" ht="18.95" customHeight="1" spans="1:14">
      <c r="A1115" s="44"/>
      <c r="B1115" s="44"/>
      <c r="C1115" s="44"/>
      <c r="D1115" s="44"/>
      <c r="E1115" s="44"/>
      <c r="F1115" s="44"/>
      <c r="G1115" s="45"/>
      <c r="H1115" s="52"/>
      <c r="I1115" s="33"/>
      <c r="J1115" s="472" t="s">
        <v>8800</v>
      </c>
      <c r="K1115" s="33" t="s">
        <v>5627</v>
      </c>
      <c r="L1115" s="13" t="s">
        <v>5613</v>
      </c>
      <c r="M1115" s="13"/>
      <c r="N1115" s="14"/>
    </row>
    <row r="1116" ht="18.95" customHeight="1" spans="1:14">
      <c r="A1116" s="44"/>
      <c r="B1116" s="44"/>
      <c r="C1116" s="44"/>
      <c r="D1116" s="44"/>
      <c r="E1116" s="44"/>
      <c r="F1116" s="44"/>
      <c r="G1116" s="45"/>
      <c r="H1116" s="52"/>
      <c r="I1116" s="33"/>
      <c r="J1116" s="472" t="s">
        <v>8801</v>
      </c>
      <c r="K1116" s="33" t="s">
        <v>5633</v>
      </c>
      <c r="L1116" s="13" t="s">
        <v>5613</v>
      </c>
      <c r="M1116" s="13"/>
      <c r="N1116" s="14"/>
    </row>
    <row r="1117" ht="18.95" customHeight="1" spans="1:14">
      <c r="A1117" s="44"/>
      <c r="B1117" s="44"/>
      <c r="C1117" s="44"/>
      <c r="D1117" s="44"/>
      <c r="E1117" s="44"/>
      <c r="F1117" s="44"/>
      <c r="G1117" s="45"/>
      <c r="H1117" s="52"/>
      <c r="I1117" s="33"/>
      <c r="J1117" s="472" t="s">
        <v>8802</v>
      </c>
      <c r="K1117" s="33" t="s">
        <v>5639</v>
      </c>
      <c r="L1117" s="13" t="s">
        <v>5613</v>
      </c>
      <c r="M1117" s="13"/>
      <c r="N1117" s="14"/>
    </row>
    <row r="1118" ht="18.95" customHeight="1" spans="1:14">
      <c r="A1118" s="44"/>
      <c r="B1118" s="44"/>
      <c r="C1118" s="44"/>
      <c r="D1118" s="44"/>
      <c r="E1118" s="44"/>
      <c r="F1118" s="44"/>
      <c r="G1118" s="45"/>
      <c r="H1118" s="52"/>
      <c r="I1118" s="33"/>
      <c r="J1118" s="472" t="s">
        <v>8803</v>
      </c>
      <c r="K1118" s="33" t="s">
        <v>8804</v>
      </c>
      <c r="L1118" s="13" t="s">
        <v>5613</v>
      </c>
      <c r="M1118" s="13"/>
      <c r="N1118" s="14"/>
    </row>
    <row r="1119" ht="18.95" customHeight="1" spans="1:14">
      <c r="A1119" s="44"/>
      <c r="B1119" s="44"/>
      <c r="C1119" s="44"/>
      <c r="D1119" s="44"/>
      <c r="E1119" s="44"/>
      <c r="F1119" s="44"/>
      <c r="G1119" s="45"/>
      <c r="H1119" s="52"/>
      <c r="I1119" s="33"/>
      <c r="J1119" s="472" t="s">
        <v>8805</v>
      </c>
      <c r="K1119" s="33" t="s">
        <v>8806</v>
      </c>
      <c r="L1119" s="13" t="s">
        <v>5613</v>
      </c>
      <c r="M1119" s="13"/>
      <c r="N1119" s="14"/>
    </row>
    <row r="1120" ht="18.95" customHeight="1" spans="1:14">
      <c r="A1120" s="44"/>
      <c r="B1120" s="44"/>
      <c r="C1120" s="44"/>
      <c r="D1120" s="44"/>
      <c r="E1120" s="44"/>
      <c r="F1120" s="44"/>
      <c r="G1120" s="45"/>
      <c r="H1120" s="52"/>
      <c r="I1120" s="33"/>
      <c r="J1120" s="472" t="s">
        <v>8807</v>
      </c>
      <c r="K1120" s="33" t="s">
        <v>8808</v>
      </c>
      <c r="L1120" s="13" t="s">
        <v>5613</v>
      </c>
      <c r="M1120" s="13"/>
      <c r="N1120" s="14"/>
    </row>
    <row r="1121" ht="18.95" customHeight="1" spans="1:14">
      <c r="A1121" s="44"/>
      <c r="B1121" s="44"/>
      <c r="C1121" s="44"/>
      <c r="D1121" s="44"/>
      <c r="E1121" s="44"/>
      <c r="F1121" s="44"/>
      <c r="G1121" s="45"/>
      <c r="H1121" s="52"/>
      <c r="I1121" s="33"/>
      <c r="J1121" s="472" t="s">
        <v>8809</v>
      </c>
      <c r="K1121" s="33" t="s">
        <v>8810</v>
      </c>
      <c r="L1121" s="13" t="s">
        <v>5613</v>
      </c>
      <c r="M1121" s="13"/>
      <c r="N1121" s="14"/>
    </row>
    <row r="1122" ht="18.95" customHeight="1" spans="1:14">
      <c r="A1122" s="44"/>
      <c r="B1122" s="44"/>
      <c r="C1122" s="44"/>
      <c r="D1122" s="44"/>
      <c r="E1122" s="44"/>
      <c r="F1122" s="44"/>
      <c r="G1122" s="45"/>
      <c r="H1122" s="52"/>
      <c r="I1122" s="33"/>
      <c r="J1122" s="472" t="s">
        <v>8811</v>
      </c>
      <c r="K1122" s="33" t="s">
        <v>8812</v>
      </c>
      <c r="L1122" s="13" t="s">
        <v>5613</v>
      </c>
      <c r="M1122" s="13"/>
      <c r="N1122" s="14"/>
    </row>
    <row r="1123" ht="18.95" customHeight="1" spans="1:14">
      <c r="A1123" s="44"/>
      <c r="B1123" s="44"/>
      <c r="C1123" s="44"/>
      <c r="D1123" s="44"/>
      <c r="E1123" s="44"/>
      <c r="F1123" s="44"/>
      <c r="G1123" s="45"/>
      <c r="H1123" s="52"/>
      <c r="I1123" s="33"/>
      <c r="J1123" s="472" t="s">
        <v>8813</v>
      </c>
      <c r="K1123" s="33" t="s">
        <v>8814</v>
      </c>
      <c r="L1123" s="13" t="s">
        <v>5613</v>
      </c>
      <c r="M1123" s="13"/>
      <c r="N1123" s="14"/>
    </row>
    <row r="1124" ht="18.95" customHeight="1" spans="1:14">
      <c r="A1124" s="44"/>
      <c r="B1124" s="44"/>
      <c r="C1124" s="44"/>
      <c r="D1124" s="44"/>
      <c r="E1124" s="44"/>
      <c r="F1124" s="44"/>
      <c r="G1124" s="45"/>
      <c r="H1124" s="52"/>
      <c r="I1124" s="33"/>
      <c r="J1124" s="472" t="s">
        <v>8815</v>
      </c>
      <c r="K1124" s="33" t="s">
        <v>8816</v>
      </c>
      <c r="L1124" s="13" t="s">
        <v>5613</v>
      </c>
      <c r="M1124" s="13"/>
      <c r="N1124" s="14"/>
    </row>
    <row r="1125" ht="18.95" customHeight="1" spans="1:14">
      <c r="A1125" s="44"/>
      <c r="B1125" s="44"/>
      <c r="C1125" s="44"/>
      <c r="D1125" s="44"/>
      <c r="E1125" s="44"/>
      <c r="F1125" s="44"/>
      <c r="G1125" s="45"/>
      <c r="H1125" s="52"/>
      <c r="I1125" s="33"/>
      <c r="J1125" s="472" t="s">
        <v>8817</v>
      </c>
      <c r="K1125" s="33" t="s">
        <v>8087</v>
      </c>
      <c r="L1125" s="13" t="s">
        <v>5613</v>
      </c>
      <c r="M1125" s="13"/>
      <c r="N1125" s="14"/>
    </row>
    <row r="1126" ht="18.95" customHeight="1" spans="1:14">
      <c r="A1126" s="44"/>
      <c r="B1126" s="44"/>
      <c r="C1126" s="44"/>
      <c r="D1126" s="44"/>
      <c r="E1126" s="44"/>
      <c r="F1126" s="44"/>
      <c r="G1126" s="45"/>
      <c r="H1126" s="52"/>
      <c r="I1126" s="33"/>
      <c r="J1126" s="472" t="s">
        <v>8818</v>
      </c>
      <c r="K1126" s="33" t="s">
        <v>8090</v>
      </c>
      <c r="L1126" s="13" t="s">
        <v>5613</v>
      </c>
      <c r="M1126" s="13"/>
      <c r="N1126" s="14"/>
    </row>
    <row r="1127" ht="18.95" customHeight="1" spans="1:14">
      <c r="A1127" s="44"/>
      <c r="B1127" s="44"/>
      <c r="C1127" s="44"/>
      <c r="D1127" s="44"/>
      <c r="E1127" s="44"/>
      <c r="F1127" s="44"/>
      <c r="G1127" s="45"/>
      <c r="H1127" s="52"/>
      <c r="I1127" s="33"/>
      <c r="J1127" s="472" t="s">
        <v>8819</v>
      </c>
      <c r="K1127" s="33" t="s">
        <v>5681</v>
      </c>
      <c r="L1127" s="13" t="s">
        <v>5613</v>
      </c>
      <c r="M1127" s="13"/>
      <c r="N1127" s="14"/>
    </row>
    <row r="1128" ht="18.95" customHeight="1" spans="1:14">
      <c r="A1128" s="44"/>
      <c r="B1128" s="44"/>
      <c r="C1128" s="44"/>
      <c r="D1128" s="44"/>
      <c r="E1128" s="44"/>
      <c r="F1128" s="44"/>
      <c r="G1128" s="45"/>
      <c r="H1128" s="52"/>
      <c r="I1128" s="33"/>
      <c r="J1128" s="472" t="s">
        <v>8820</v>
      </c>
      <c r="K1128" s="33" t="s">
        <v>8821</v>
      </c>
      <c r="L1128" s="13" t="s">
        <v>5613</v>
      </c>
      <c r="M1128" s="13"/>
      <c r="N1128" s="14"/>
    </row>
    <row r="1129" ht="18.95" customHeight="1" spans="1:14">
      <c r="A1129" s="44"/>
      <c r="B1129" s="44"/>
      <c r="C1129" s="44"/>
      <c r="D1129" s="44"/>
      <c r="E1129" s="44"/>
      <c r="F1129" s="44"/>
      <c r="G1129" s="45"/>
      <c r="H1129" s="15" t="s">
        <v>8822</v>
      </c>
      <c r="I1129" s="33" t="s">
        <v>8823</v>
      </c>
      <c r="J1129" s="472" t="s">
        <v>8823</v>
      </c>
      <c r="K1129" s="33" t="s">
        <v>8824</v>
      </c>
      <c r="L1129" s="13" t="s">
        <v>5613</v>
      </c>
      <c r="M1129" s="13">
        <v>1779</v>
      </c>
      <c r="N1129" s="14"/>
    </row>
    <row r="1130" ht="18.95" customHeight="1" spans="1:14">
      <c r="A1130" s="44"/>
      <c r="B1130" s="44"/>
      <c r="C1130" s="44"/>
      <c r="D1130" s="44"/>
      <c r="E1130" s="44"/>
      <c r="F1130" s="44"/>
      <c r="G1130" s="45"/>
      <c r="H1130" s="15" t="s">
        <v>8124</v>
      </c>
      <c r="I1130" s="33" t="s">
        <v>8825</v>
      </c>
      <c r="J1130" s="472" t="s">
        <v>8825</v>
      </c>
      <c r="K1130" s="33" t="s">
        <v>5627</v>
      </c>
      <c r="L1130" s="13" t="s">
        <v>5613</v>
      </c>
      <c r="M1130" s="13">
        <v>0</v>
      </c>
      <c r="N1130" s="14"/>
    </row>
    <row r="1131" ht="18.95" customHeight="1" spans="1:14">
      <c r="A1131" s="44"/>
      <c r="B1131" s="44"/>
      <c r="C1131" s="44"/>
      <c r="D1131" s="44"/>
      <c r="E1131" s="44"/>
      <c r="F1131" s="44"/>
      <c r="G1131" s="45"/>
      <c r="H1131" s="15" t="s">
        <v>8126</v>
      </c>
      <c r="I1131" s="33" t="s">
        <v>8826</v>
      </c>
      <c r="J1131" s="472" t="s">
        <v>8826</v>
      </c>
      <c r="K1131" s="33" t="s">
        <v>5633</v>
      </c>
      <c r="L1131" s="13" t="s">
        <v>5613</v>
      </c>
      <c r="M1131" s="13">
        <v>2</v>
      </c>
      <c r="N1131" s="14"/>
    </row>
    <row r="1132" ht="18.95" customHeight="1" spans="1:14">
      <c r="A1132" s="44"/>
      <c r="B1132" s="44"/>
      <c r="C1132" s="44"/>
      <c r="D1132" s="44"/>
      <c r="E1132" s="44"/>
      <c r="F1132" s="44"/>
      <c r="G1132" s="45"/>
      <c r="H1132" s="15" t="s">
        <v>8128</v>
      </c>
      <c r="I1132" s="33" t="s">
        <v>8827</v>
      </c>
      <c r="J1132" s="472" t="s">
        <v>8827</v>
      </c>
      <c r="K1132" s="33" t="s">
        <v>5639</v>
      </c>
      <c r="L1132" s="13" t="s">
        <v>5613</v>
      </c>
      <c r="M1132" s="13">
        <v>0</v>
      </c>
      <c r="N1132" s="14"/>
    </row>
    <row r="1133" ht="18.95" customHeight="1" spans="1:14">
      <c r="A1133" s="44"/>
      <c r="B1133" s="44"/>
      <c r="C1133" s="44"/>
      <c r="D1133" s="44"/>
      <c r="E1133" s="44"/>
      <c r="F1133" s="44"/>
      <c r="G1133" s="45"/>
      <c r="H1133" s="15" t="s">
        <v>8828</v>
      </c>
      <c r="I1133" s="33" t="s">
        <v>8829</v>
      </c>
      <c r="J1133" s="472" t="s">
        <v>8829</v>
      </c>
      <c r="K1133" s="33" t="s">
        <v>8830</v>
      </c>
      <c r="L1133" s="13" t="s">
        <v>5613</v>
      </c>
      <c r="M1133" s="13">
        <v>0</v>
      </c>
      <c r="N1133" s="14"/>
    </row>
    <row r="1134" ht="18.95" customHeight="1" spans="1:14">
      <c r="A1134" s="44"/>
      <c r="B1134" s="44"/>
      <c r="C1134" s="44"/>
      <c r="D1134" s="44"/>
      <c r="E1134" s="44"/>
      <c r="F1134" s="44"/>
      <c r="G1134" s="45"/>
      <c r="H1134" s="15" t="s">
        <v>8831</v>
      </c>
      <c r="I1134" s="33" t="s">
        <v>8832</v>
      </c>
      <c r="J1134" s="472" t="s">
        <v>8832</v>
      </c>
      <c r="K1134" s="33" t="s">
        <v>8833</v>
      </c>
      <c r="L1134" s="13" t="s">
        <v>5613</v>
      </c>
      <c r="M1134" s="13">
        <v>0</v>
      </c>
      <c r="N1134" s="14"/>
    </row>
    <row r="1135" ht="18.95" customHeight="1" spans="1:14">
      <c r="A1135" s="44"/>
      <c r="B1135" s="44"/>
      <c r="C1135" s="44"/>
      <c r="D1135" s="44"/>
      <c r="E1135" s="44"/>
      <c r="F1135" s="44"/>
      <c r="G1135" s="45"/>
      <c r="H1135" s="15" t="s">
        <v>8834</v>
      </c>
      <c r="I1135" s="33" t="s">
        <v>8835</v>
      </c>
      <c r="J1135" s="472" t="s">
        <v>8835</v>
      </c>
      <c r="K1135" s="33" t="s">
        <v>8836</v>
      </c>
      <c r="L1135" s="13" t="s">
        <v>5613</v>
      </c>
      <c r="M1135" s="13">
        <v>0</v>
      </c>
      <c r="N1135" s="14"/>
    </row>
    <row r="1136" ht="18.95" customHeight="1" spans="1:14">
      <c r="A1136" s="44"/>
      <c r="B1136" s="44"/>
      <c r="C1136" s="44"/>
      <c r="D1136" s="44"/>
      <c r="E1136" s="44"/>
      <c r="F1136" s="44"/>
      <c r="G1136" s="45"/>
      <c r="H1136" s="15" t="s">
        <v>8837</v>
      </c>
      <c r="I1136" s="33" t="s">
        <v>8838</v>
      </c>
      <c r="J1136" s="472" t="s">
        <v>8838</v>
      </c>
      <c r="K1136" s="33" t="s">
        <v>8839</v>
      </c>
      <c r="L1136" s="13" t="s">
        <v>5613</v>
      </c>
      <c r="M1136" s="13">
        <v>0</v>
      </c>
      <c r="N1136" s="14"/>
    </row>
    <row r="1137" ht="18.95" customHeight="1" spans="1:14">
      <c r="A1137" s="44"/>
      <c r="B1137" s="44"/>
      <c r="C1137" s="44"/>
      <c r="D1137" s="44"/>
      <c r="E1137" s="44"/>
      <c r="F1137" s="44"/>
      <c r="G1137" s="45"/>
      <c r="H1137" s="15" t="s">
        <v>8840</v>
      </c>
      <c r="I1137" s="33" t="s">
        <v>8841</v>
      </c>
      <c r="J1137" s="472" t="s">
        <v>8841</v>
      </c>
      <c r="K1137" s="33" t="s">
        <v>8842</v>
      </c>
      <c r="L1137" s="13" t="s">
        <v>5613</v>
      </c>
      <c r="M1137" s="13">
        <v>0</v>
      </c>
      <c r="N1137" s="14"/>
    </row>
    <row r="1138" ht="18.95" customHeight="1" spans="1:14">
      <c r="A1138" s="44"/>
      <c r="B1138" s="44"/>
      <c r="C1138" s="44"/>
      <c r="D1138" s="44"/>
      <c r="E1138" s="44"/>
      <c r="F1138" s="44"/>
      <c r="G1138" s="45"/>
      <c r="H1138" s="15" t="s">
        <v>8843</v>
      </c>
      <c r="I1138" s="33" t="s">
        <v>8844</v>
      </c>
      <c r="J1138" s="472" t="s">
        <v>8844</v>
      </c>
      <c r="K1138" s="33" t="s">
        <v>8845</v>
      </c>
      <c r="L1138" s="13" t="s">
        <v>5613</v>
      </c>
      <c r="M1138" s="13">
        <v>1777</v>
      </c>
      <c r="N1138" s="14"/>
    </row>
    <row r="1139" ht="18.95" customHeight="1" spans="1:14">
      <c r="A1139" s="44"/>
      <c r="B1139" s="44"/>
      <c r="C1139" s="44"/>
      <c r="D1139" s="44"/>
      <c r="E1139" s="44"/>
      <c r="F1139" s="44"/>
      <c r="G1139" s="45"/>
      <c r="H1139" s="15" t="s">
        <v>8846</v>
      </c>
      <c r="I1139" s="33" t="s">
        <v>8847</v>
      </c>
      <c r="J1139" s="472" t="s">
        <v>8847</v>
      </c>
      <c r="K1139" s="33" t="s">
        <v>8848</v>
      </c>
      <c r="L1139" s="13" t="s">
        <v>5613</v>
      </c>
      <c r="M1139" s="13">
        <v>0</v>
      </c>
      <c r="N1139" s="14"/>
    </row>
    <row r="1140" ht="18.95" customHeight="1" spans="1:14">
      <c r="A1140" s="44"/>
      <c r="B1140" s="44"/>
      <c r="C1140" s="44"/>
      <c r="D1140" s="44"/>
      <c r="E1140" s="44"/>
      <c r="F1140" s="44"/>
      <c r="G1140" s="45"/>
      <c r="H1140" s="15" t="s">
        <v>8637</v>
      </c>
      <c r="I1140" s="33" t="s">
        <v>8849</v>
      </c>
      <c r="J1140" s="472" t="s">
        <v>8849</v>
      </c>
      <c r="K1140" s="33" t="s">
        <v>8640</v>
      </c>
      <c r="L1140" s="13" t="s">
        <v>5613</v>
      </c>
      <c r="M1140" s="13">
        <v>0</v>
      </c>
      <c r="N1140" s="14"/>
    </row>
    <row r="1141" ht="18.95" customHeight="1" spans="1:14">
      <c r="A1141" s="44"/>
      <c r="B1141" s="44"/>
      <c r="C1141" s="44"/>
      <c r="D1141" s="44"/>
      <c r="E1141" s="44"/>
      <c r="F1141" s="44"/>
      <c r="G1141" s="45"/>
      <c r="H1141" s="52"/>
      <c r="I1141" s="472" t="s">
        <v>8850</v>
      </c>
      <c r="J1141" s="472" t="s">
        <v>8851</v>
      </c>
      <c r="K1141" s="33" t="s">
        <v>8852</v>
      </c>
      <c r="L1141" s="13" t="s">
        <v>5613</v>
      </c>
      <c r="M1141" s="13">
        <v>0</v>
      </c>
      <c r="N1141" s="14"/>
    </row>
    <row r="1142" ht="18.95" customHeight="1" spans="1:14">
      <c r="A1142" s="44"/>
      <c r="B1142" s="44"/>
      <c r="C1142" s="44"/>
      <c r="D1142" s="44"/>
      <c r="E1142" s="44"/>
      <c r="F1142" s="44"/>
      <c r="G1142" s="45"/>
      <c r="H1142" s="15" t="s">
        <v>8853</v>
      </c>
      <c r="I1142" s="33" t="s">
        <v>8854</v>
      </c>
      <c r="J1142" s="472" t="s">
        <v>8854</v>
      </c>
      <c r="K1142" s="33" t="s">
        <v>8855</v>
      </c>
      <c r="L1142" s="13" t="s">
        <v>5613</v>
      </c>
      <c r="M1142" s="13">
        <v>0</v>
      </c>
      <c r="N1142" s="14"/>
    </row>
    <row r="1143" ht="18.95" customHeight="1" spans="1:14">
      <c r="A1143" s="44"/>
      <c r="B1143" s="44"/>
      <c r="C1143" s="44"/>
      <c r="D1143" s="44"/>
      <c r="E1143" s="44"/>
      <c r="F1143" s="44"/>
      <c r="G1143" s="45"/>
      <c r="H1143" s="15" t="s">
        <v>8856</v>
      </c>
      <c r="I1143" s="33" t="s">
        <v>8850</v>
      </c>
      <c r="J1143" s="472" t="s">
        <v>8850</v>
      </c>
      <c r="K1143" s="33" t="s">
        <v>8857</v>
      </c>
      <c r="L1143" s="13" t="s">
        <v>5613</v>
      </c>
      <c r="M1143" s="13">
        <v>0</v>
      </c>
      <c r="N1143" s="14"/>
    </row>
    <row r="1144" ht="18.95" customHeight="1" spans="1:14">
      <c r="A1144" s="44"/>
      <c r="B1144" s="44"/>
      <c r="C1144" s="44"/>
      <c r="D1144" s="44"/>
      <c r="E1144" s="44"/>
      <c r="F1144" s="44"/>
      <c r="G1144" s="45"/>
      <c r="H1144" s="15" t="s">
        <v>8858</v>
      </c>
      <c r="I1144" s="33" t="s">
        <v>8859</v>
      </c>
      <c r="J1144" s="472" t="s">
        <v>8859</v>
      </c>
      <c r="K1144" s="33" t="s">
        <v>8860</v>
      </c>
      <c r="L1144" s="13" t="s">
        <v>5613</v>
      </c>
      <c r="M1144" s="13">
        <v>195</v>
      </c>
      <c r="N1144" s="14"/>
    </row>
    <row r="1145" ht="18.95" customHeight="1" spans="1:14">
      <c r="A1145" s="44"/>
      <c r="B1145" s="44"/>
      <c r="C1145" s="44"/>
      <c r="D1145" s="44"/>
      <c r="E1145" s="44"/>
      <c r="F1145" s="44"/>
      <c r="G1145" s="45"/>
      <c r="H1145" s="15" t="s">
        <v>8124</v>
      </c>
      <c r="I1145" s="33" t="s">
        <v>8861</v>
      </c>
      <c r="J1145" s="472" t="s">
        <v>8861</v>
      </c>
      <c r="K1145" s="33" t="s">
        <v>5627</v>
      </c>
      <c r="L1145" s="13" t="s">
        <v>5613</v>
      </c>
      <c r="M1145" s="13">
        <v>93</v>
      </c>
      <c r="N1145" s="14"/>
    </row>
    <row r="1146" ht="18.95" customHeight="1" spans="1:14">
      <c r="A1146" s="44"/>
      <c r="B1146" s="44"/>
      <c r="C1146" s="44"/>
      <c r="D1146" s="44"/>
      <c r="E1146" s="44"/>
      <c r="F1146" s="44"/>
      <c r="G1146" s="45"/>
      <c r="H1146" s="15" t="s">
        <v>8126</v>
      </c>
      <c r="I1146" s="33" t="s">
        <v>8862</v>
      </c>
      <c r="J1146" s="472" t="s">
        <v>8862</v>
      </c>
      <c r="K1146" s="33" t="s">
        <v>5633</v>
      </c>
      <c r="L1146" s="13" t="s">
        <v>5613</v>
      </c>
      <c r="M1146" s="13">
        <v>42</v>
      </c>
      <c r="N1146" s="14"/>
    </row>
    <row r="1147" ht="18.95" customHeight="1" spans="1:14">
      <c r="A1147" s="44"/>
      <c r="B1147" s="44"/>
      <c r="C1147" s="44"/>
      <c r="D1147" s="44"/>
      <c r="E1147" s="44"/>
      <c r="F1147" s="44"/>
      <c r="G1147" s="45"/>
      <c r="H1147" s="15" t="s">
        <v>8128</v>
      </c>
      <c r="I1147" s="33" t="s">
        <v>8863</v>
      </c>
      <c r="J1147" s="472" t="s">
        <v>8863</v>
      </c>
      <c r="K1147" s="33" t="s">
        <v>5639</v>
      </c>
      <c r="L1147" s="13" t="s">
        <v>5613</v>
      </c>
      <c r="M1147" s="13">
        <v>0</v>
      </c>
      <c r="N1147" s="14"/>
    </row>
    <row r="1148" ht="18.95" customHeight="1" spans="1:14">
      <c r="A1148" s="44"/>
      <c r="B1148" s="44"/>
      <c r="C1148" s="44"/>
      <c r="D1148" s="44"/>
      <c r="E1148" s="44"/>
      <c r="F1148" s="44"/>
      <c r="G1148" s="45"/>
      <c r="H1148" s="52"/>
      <c r="I1148" s="472" t="s">
        <v>8864</v>
      </c>
      <c r="J1148" s="472" t="s">
        <v>8865</v>
      </c>
      <c r="K1148" s="33" t="s">
        <v>8866</v>
      </c>
      <c r="L1148" s="13" t="s">
        <v>5613</v>
      </c>
      <c r="M1148" s="13">
        <v>0</v>
      </c>
      <c r="N1148" s="14"/>
    </row>
    <row r="1149" ht="18.95" customHeight="1" spans="1:14">
      <c r="A1149" s="44"/>
      <c r="B1149" s="44"/>
      <c r="C1149" s="44"/>
      <c r="D1149" s="44"/>
      <c r="E1149" s="44"/>
      <c r="F1149" s="44"/>
      <c r="G1149" s="45"/>
      <c r="H1149" s="15" t="s">
        <v>8867</v>
      </c>
      <c r="I1149" s="33" t="s">
        <v>8868</v>
      </c>
      <c r="J1149" s="472" t="s">
        <v>8868</v>
      </c>
      <c r="K1149" s="33" t="s">
        <v>8869</v>
      </c>
      <c r="L1149" s="13" t="s">
        <v>5613</v>
      </c>
      <c r="M1149" s="13">
        <v>60</v>
      </c>
      <c r="N1149" s="14"/>
    </row>
    <row r="1150" ht="18.95" customHeight="1" spans="1:14">
      <c r="A1150" s="44"/>
      <c r="B1150" s="44"/>
      <c r="C1150" s="44"/>
      <c r="D1150" s="44"/>
      <c r="E1150" s="44"/>
      <c r="F1150" s="44"/>
      <c r="G1150" s="45"/>
      <c r="H1150" s="15" t="s">
        <v>8870</v>
      </c>
      <c r="I1150" s="33" t="s">
        <v>8871</v>
      </c>
      <c r="J1150" s="472" t="s">
        <v>8871</v>
      </c>
      <c r="K1150" s="33" t="s">
        <v>8872</v>
      </c>
      <c r="L1150" s="13" t="s">
        <v>5613</v>
      </c>
      <c r="M1150" s="13">
        <v>0</v>
      </c>
      <c r="N1150" s="14"/>
    </row>
    <row r="1151" ht="18.95" customHeight="1" spans="1:14">
      <c r="A1151" s="44"/>
      <c r="B1151" s="44"/>
      <c r="C1151" s="44"/>
      <c r="D1151" s="44"/>
      <c r="E1151" s="44"/>
      <c r="F1151" s="44"/>
      <c r="G1151" s="45"/>
      <c r="H1151" s="15" t="s">
        <v>8873</v>
      </c>
      <c r="I1151" s="33" t="s">
        <v>8874</v>
      </c>
      <c r="J1151" s="472" t="s">
        <v>8874</v>
      </c>
      <c r="K1151" s="33" t="s">
        <v>8875</v>
      </c>
      <c r="L1151" s="13" t="s">
        <v>5613</v>
      </c>
      <c r="M1151" s="13">
        <v>0</v>
      </c>
      <c r="N1151" s="14"/>
    </row>
    <row r="1152" ht="18.95" customHeight="1" spans="1:14">
      <c r="A1152" s="44"/>
      <c r="B1152" s="44"/>
      <c r="C1152" s="44"/>
      <c r="D1152" s="44"/>
      <c r="E1152" s="44"/>
      <c r="F1152" s="44"/>
      <c r="G1152" s="45"/>
      <c r="H1152" s="15" t="s">
        <v>8876</v>
      </c>
      <c r="I1152" s="33" t="s">
        <v>8864</v>
      </c>
      <c r="J1152" s="472" t="s">
        <v>8864</v>
      </c>
      <c r="K1152" s="33" t="s">
        <v>8877</v>
      </c>
      <c r="L1152" s="13" t="s">
        <v>5613</v>
      </c>
      <c r="M1152" s="13">
        <v>0</v>
      </c>
      <c r="N1152" s="14"/>
    </row>
    <row r="1153" ht="18.95" customHeight="1" spans="1:14">
      <c r="A1153" s="44"/>
      <c r="B1153" s="44"/>
      <c r="C1153" s="44"/>
      <c r="D1153" s="44"/>
      <c r="E1153" s="44"/>
      <c r="F1153" s="44"/>
      <c r="G1153" s="45"/>
      <c r="H1153" s="15" t="s">
        <v>8878</v>
      </c>
      <c r="I1153" s="33" t="s">
        <v>8879</v>
      </c>
      <c r="J1153" s="472" t="s">
        <v>8879</v>
      </c>
      <c r="K1153" s="33" t="s">
        <v>8880</v>
      </c>
      <c r="L1153" s="13" t="s">
        <v>5613</v>
      </c>
      <c r="M1153" s="13">
        <v>0</v>
      </c>
      <c r="N1153" s="14"/>
    </row>
    <row r="1154" ht="18.95" customHeight="1" spans="1:14">
      <c r="A1154" s="44"/>
      <c r="B1154" s="44"/>
      <c r="C1154" s="44"/>
      <c r="D1154" s="44"/>
      <c r="E1154" s="44"/>
      <c r="F1154" s="44"/>
      <c r="G1154" s="45"/>
      <c r="H1154" s="15" t="s">
        <v>8124</v>
      </c>
      <c r="I1154" s="33" t="s">
        <v>8881</v>
      </c>
      <c r="J1154" s="472" t="s">
        <v>8881</v>
      </c>
      <c r="K1154" s="33" t="s">
        <v>5627</v>
      </c>
      <c r="L1154" s="13" t="s">
        <v>5613</v>
      </c>
      <c r="M1154" s="13">
        <v>0</v>
      </c>
      <c r="N1154" s="14"/>
    </row>
    <row r="1155" ht="18.95" customHeight="1" spans="1:14">
      <c r="A1155" s="44"/>
      <c r="B1155" s="44"/>
      <c r="C1155" s="44"/>
      <c r="D1155" s="44"/>
      <c r="E1155" s="44"/>
      <c r="F1155" s="44"/>
      <c r="G1155" s="45"/>
      <c r="H1155" s="15" t="s">
        <v>8126</v>
      </c>
      <c r="I1155" s="33" t="s">
        <v>8882</v>
      </c>
      <c r="J1155" s="472" t="s">
        <v>8882</v>
      </c>
      <c r="K1155" s="33" t="s">
        <v>5633</v>
      </c>
      <c r="L1155" s="13" t="s">
        <v>5613</v>
      </c>
      <c r="M1155" s="13">
        <v>0</v>
      </c>
      <c r="N1155" s="14"/>
    </row>
    <row r="1156" ht="18.95" customHeight="1" spans="1:14">
      <c r="A1156" s="44"/>
      <c r="B1156" s="44"/>
      <c r="C1156" s="44"/>
      <c r="D1156" s="44"/>
      <c r="E1156" s="44"/>
      <c r="F1156" s="44"/>
      <c r="G1156" s="45"/>
      <c r="H1156" s="15" t="s">
        <v>8128</v>
      </c>
      <c r="I1156" s="33" t="s">
        <v>8883</v>
      </c>
      <c r="J1156" s="472" t="s">
        <v>8883</v>
      </c>
      <c r="K1156" s="33" t="s">
        <v>5639</v>
      </c>
      <c r="L1156" s="13" t="s">
        <v>5613</v>
      </c>
      <c r="M1156" s="13">
        <v>0</v>
      </c>
      <c r="N1156" s="14"/>
    </row>
    <row r="1157" ht="18.95" customHeight="1" spans="1:14">
      <c r="A1157" s="44"/>
      <c r="B1157" s="44"/>
      <c r="C1157" s="44"/>
      <c r="D1157" s="44"/>
      <c r="E1157" s="44"/>
      <c r="F1157" s="44"/>
      <c r="G1157" s="45"/>
      <c r="H1157" s="15" t="s">
        <v>8884</v>
      </c>
      <c r="I1157" s="33" t="s">
        <v>8885</v>
      </c>
      <c r="J1157" s="472" t="s">
        <v>8885</v>
      </c>
      <c r="K1157" s="33" t="s">
        <v>8886</v>
      </c>
      <c r="L1157" s="13" t="s">
        <v>5613</v>
      </c>
      <c r="M1157" s="13">
        <v>0</v>
      </c>
      <c r="N1157" s="14"/>
    </row>
    <row r="1158" ht="18.95" customHeight="1" spans="1:14">
      <c r="A1158" s="44"/>
      <c r="B1158" s="44"/>
      <c r="C1158" s="44"/>
      <c r="D1158" s="44"/>
      <c r="E1158" s="44"/>
      <c r="F1158" s="44"/>
      <c r="G1158" s="45"/>
      <c r="H1158" s="15"/>
      <c r="I1158" s="33" t="s">
        <v>8887</v>
      </c>
      <c r="J1158" s="472" t="s">
        <v>8888</v>
      </c>
      <c r="K1158" s="33" t="s">
        <v>8889</v>
      </c>
      <c r="L1158" s="13" t="s">
        <v>5613</v>
      </c>
      <c r="M1158" s="13">
        <v>0</v>
      </c>
      <c r="N1158" s="14"/>
    </row>
    <row r="1159" ht="18.95" customHeight="1" spans="1:14">
      <c r="A1159" s="44"/>
      <c r="B1159" s="44"/>
      <c r="C1159" s="44"/>
      <c r="D1159" s="44"/>
      <c r="E1159" s="44"/>
      <c r="F1159" s="44"/>
      <c r="G1159" s="45"/>
      <c r="H1159" s="15" t="s">
        <v>8890</v>
      </c>
      <c r="I1159" s="33" t="s">
        <v>8887</v>
      </c>
      <c r="J1159" s="472" t="s">
        <v>8887</v>
      </c>
      <c r="K1159" s="33" t="s">
        <v>8891</v>
      </c>
      <c r="L1159" s="13" t="s">
        <v>5613</v>
      </c>
      <c r="M1159" s="13">
        <v>0</v>
      </c>
      <c r="N1159" s="14"/>
    </row>
    <row r="1160" ht="18.95" customHeight="1" spans="1:14">
      <c r="A1160" s="44"/>
      <c r="B1160" s="44"/>
      <c r="C1160" s="44"/>
      <c r="D1160" s="44"/>
      <c r="E1160" s="44"/>
      <c r="F1160" s="44"/>
      <c r="G1160" s="45"/>
      <c r="H1160" s="15" t="s">
        <v>8892</v>
      </c>
      <c r="I1160" s="33" t="s">
        <v>8893</v>
      </c>
      <c r="J1160" s="472" t="s">
        <v>8893</v>
      </c>
      <c r="K1160" s="33" t="s">
        <v>8894</v>
      </c>
      <c r="L1160" s="13" t="s">
        <v>5613</v>
      </c>
      <c r="M1160" s="13">
        <v>2384</v>
      </c>
      <c r="N1160" s="14"/>
    </row>
    <row r="1161" ht="18.95" customHeight="1" spans="1:14">
      <c r="A1161" s="44"/>
      <c r="B1161" s="44"/>
      <c r="C1161" s="44"/>
      <c r="D1161" s="44"/>
      <c r="E1161" s="44"/>
      <c r="F1161" s="44"/>
      <c r="G1161" s="45"/>
      <c r="H1161" s="15" t="s">
        <v>8124</v>
      </c>
      <c r="I1161" s="33" t="s">
        <v>8895</v>
      </c>
      <c r="J1161" s="472" t="s">
        <v>8895</v>
      </c>
      <c r="K1161" s="33" t="s">
        <v>5627</v>
      </c>
      <c r="L1161" s="13" t="s">
        <v>5613</v>
      </c>
      <c r="M1161" s="13">
        <v>0</v>
      </c>
      <c r="N1161" s="14"/>
    </row>
    <row r="1162" ht="18.95" customHeight="1" spans="1:14">
      <c r="A1162" s="44"/>
      <c r="B1162" s="44"/>
      <c r="C1162" s="44"/>
      <c r="D1162" s="44"/>
      <c r="E1162" s="44"/>
      <c r="F1162" s="44"/>
      <c r="G1162" s="45"/>
      <c r="H1162" s="15" t="s">
        <v>8126</v>
      </c>
      <c r="I1162" s="33" t="s">
        <v>8896</v>
      </c>
      <c r="J1162" s="472" t="s">
        <v>8896</v>
      </c>
      <c r="K1162" s="33" t="s">
        <v>5633</v>
      </c>
      <c r="L1162" s="13" t="s">
        <v>5613</v>
      </c>
      <c r="M1162" s="13">
        <v>0</v>
      </c>
      <c r="N1162" s="14"/>
    </row>
    <row r="1163" ht="18.95" customHeight="1" spans="1:14">
      <c r="A1163" s="44"/>
      <c r="B1163" s="44"/>
      <c r="C1163" s="44"/>
      <c r="D1163" s="44"/>
      <c r="E1163" s="44"/>
      <c r="F1163" s="44"/>
      <c r="G1163" s="45"/>
      <c r="H1163" s="15" t="s">
        <v>8128</v>
      </c>
      <c r="I1163" s="33" t="s">
        <v>8897</v>
      </c>
      <c r="J1163" s="472" t="s">
        <v>8897</v>
      </c>
      <c r="K1163" s="33" t="s">
        <v>5639</v>
      </c>
      <c r="L1163" s="13" t="s">
        <v>5613</v>
      </c>
      <c r="M1163" s="13">
        <v>0</v>
      </c>
      <c r="N1163" s="14"/>
    </row>
    <row r="1164" ht="18.95" customHeight="1" spans="1:14">
      <c r="A1164" s="44"/>
      <c r="B1164" s="44"/>
      <c r="C1164" s="44"/>
      <c r="D1164" s="44"/>
      <c r="E1164" s="44"/>
      <c r="F1164" s="44"/>
      <c r="G1164" s="45"/>
      <c r="H1164" s="15" t="s">
        <v>8898</v>
      </c>
      <c r="I1164" s="33" t="s">
        <v>8899</v>
      </c>
      <c r="J1164" s="472" t="s">
        <v>8899</v>
      </c>
      <c r="K1164" s="33" t="s">
        <v>8900</v>
      </c>
      <c r="L1164" s="13" t="s">
        <v>5613</v>
      </c>
      <c r="M1164" s="13">
        <v>0</v>
      </c>
      <c r="N1164" s="14"/>
    </row>
    <row r="1165" ht="18.95" customHeight="1" spans="1:14">
      <c r="A1165" s="44"/>
      <c r="B1165" s="44"/>
      <c r="C1165" s="44"/>
      <c r="D1165" s="44"/>
      <c r="E1165" s="44"/>
      <c r="F1165" s="44"/>
      <c r="G1165" s="45"/>
      <c r="H1165" s="15" t="s">
        <v>8901</v>
      </c>
      <c r="I1165" s="33" t="s">
        <v>8902</v>
      </c>
      <c r="J1165" s="472" t="s">
        <v>8902</v>
      </c>
      <c r="K1165" s="33" t="s">
        <v>8903</v>
      </c>
      <c r="L1165" s="13" t="s">
        <v>5613</v>
      </c>
      <c r="M1165" s="13">
        <v>384</v>
      </c>
      <c r="N1165" s="14"/>
    </row>
    <row r="1166" ht="18.95" customHeight="1" spans="1:14">
      <c r="A1166" s="44"/>
      <c r="B1166" s="44"/>
      <c r="C1166" s="44"/>
      <c r="D1166" s="44"/>
      <c r="E1166" s="44"/>
      <c r="F1166" s="44"/>
      <c r="G1166" s="45"/>
      <c r="H1166" s="15" t="s">
        <v>8904</v>
      </c>
      <c r="I1166" s="33" t="s">
        <v>8905</v>
      </c>
      <c r="J1166" s="472" t="s">
        <v>8905</v>
      </c>
      <c r="K1166" s="33" t="s">
        <v>8906</v>
      </c>
      <c r="L1166" s="13" t="s">
        <v>5613</v>
      </c>
      <c r="M1166" s="13">
        <v>2000</v>
      </c>
      <c r="N1166" s="14"/>
    </row>
    <row r="1167" ht="18.95" customHeight="1" spans="1:14">
      <c r="A1167" s="44"/>
      <c r="B1167" s="44"/>
      <c r="C1167" s="44"/>
      <c r="D1167" s="44"/>
      <c r="E1167" s="44"/>
      <c r="F1167" s="44"/>
      <c r="G1167" s="45"/>
      <c r="H1167" s="15" t="s">
        <v>8907</v>
      </c>
      <c r="I1167" s="33" t="s">
        <v>8797</v>
      </c>
      <c r="J1167" s="472" t="s">
        <v>8797</v>
      </c>
      <c r="K1167" s="33" t="s">
        <v>8908</v>
      </c>
      <c r="L1167" s="13" t="s">
        <v>5613</v>
      </c>
      <c r="M1167" s="13">
        <v>0</v>
      </c>
      <c r="N1167" s="14"/>
    </row>
    <row r="1168" ht="18.95" customHeight="1" spans="1:14">
      <c r="A1168" s="44"/>
      <c r="B1168" s="44"/>
      <c r="C1168" s="44"/>
      <c r="D1168" s="44"/>
      <c r="E1168" s="44"/>
      <c r="F1168" s="44"/>
      <c r="G1168" s="45"/>
      <c r="H1168" s="15" t="s">
        <v>8909</v>
      </c>
      <c r="I1168" s="33" t="s">
        <v>8910</v>
      </c>
      <c r="J1168" s="472" t="s">
        <v>8910</v>
      </c>
      <c r="K1168" s="33" t="s">
        <v>8911</v>
      </c>
      <c r="L1168" s="13" t="s">
        <v>5613</v>
      </c>
      <c r="M1168" s="13">
        <v>0</v>
      </c>
      <c r="N1168" s="14"/>
    </row>
    <row r="1169" ht="18.95" customHeight="1" spans="1:14">
      <c r="A1169" s="44"/>
      <c r="B1169" s="44"/>
      <c r="C1169" s="44"/>
      <c r="D1169" s="44"/>
      <c r="E1169" s="44"/>
      <c r="F1169" s="44"/>
      <c r="G1169" s="45"/>
      <c r="H1169" s="15" t="s">
        <v>8912</v>
      </c>
      <c r="I1169" s="33" t="s">
        <v>8913</v>
      </c>
      <c r="J1169" s="472" t="s">
        <v>8913</v>
      </c>
      <c r="K1169" s="33" t="s">
        <v>8914</v>
      </c>
      <c r="L1169" s="13" t="s">
        <v>5613</v>
      </c>
      <c r="M1169" s="13">
        <v>0</v>
      </c>
      <c r="N1169" s="14"/>
    </row>
    <row r="1170" ht="18.95" customHeight="1" spans="1:14">
      <c r="A1170" s="44"/>
      <c r="B1170" s="44"/>
      <c r="C1170" s="44"/>
      <c r="D1170" s="44"/>
      <c r="E1170" s="44"/>
      <c r="F1170" s="44"/>
      <c r="G1170" s="45"/>
      <c r="H1170" s="15" t="s">
        <v>8915</v>
      </c>
      <c r="I1170" s="33" t="s">
        <v>8916</v>
      </c>
      <c r="J1170" s="472" t="s">
        <v>8916</v>
      </c>
      <c r="K1170" s="33" t="s">
        <v>8917</v>
      </c>
      <c r="L1170" s="13" t="s">
        <v>5613</v>
      </c>
      <c r="M1170" s="13">
        <v>0</v>
      </c>
      <c r="N1170" s="14"/>
    </row>
    <row r="1171" ht="18.95" customHeight="1" spans="1:14">
      <c r="A1171" s="44"/>
      <c r="B1171" s="44"/>
      <c r="C1171" s="44"/>
      <c r="D1171" s="44"/>
      <c r="E1171" s="44"/>
      <c r="F1171" s="44"/>
      <c r="G1171" s="45"/>
      <c r="H1171" s="15" t="s">
        <v>8918</v>
      </c>
      <c r="I1171" s="33" t="s">
        <v>8919</v>
      </c>
      <c r="J1171" s="472" t="s">
        <v>8919</v>
      </c>
      <c r="K1171" s="33" t="s">
        <v>8920</v>
      </c>
      <c r="L1171" s="13" t="s">
        <v>5613</v>
      </c>
      <c r="M1171" s="13">
        <v>0</v>
      </c>
      <c r="N1171" s="14"/>
    </row>
    <row r="1172" ht="18.95" customHeight="1" spans="1:14">
      <c r="A1172" s="44"/>
      <c r="B1172" s="44"/>
      <c r="C1172" s="44"/>
      <c r="D1172" s="44"/>
      <c r="E1172" s="44"/>
      <c r="F1172" s="44"/>
      <c r="G1172" s="45"/>
      <c r="H1172" s="15" t="s">
        <v>8921</v>
      </c>
      <c r="I1172" s="33" t="s">
        <v>8922</v>
      </c>
      <c r="J1172" s="472" t="s">
        <v>8922</v>
      </c>
      <c r="K1172" s="33" t="s">
        <v>8923</v>
      </c>
      <c r="L1172" s="13" t="s">
        <v>5613</v>
      </c>
      <c r="M1172" s="13">
        <v>0</v>
      </c>
      <c r="N1172" s="14"/>
    </row>
    <row r="1173" ht="18.95" customHeight="1" spans="1:14">
      <c r="A1173" s="44"/>
      <c r="B1173" s="44"/>
      <c r="C1173" s="44"/>
      <c r="D1173" s="44"/>
      <c r="E1173" s="44"/>
      <c r="F1173" s="44"/>
      <c r="G1173" s="45"/>
      <c r="H1173" s="15" t="s">
        <v>8924</v>
      </c>
      <c r="I1173" s="33" t="s">
        <v>8925</v>
      </c>
      <c r="J1173" s="472" t="s">
        <v>8925</v>
      </c>
      <c r="K1173" s="33" t="s">
        <v>8908</v>
      </c>
      <c r="L1173" s="13" t="s">
        <v>5613</v>
      </c>
      <c r="M1173" s="13">
        <v>0</v>
      </c>
      <c r="N1173" s="14"/>
    </row>
    <row r="1174" ht="18.95" customHeight="1" spans="1:14">
      <c r="A1174" s="44"/>
      <c r="B1174" s="44"/>
      <c r="C1174" s="44"/>
      <c r="D1174" s="44"/>
      <c r="E1174" s="44"/>
      <c r="F1174" s="44"/>
      <c r="G1174" s="45"/>
      <c r="H1174" s="15" t="s">
        <v>8926</v>
      </c>
      <c r="I1174" s="33" t="s">
        <v>968</v>
      </c>
      <c r="J1174" s="472" t="s">
        <v>968</v>
      </c>
      <c r="K1174" s="33" t="s">
        <v>5982</v>
      </c>
      <c r="L1174" s="13" t="s">
        <v>5613</v>
      </c>
      <c r="M1174" s="13">
        <v>982</v>
      </c>
      <c r="N1174" s="14"/>
    </row>
    <row r="1175" ht="18.95" customHeight="1" spans="1:14">
      <c r="A1175" s="44"/>
      <c r="B1175" s="44"/>
      <c r="C1175" s="44"/>
      <c r="D1175" s="44"/>
      <c r="E1175" s="44"/>
      <c r="F1175" s="44"/>
      <c r="G1175" s="45"/>
      <c r="H1175" s="15" t="s">
        <v>8927</v>
      </c>
      <c r="I1175" s="33" t="s">
        <v>8928</v>
      </c>
      <c r="J1175" s="472" t="s">
        <v>8928</v>
      </c>
      <c r="K1175" s="33" t="s">
        <v>8929</v>
      </c>
      <c r="L1175" s="13" t="s">
        <v>5613</v>
      </c>
      <c r="M1175" s="13">
        <v>359</v>
      </c>
      <c r="N1175" s="14"/>
    </row>
    <row r="1176" ht="18.95" customHeight="1" spans="1:14">
      <c r="A1176" s="44"/>
      <c r="B1176" s="44"/>
      <c r="C1176" s="44"/>
      <c r="D1176" s="44"/>
      <c r="E1176" s="44"/>
      <c r="F1176" s="44"/>
      <c r="G1176" s="45"/>
      <c r="H1176" s="15" t="s">
        <v>8124</v>
      </c>
      <c r="I1176" s="33" t="s">
        <v>8930</v>
      </c>
      <c r="J1176" s="472" t="s">
        <v>8930</v>
      </c>
      <c r="K1176" s="33" t="s">
        <v>5627</v>
      </c>
      <c r="L1176" s="13" t="s">
        <v>5613</v>
      </c>
      <c r="M1176" s="13">
        <v>90</v>
      </c>
      <c r="N1176" s="14"/>
    </row>
    <row r="1177" ht="18.95" customHeight="1" spans="1:14">
      <c r="A1177" s="44"/>
      <c r="B1177" s="44"/>
      <c r="C1177" s="44"/>
      <c r="D1177" s="44"/>
      <c r="E1177" s="44"/>
      <c r="F1177" s="44"/>
      <c r="G1177" s="45"/>
      <c r="H1177" s="15" t="s">
        <v>8126</v>
      </c>
      <c r="I1177" s="33" t="s">
        <v>8931</v>
      </c>
      <c r="J1177" s="472" t="s">
        <v>8931</v>
      </c>
      <c r="K1177" s="33" t="s">
        <v>5633</v>
      </c>
      <c r="L1177" s="13" t="s">
        <v>5613</v>
      </c>
      <c r="M1177" s="13">
        <v>63</v>
      </c>
      <c r="N1177" s="14"/>
    </row>
    <row r="1178" ht="18.95" customHeight="1" spans="1:14">
      <c r="A1178" s="44"/>
      <c r="B1178" s="44"/>
      <c r="C1178" s="44"/>
      <c r="D1178" s="44"/>
      <c r="E1178" s="44"/>
      <c r="F1178" s="44"/>
      <c r="G1178" s="45"/>
      <c r="H1178" s="15" t="s">
        <v>8128</v>
      </c>
      <c r="I1178" s="33" t="s">
        <v>8932</v>
      </c>
      <c r="J1178" s="472" t="s">
        <v>8932</v>
      </c>
      <c r="K1178" s="33" t="s">
        <v>5639</v>
      </c>
      <c r="L1178" s="13" t="s">
        <v>5613</v>
      </c>
      <c r="M1178" s="13">
        <v>0</v>
      </c>
      <c r="N1178" s="14"/>
    </row>
    <row r="1179" ht="18.95" customHeight="1" spans="1:14">
      <c r="A1179" s="44"/>
      <c r="B1179" s="44"/>
      <c r="C1179" s="44"/>
      <c r="D1179" s="44"/>
      <c r="E1179" s="44"/>
      <c r="F1179" s="44"/>
      <c r="G1179" s="45"/>
      <c r="H1179" s="15" t="s">
        <v>8933</v>
      </c>
      <c r="I1179" s="33" t="s">
        <v>8934</v>
      </c>
      <c r="J1179" s="472" t="s">
        <v>8934</v>
      </c>
      <c r="K1179" s="33" t="s">
        <v>8935</v>
      </c>
      <c r="L1179" s="13" t="s">
        <v>5613</v>
      </c>
      <c r="M1179" s="13">
        <v>0</v>
      </c>
      <c r="N1179" s="14"/>
    </row>
    <row r="1180" ht="18.95" customHeight="1" spans="1:14">
      <c r="A1180" s="44"/>
      <c r="B1180" s="44"/>
      <c r="C1180" s="44"/>
      <c r="D1180" s="44"/>
      <c r="E1180" s="44"/>
      <c r="F1180" s="44"/>
      <c r="G1180" s="45"/>
      <c r="H1180" s="15" t="s">
        <v>8936</v>
      </c>
      <c r="I1180" s="33" t="s">
        <v>8937</v>
      </c>
      <c r="J1180" s="472" t="s">
        <v>8937</v>
      </c>
      <c r="K1180" s="33" t="s">
        <v>8938</v>
      </c>
      <c r="L1180" s="13" t="s">
        <v>5613</v>
      </c>
      <c r="M1180" s="13">
        <v>0</v>
      </c>
      <c r="N1180" s="14"/>
    </row>
    <row r="1181" ht="18.95" customHeight="1" spans="1:14">
      <c r="A1181" s="44"/>
      <c r="B1181" s="44"/>
      <c r="C1181" s="44"/>
      <c r="D1181" s="44"/>
      <c r="E1181" s="44"/>
      <c r="F1181" s="44"/>
      <c r="G1181" s="45"/>
      <c r="H1181" s="15" t="s">
        <v>8939</v>
      </c>
      <c r="I1181" s="33" t="s">
        <v>8940</v>
      </c>
      <c r="J1181" s="472" t="s">
        <v>8940</v>
      </c>
      <c r="K1181" s="33" t="s">
        <v>8941</v>
      </c>
      <c r="L1181" s="13" t="s">
        <v>5613</v>
      </c>
      <c r="M1181" s="13">
        <v>0</v>
      </c>
      <c r="N1181" s="14"/>
    </row>
    <row r="1182" ht="18.95" customHeight="1" spans="1:14">
      <c r="A1182" s="44"/>
      <c r="B1182" s="44"/>
      <c r="C1182" s="44"/>
      <c r="D1182" s="44"/>
      <c r="E1182" s="44"/>
      <c r="F1182" s="44"/>
      <c r="G1182" s="45"/>
      <c r="H1182" s="15" t="s">
        <v>8942</v>
      </c>
      <c r="I1182" s="33" t="s">
        <v>8943</v>
      </c>
      <c r="J1182" s="472" t="s">
        <v>8943</v>
      </c>
      <c r="K1182" s="33" t="s">
        <v>8944</v>
      </c>
      <c r="L1182" s="13" t="s">
        <v>5613</v>
      </c>
      <c r="M1182" s="13">
        <v>0</v>
      </c>
      <c r="N1182" s="14"/>
    </row>
    <row r="1183" ht="18.95" customHeight="1" spans="1:14">
      <c r="A1183" s="44"/>
      <c r="B1183" s="44"/>
      <c r="C1183" s="44"/>
      <c r="D1183" s="44"/>
      <c r="E1183" s="44"/>
      <c r="F1183" s="44"/>
      <c r="G1183" s="45"/>
      <c r="H1183" s="15" t="s">
        <v>8182</v>
      </c>
      <c r="I1183" s="33" t="s">
        <v>8945</v>
      </c>
      <c r="J1183" s="472" t="s">
        <v>8945</v>
      </c>
      <c r="K1183" s="33" t="s">
        <v>5681</v>
      </c>
      <c r="L1183" s="13" t="s">
        <v>5613</v>
      </c>
      <c r="M1183" s="13">
        <v>0</v>
      </c>
      <c r="N1183" s="14"/>
    </row>
    <row r="1184" ht="18.95" customHeight="1" spans="1:14">
      <c r="A1184" s="44"/>
      <c r="B1184" s="44"/>
      <c r="C1184" s="44"/>
      <c r="D1184" s="44"/>
      <c r="E1184" s="44"/>
      <c r="F1184" s="44"/>
      <c r="G1184" s="45"/>
      <c r="H1184" s="15" t="s">
        <v>8946</v>
      </c>
      <c r="I1184" s="33" t="s">
        <v>8947</v>
      </c>
      <c r="J1184" s="472" t="s">
        <v>8947</v>
      </c>
      <c r="K1184" s="33" t="s">
        <v>8948</v>
      </c>
      <c r="L1184" s="13" t="s">
        <v>5613</v>
      </c>
      <c r="M1184" s="13">
        <v>206</v>
      </c>
      <c r="N1184" s="14"/>
    </row>
    <row r="1185" ht="18.95" customHeight="1" spans="1:14">
      <c r="A1185" s="44"/>
      <c r="B1185" s="44"/>
      <c r="C1185" s="44"/>
      <c r="D1185" s="44"/>
      <c r="E1185" s="44"/>
      <c r="F1185" s="44"/>
      <c r="G1185" s="45"/>
      <c r="H1185" s="15" t="s">
        <v>8949</v>
      </c>
      <c r="I1185" s="33" t="s">
        <v>8950</v>
      </c>
      <c r="J1185" s="472" t="s">
        <v>8950</v>
      </c>
      <c r="K1185" s="33" t="s">
        <v>8951</v>
      </c>
      <c r="L1185" s="13" t="s">
        <v>5613</v>
      </c>
      <c r="M1185" s="13">
        <v>607</v>
      </c>
      <c r="N1185" s="14"/>
    </row>
    <row r="1186" ht="18.95" customHeight="1" spans="1:14">
      <c r="A1186" s="44"/>
      <c r="B1186" s="44"/>
      <c r="C1186" s="44"/>
      <c r="D1186" s="44"/>
      <c r="E1186" s="44"/>
      <c r="F1186" s="44"/>
      <c r="G1186" s="45"/>
      <c r="H1186" s="15" t="s">
        <v>8124</v>
      </c>
      <c r="I1186" s="33" t="s">
        <v>8952</v>
      </c>
      <c r="J1186" s="472" t="s">
        <v>8952</v>
      </c>
      <c r="K1186" s="33" t="s">
        <v>5627</v>
      </c>
      <c r="L1186" s="13" t="s">
        <v>5613</v>
      </c>
      <c r="M1186" s="13">
        <v>41</v>
      </c>
      <c r="N1186" s="14"/>
    </row>
    <row r="1187" ht="18.95" customHeight="1" spans="1:14">
      <c r="A1187" s="44"/>
      <c r="B1187" s="44"/>
      <c r="C1187" s="44"/>
      <c r="D1187" s="44"/>
      <c r="E1187" s="44"/>
      <c r="F1187" s="44"/>
      <c r="G1187" s="45"/>
      <c r="H1187" s="15" t="s">
        <v>8126</v>
      </c>
      <c r="I1187" s="33" t="s">
        <v>8953</v>
      </c>
      <c r="J1187" s="472" t="s">
        <v>8953</v>
      </c>
      <c r="K1187" s="33" t="s">
        <v>5633</v>
      </c>
      <c r="L1187" s="13" t="s">
        <v>5613</v>
      </c>
      <c r="M1187" s="13">
        <v>27</v>
      </c>
      <c r="N1187" s="14"/>
    </row>
    <row r="1188" ht="18.95" customHeight="1" spans="1:14">
      <c r="A1188" s="44"/>
      <c r="B1188" s="44"/>
      <c r="C1188" s="44"/>
      <c r="D1188" s="44"/>
      <c r="E1188" s="44"/>
      <c r="F1188" s="44"/>
      <c r="G1188" s="45"/>
      <c r="H1188" s="15" t="s">
        <v>8128</v>
      </c>
      <c r="I1188" s="33" t="s">
        <v>8954</v>
      </c>
      <c r="J1188" s="472" t="s">
        <v>8954</v>
      </c>
      <c r="K1188" s="33" t="s">
        <v>5639</v>
      </c>
      <c r="L1188" s="13" t="s">
        <v>5613</v>
      </c>
      <c r="M1188" s="13">
        <v>0</v>
      </c>
      <c r="N1188" s="14"/>
    </row>
    <row r="1189" ht="18.95" customHeight="1" spans="1:14">
      <c r="A1189" s="44"/>
      <c r="B1189" s="44"/>
      <c r="C1189" s="44"/>
      <c r="D1189" s="44"/>
      <c r="E1189" s="44"/>
      <c r="F1189" s="44"/>
      <c r="G1189" s="45"/>
      <c r="H1189" s="15" t="s">
        <v>8955</v>
      </c>
      <c r="I1189" s="33" t="s">
        <v>8956</v>
      </c>
      <c r="J1189" s="472" t="s">
        <v>8956</v>
      </c>
      <c r="K1189" s="33" t="s">
        <v>8957</v>
      </c>
      <c r="L1189" s="13" t="s">
        <v>5613</v>
      </c>
      <c r="M1189" s="13">
        <v>50</v>
      </c>
      <c r="N1189" s="14"/>
    </row>
    <row r="1190" ht="18.95" customHeight="1" spans="1:14">
      <c r="A1190" s="44"/>
      <c r="B1190" s="44"/>
      <c r="C1190" s="44"/>
      <c r="D1190" s="44"/>
      <c r="E1190" s="44"/>
      <c r="F1190" s="44"/>
      <c r="G1190" s="45"/>
      <c r="H1190" s="15" t="s">
        <v>8958</v>
      </c>
      <c r="I1190" s="33" t="s">
        <v>8959</v>
      </c>
      <c r="J1190" s="472" t="s">
        <v>8959</v>
      </c>
      <c r="K1190" s="33" t="s">
        <v>8960</v>
      </c>
      <c r="L1190" s="13" t="s">
        <v>5613</v>
      </c>
      <c r="M1190" s="13">
        <v>0</v>
      </c>
      <c r="N1190" s="14"/>
    </row>
    <row r="1191" ht="18.95" customHeight="1" spans="1:14">
      <c r="A1191" s="44"/>
      <c r="B1191" s="44"/>
      <c r="C1191" s="44"/>
      <c r="D1191" s="44"/>
      <c r="E1191" s="44"/>
      <c r="F1191" s="44"/>
      <c r="G1191" s="45"/>
      <c r="H1191" s="15" t="s">
        <v>8961</v>
      </c>
      <c r="I1191" s="33" t="s">
        <v>8962</v>
      </c>
      <c r="J1191" s="472" t="s">
        <v>8962</v>
      </c>
      <c r="K1191" s="33" t="s">
        <v>8963</v>
      </c>
      <c r="L1191" s="13" t="s">
        <v>5613</v>
      </c>
      <c r="M1191" s="13">
        <v>489</v>
      </c>
      <c r="N1191" s="14"/>
    </row>
    <row r="1192" ht="18.95" customHeight="1" spans="1:14">
      <c r="A1192" s="44"/>
      <c r="B1192" s="44"/>
      <c r="C1192" s="44"/>
      <c r="D1192" s="44"/>
      <c r="E1192" s="44"/>
      <c r="F1192" s="44"/>
      <c r="G1192" s="45"/>
      <c r="H1192" s="15" t="s">
        <v>8964</v>
      </c>
      <c r="I1192" s="33" t="s">
        <v>8965</v>
      </c>
      <c r="J1192" s="472" t="s">
        <v>8965</v>
      </c>
      <c r="K1192" s="33" t="s">
        <v>8966</v>
      </c>
      <c r="L1192" s="13" t="s">
        <v>5613</v>
      </c>
      <c r="M1192" s="13">
        <v>11</v>
      </c>
      <c r="N1192" s="14"/>
    </row>
    <row r="1193" ht="18.95" customHeight="1" spans="1:14">
      <c r="A1193" s="44"/>
      <c r="B1193" s="44"/>
      <c r="C1193" s="44"/>
      <c r="D1193" s="44"/>
      <c r="E1193" s="44"/>
      <c r="F1193" s="44"/>
      <c r="G1193" s="45"/>
      <c r="H1193" s="15" t="s">
        <v>8124</v>
      </c>
      <c r="I1193" s="33" t="s">
        <v>8967</v>
      </c>
      <c r="J1193" s="472" t="s">
        <v>8967</v>
      </c>
      <c r="K1193" s="33" t="s">
        <v>5627</v>
      </c>
      <c r="L1193" s="13" t="s">
        <v>5613</v>
      </c>
      <c r="M1193" s="13">
        <v>0</v>
      </c>
      <c r="N1193" s="14"/>
    </row>
    <row r="1194" ht="18.95" customHeight="1" spans="1:14">
      <c r="A1194" s="44"/>
      <c r="B1194" s="44"/>
      <c r="C1194" s="44"/>
      <c r="D1194" s="44"/>
      <c r="E1194" s="44"/>
      <c r="F1194" s="44"/>
      <c r="G1194" s="45"/>
      <c r="H1194" s="15" t="s">
        <v>8126</v>
      </c>
      <c r="I1194" s="33" t="s">
        <v>8968</v>
      </c>
      <c r="J1194" s="472" t="s">
        <v>8968</v>
      </c>
      <c r="K1194" s="33" t="s">
        <v>5633</v>
      </c>
      <c r="L1194" s="13" t="s">
        <v>5613</v>
      </c>
      <c r="M1194" s="13">
        <v>0</v>
      </c>
      <c r="N1194" s="14"/>
    </row>
    <row r="1195" ht="18.95" customHeight="1" spans="1:14">
      <c r="A1195" s="44"/>
      <c r="B1195" s="44"/>
      <c r="C1195" s="44"/>
      <c r="D1195" s="44"/>
      <c r="E1195" s="44"/>
      <c r="F1195" s="44"/>
      <c r="G1195" s="45"/>
      <c r="H1195" s="15" t="s">
        <v>8128</v>
      </c>
      <c r="I1195" s="33" t="s">
        <v>8969</v>
      </c>
      <c r="J1195" s="472" t="s">
        <v>8969</v>
      </c>
      <c r="K1195" s="33" t="s">
        <v>5639</v>
      </c>
      <c r="L1195" s="13" t="s">
        <v>5613</v>
      </c>
      <c r="M1195" s="13">
        <v>0</v>
      </c>
      <c r="N1195" s="14"/>
    </row>
    <row r="1196" ht="18.95" customHeight="1" spans="1:14">
      <c r="A1196" s="44"/>
      <c r="B1196" s="44"/>
      <c r="C1196" s="44"/>
      <c r="D1196" s="44"/>
      <c r="E1196" s="44"/>
      <c r="F1196" s="44"/>
      <c r="G1196" s="45"/>
      <c r="H1196" s="15" t="s">
        <v>8970</v>
      </c>
      <c r="I1196" s="33" t="s">
        <v>8971</v>
      </c>
      <c r="J1196" s="472" t="s">
        <v>8971</v>
      </c>
      <c r="K1196" s="33" t="s">
        <v>8972</v>
      </c>
      <c r="L1196" s="13" t="s">
        <v>5613</v>
      </c>
      <c r="M1196" s="13">
        <v>0</v>
      </c>
      <c r="N1196" s="14"/>
    </row>
    <row r="1197" ht="18.95" customHeight="1" spans="1:14">
      <c r="A1197" s="44"/>
      <c r="B1197" s="44"/>
      <c r="C1197" s="44"/>
      <c r="D1197" s="44"/>
      <c r="E1197" s="44"/>
      <c r="F1197" s="44"/>
      <c r="G1197" s="45"/>
      <c r="H1197" s="15" t="s">
        <v>8973</v>
      </c>
      <c r="I1197" s="33" t="s">
        <v>8974</v>
      </c>
      <c r="J1197" s="472" t="s">
        <v>8974</v>
      </c>
      <c r="K1197" s="33" t="s">
        <v>8975</v>
      </c>
      <c r="L1197" s="13" t="s">
        <v>5613</v>
      </c>
      <c r="M1197" s="13">
        <v>11</v>
      </c>
      <c r="N1197" s="14"/>
    </row>
    <row r="1198" ht="18.95" customHeight="1" spans="1:14">
      <c r="A1198" s="44"/>
      <c r="B1198" s="44"/>
      <c r="C1198" s="44"/>
      <c r="D1198" s="44"/>
      <c r="E1198" s="44"/>
      <c r="F1198" s="44"/>
      <c r="G1198" s="45"/>
      <c r="H1198" s="15" t="s">
        <v>8976</v>
      </c>
      <c r="I1198" s="33" t="s">
        <v>8977</v>
      </c>
      <c r="J1198" s="472" t="s">
        <v>8977</v>
      </c>
      <c r="K1198" s="33" t="s">
        <v>8978</v>
      </c>
      <c r="L1198" s="13" t="s">
        <v>5613</v>
      </c>
      <c r="M1198" s="13">
        <v>5</v>
      </c>
      <c r="N1198" s="14"/>
    </row>
    <row r="1199" ht="18.95" customHeight="1" spans="1:14">
      <c r="A1199" s="44"/>
      <c r="B1199" s="44"/>
      <c r="C1199" s="44"/>
      <c r="D1199" s="44"/>
      <c r="E1199" s="44"/>
      <c r="F1199" s="44"/>
      <c r="G1199" s="45"/>
      <c r="H1199" s="15" t="s">
        <v>8979</v>
      </c>
      <c r="I1199" s="33" t="s">
        <v>8980</v>
      </c>
      <c r="J1199" s="472" t="s">
        <v>8980</v>
      </c>
      <c r="K1199" s="33" t="s">
        <v>8981</v>
      </c>
      <c r="L1199" s="13" t="s">
        <v>5613</v>
      </c>
      <c r="M1199" s="13">
        <v>0</v>
      </c>
      <c r="N1199" s="14"/>
    </row>
    <row r="1200" ht="18.95" customHeight="1" spans="1:14">
      <c r="A1200" s="44"/>
      <c r="B1200" s="44"/>
      <c r="C1200" s="44"/>
      <c r="D1200" s="44"/>
      <c r="E1200" s="44"/>
      <c r="F1200" s="44"/>
      <c r="G1200" s="45"/>
      <c r="H1200" s="15" t="s">
        <v>8982</v>
      </c>
      <c r="I1200" s="33" t="s">
        <v>8983</v>
      </c>
      <c r="J1200" s="472" t="s">
        <v>8983</v>
      </c>
      <c r="K1200" s="33" t="s">
        <v>8978</v>
      </c>
      <c r="L1200" s="13" t="s">
        <v>5613</v>
      </c>
      <c r="M1200" s="13">
        <v>5</v>
      </c>
      <c r="N1200" s="14"/>
    </row>
    <row r="1201" ht="18.95" customHeight="1" spans="1:14">
      <c r="A1201" s="44"/>
      <c r="B1201" s="44"/>
      <c r="C1201" s="44"/>
      <c r="D1201" s="44"/>
      <c r="E1201" s="44"/>
      <c r="F1201" s="44"/>
      <c r="G1201" s="45"/>
      <c r="H1201" s="16" t="s">
        <v>8984</v>
      </c>
      <c r="I1201" s="16" t="s">
        <v>8985</v>
      </c>
      <c r="J1201" s="477" t="s">
        <v>8985</v>
      </c>
      <c r="K1201" s="49" t="s">
        <v>8986</v>
      </c>
      <c r="L1201" s="13" t="s">
        <v>5613</v>
      </c>
      <c r="M1201" s="13">
        <v>3</v>
      </c>
      <c r="N1201" s="14"/>
    </row>
    <row r="1202" ht="18.95" customHeight="1" spans="1:14">
      <c r="A1202" s="44"/>
      <c r="B1202" s="44"/>
      <c r="C1202" s="44"/>
      <c r="D1202" s="44"/>
      <c r="E1202" s="44"/>
      <c r="F1202" s="44"/>
      <c r="G1202" s="45"/>
      <c r="H1202" s="15" t="s">
        <v>8987</v>
      </c>
      <c r="I1202" s="472" t="s">
        <v>8988</v>
      </c>
      <c r="J1202" s="477" t="s">
        <v>8989</v>
      </c>
      <c r="K1202" s="49" t="s">
        <v>8990</v>
      </c>
      <c r="L1202" s="13" t="s">
        <v>5613</v>
      </c>
      <c r="M1202" s="13">
        <v>0</v>
      </c>
      <c r="N1202" s="14"/>
    </row>
    <row r="1203" ht="18.95" customHeight="1" spans="1:14">
      <c r="A1203" s="44"/>
      <c r="B1203" s="44"/>
      <c r="C1203" s="44"/>
      <c r="D1203" s="44"/>
      <c r="E1203" s="44"/>
      <c r="F1203" s="44"/>
      <c r="G1203" s="45"/>
      <c r="H1203" s="16"/>
      <c r="I1203" s="16" t="s">
        <v>8991</v>
      </c>
      <c r="J1203" s="477" t="s">
        <v>8992</v>
      </c>
      <c r="K1203" s="49" t="s">
        <v>8993</v>
      </c>
      <c r="L1203" s="13" t="s">
        <v>5613</v>
      </c>
      <c r="M1203" s="13">
        <v>0</v>
      </c>
      <c r="N1203" s="14"/>
    </row>
    <row r="1204" ht="18.95" customHeight="1" spans="1:14">
      <c r="A1204" s="44"/>
      <c r="B1204" s="44"/>
      <c r="C1204" s="44"/>
      <c r="G1204" s="45"/>
      <c r="H1204" s="15" t="s">
        <v>8994</v>
      </c>
      <c r="I1204" s="472" t="s">
        <v>8995</v>
      </c>
      <c r="J1204" s="477" t="s">
        <v>8996</v>
      </c>
      <c r="K1204" s="49" t="s">
        <v>8997</v>
      </c>
      <c r="L1204" s="13" t="s">
        <v>5613</v>
      </c>
      <c r="M1204" s="13">
        <v>0</v>
      </c>
      <c r="N1204" s="14"/>
    </row>
    <row r="1205" ht="18.95" customHeight="1" spans="1:14">
      <c r="A1205" s="44"/>
      <c r="B1205" s="44"/>
      <c r="C1205" s="44"/>
      <c r="G1205" s="45"/>
      <c r="H1205" s="16"/>
      <c r="I1205" s="16" t="s">
        <v>8991</v>
      </c>
      <c r="J1205" s="477" t="s">
        <v>8998</v>
      </c>
      <c r="K1205" s="49" t="s">
        <v>8999</v>
      </c>
      <c r="L1205" s="13" t="s">
        <v>5613</v>
      </c>
      <c r="M1205" s="13">
        <v>0</v>
      </c>
      <c r="N1205" s="14"/>
    </row>
    <row r="1206" ht="18.95" customHeight="1" spans="1:14">
      <c r="A1206" s="44"/>
      <c r="B1206" s="44"/>
      <c r="C1206" s="44"/>
      <c r="G1206" s="45"/>
      <c r="H1206" s="16" t="s">
        <v>9000</v>
      </c>
      <c r="I1206" s="16" t="s">
        <v>8991</v>
      </c>
      <c r="J1206" s="477" t="s">
        <v>8991</v>
      </c>
      <c r="K1206" s="49" t="s">
        <v>9001</v>
      </c>
      <c r="L1206" s="13" t="s">
        <v>5613</v>
      </c>
      <c r="M1206" s="13">
        <v>3</v>
      </c>
      <c r="N1206" s="14"/>
    </row>
    <row r="1207" ht="18.95" customHeight="1" spans="1:14">
      <c r="A1207" s="44"/>
      <c r="B1207" s="44"/>
      <c r="C1207" s="44"/>
      <c r="G1207" s="45"/>
      <c r="H1207" s="16"/>
      <c r="I1207" s="478" t="s">
        <v>9002</v>
      </c>
      <c r="J1207" s="477" t="s">
        <v>9003</v>
      </c>
      <c r="K1207" s="49" t="s">
        <v>9004</v>
      </c>
      <c r="L1207" s="13" t="s">
        <v>5613</v>
      </c>
      <c r="M1207" s="13"/>
      <c r="N1207" s="14"/>
    </row>
    <row r="1208" ht="18.95" customHeight="1" spans="1:14">
      <c r="A1208" s="44"/>
      <c r="B1208" s="44"/>
      <c r="C1208" s="44"/>
      <c r="G1208" s="45"/>
      <c r="H1208" s="15" t="s">
        <v>9005</v>
      </c>
      <c r="I1208" s="33" t="s">
        <v>9006</v>
      </c>
      <c r="J1208" s="472" t="s">
        <v>9006</v>
      </c>
      <c r="K1208" s="33" t="s">
        <v>9007</v>
      </c>
      <c r="L1208" s="13" t="s">
        <v>5613</v>
      </c>
      <c r="M1208" s="13">
        <v>0</v>
      </c>
      <c r="N1208" s="14"/>
    </row>
    <row r="1209" ht="18.95" customHeight="1" spans="1:14">
      <c r="A1209" s="44"/>
      <c r="B1209" s="44"/>
      <c r="C1209" s="44"/>
      <c r="G1209" s="45"/>
      <c r="H1209" s="15" t="s">
        <v>5909</v>
      </c>
      <c r="I1209" s="33" t="s">
        <v>9008</v>
      </c>
      <c r="J1209" s="472" t="s">
        <v>9008</v>
      </c>
      <c r="K1209" s="33" t="s">
        <v>5615</v>
      </c>
      <c r="L1209" s="13" t="s">
        <v>5613</v>
      </c>
      <c r="M1209" s="13">
        <v>0</v>
      </c>
      <c r="N1209" s="14"/>
    </row>
    <row r="1210" ht="18.95" customHeight="1" spans="1:14">
      <c r="A1210" s="44"/>
      <c r="B1210" s="44"/>
      <c r="C1210" s="44"/>
      <c r="G1210" s="45"/>
      <c r="H1210" s="15" t="s">
        <v>5926</v>
      </c>
      <c r="I1210" s="33" t="s">
        <v>9009</v>
      </c>
      <c r="J1210" s="472" t="s">
        <v>9009</v>
      </c>
      <c r="K1210" s="33" t="s">
        <v>5928</v>
      </c>
      <c r="L1210" s="13" t="s">
        <v>5613</v>
      </c>
      <c r="M1210" s="13">
        <v>0</v>
      </c>
      <c r="N1210" s="14"/>
    </row>
    <row r="1211" ht="18.95" customHeight="1" spans="1:14">
      <c r="A1211" s="44"/>
      <c r="B1211" s="44"/>
      <c r="C1211" s="44"/>
      <c r="H1211" s="15" t="s">
        <v>5938</v>
      </c>
      <c r="I1211" s="33" t="s">
        <v>9010</v>
      </c>
      <c r="J1211" s="472" t="s">
        <v>9010</v>
      </c>
      <c r="K1211" s="33" t="s">
        <v>5940</v>
      </c>
      <c r="L1211" s="13" t="s">
        <v>5613</v>
      </c>
      <c r="M1211" s="13">
        <v>0</v>
      </c>
      <c r="N1211" s="14"/>
    </row>
    <row r="1212" ht="18.95" customHeight="1" spans="1:14">
      <c r="A1212" s="44"/>
      <c r="B1212" s="44"/>
      <c r="C1212" s="44"/>
      <c r="H1212" s="15" t="s">
        <v>5950</v>
      </c>
      <c r="I1212" s="33" t="s">
        <v>9011</v>
      </c>
      <c r="J1212" s="472" t="s">
        <v>9011</v>
      </c>
      <c r="K1212" s="33" t="s">
        <v>5952</v>
      </c>
      <c r="L1212" s="13" t="s">
        <v>5613</v>
      </c>
      <c r="M1212" s="13">
        <v>0</v>
      </c>
      <c r="N1212" s="14"/>
    </row>
    <row r="1213" ht="18.95" customHeight="1" spans="1:14">
      <c r="A1213" s="44"/>
      <c r="B1213" s="44"/>
      <c r="C1213" s="44"/>
      <c r="H1213" s="15" t="s">
        <v>5956</v>
      </c>
      <c r="I1213" s="472" t="s">
        <v>9012</v>
      </c>
      <c r="J1213" s="472" t="s">
        <v>9012</v>
      </c>
      <c r="K1213" s="33" t="s">
        <v>5958</v>
      </c>
      <c r="L1213" s="13" t="s">
        <v>5613</v>
      </c>
      <c r="M1213" s="13">
        <v>0</v>
      </c>
      <c r="N1213" s="14"/>
    </row>
    <row r="1214" ht="18.95" customHeight="1" spans="1:14">
      <c r="A1214" s="44"/>
      <c r="B1214" s="44"/>
      <c r="C1214" s="44"/>
      <c r="H1214" s="15" t="s">
        <v>8176</v>
      </c>
      <c r="I1214" s="33" t="s">
        <v>9013</v>
      </c>
      <c r="J1214" s="472" t="s">
        <v>9013</v>
      </c>
      <c r="K1214" s="33" t="s">
        <v>8178</v>
      </c>
      <c r="L1214" s="13" t="s">
        <v>5613</v>
      </c>
      <c r="M1214" s="13">
        <v>0</v>
      </c>
      <c r="N1214" s="14"/>
    </row>
    <row r="1215" ht="18.95" customHeight="1" spans="1:14">
      <c r="A1215" s="44"/>
      <c r="B1215" s="44"/>
      <c r="C1215" s="44"/>
      <c r="H1215" s="15" t="s">
        <v>5972</v>
      </c>
      <c r="I1215" s="33" t="s">
        <v>9014</v>
      </c>
      <c r="J1215" s="472" t="s">
        <v>9014</v>
      </c>
      <c r="K1215" s="33" t="s">
        <v>5974</v>
      </c>
      <c r="L1215" s="13" t="s">
        <v>5613</v>
      </c>
      <c r="M1215" s="13">
        <v>0</v>
      </c>
      <c r="N1215" s="14"/>
    </row>
    <row r="1216" ht="18.95" customHeight="1" spans="1:14">
      <c r="A1216" s="44"/>
      <c r="B1216" s="44"/>
      <c r="C1216" s="44"/>
      <c r="H1216" s="15" t="s">
        <v>5996</v>
      </c>
      <c r="I1216" s="33" t="s">
        <v>9015</v>
      </c>
      <c r="J1216" s="472" t="s">
        <v>9015</v>
      </c>
      <c r="K1216" s="33" t="s">
        <v>5998</v>
      </c>
      <c r="L1216" s="13" t="s">
        <v>5613</v>
      </c>
      <c r="M1216" s="13">
        <v>0</v>
      </c>
      <c r="N1216" s="14"/>
    </row>
    <row r="1217" ht="18.95" customHeight="1" spans="1:14">
      <c r="A1217" s="44"/>
      <c r="B1217" s="44"/>
      <c r="C1217" s="44"/>
      <c r="H1217" s="15" t="s">
        <v>9016</v>
      </c>
      <c r="I1217" s="33" t="s">
        <v>9017</v>
      </c>
      <c r="J1217" s="472" t="s">
        <v>9017</v>
      </c>
      <c r="K1217" s="33" t="s">
        <v>897</v>
      </c>
      <c r="L1217" s="13" t="s">
        <v>5613</v>
      </c>
      <c r="M1217" s="13">
        <v>0</v>
      </c>
      <c r="N1217" s="14"/>
    </row>
    <row r="1218" ht="18.95" customHeight="1" spans="1:14">
      <c r="A1218" s="44"/>
      <c r="B1218" s="44"/>
      <c r="C1218" s="44"/>
      <c r="H1218" s="15" t="s">
        <v>9018</v>
      </c>
      <c r="I1218" s="33" t="s">
        <v>969</v>
      </c>
      <c r="J1218" s="472" t="s">
        <v>969</v>
      </c>
      <c r="K1218" s="33" t="s">
        <v>5992</v>
      </c>
      <c r="L1218" s="13" t="s">
        <v>5613</v>
      </c>
      <c r="M1218" s="13">
        <v>6359</v>
      </c>
      <c r="N1218" s="14"/>
    </row>
    <row r="1219" ht="18.95" customHeight="1" spans="1:14">
      <c r="A1219" s="44"/>
      <c r="B1219" s="44"/>
      <c r="C1219" s="44"/>
      <c r="H1219" s="15" t="s">
        <v>9019</v>
      </c>
      <c r="I1219" s="33" t="s">
        <v>9020</v>
      </c>
      <c r="J1219" s="472" t="s">
        <v>9020</v>
      </c>
      <c r="K1219" s="33" t="s">
        <v>9021</v>
      </c>
      <c r="L1219" s="13" t="s">
        <v>5613</v>
      </c>
      <c r="M1219" s="13">
        <v>5998</v>
      </c>
      <c r="N1219" s="14"/>
    </row>
    <row r="1220" ht="18.95" customHeight="1" spans="1:14">
      <c r="A1220" s="44"/>
      <c r="B1220" s="44"/>
      <c r="C1220" s="44"/>
      <c r="H1220" s="15" t="s">
        <v>8124</v>
      </c>
      <c r="I1220" s="33" t="s">
        <v>9022</v>
      </c>
      <c r="J1220" s="472" t="s">
        <v>9022</v>
      </c>
      <c r="K1220" s="33" t="s">
        <v>5627</v>
      </c>
      <c r="L1220" s="13" t="s">
        <v>5613</v>
      </c>
      <c r="M1220" s="13">
        <v>402</v>
      </c>
      <c r="N1220" s="55"/>
    </row>
    <row r="1221" ht="18.95" customHeight="1" spans="1:14">
      <c r="A1221" s="44"/>
      <c r="B1221" s="44"/>
      <c r="C1221" s="44"/>
      <c r="H1221" s="15" t="s">
        <v>8126</v>
      </c>
      <c r="I1221" s="33" t="s">
        <v>9023</v>
      </c>
      <c r="J1221" s="472" t="s">
        <v>9023</v>
      </c>
      <c r="K1221" s="33" t="s">
        <v>5633</v>
      </c>
      <c r="L1221" s="13" t="s">
        <v>5613</v>
      </c>
      <c r="M1221" s="13">
        <v>965</v>
      </c>
      <c r="N1221" s="55"/>
    </row>
    <row r="1222" ht="18.95" customHeight="1" spans="1:14">
      <c r="A1222" s="44"/>
      <c r="B1222" s="44"/>
      <c r="C1222" s="44"/>
      <c r="H1222" s="15" t="s">
        <v>8128</v>
      </c>
      <c r="I1222" s="33" t="s">
        <v>9024</v>
      </c>
      <c r="J1222" s="472" t="s">
        <v>9024</v>
      </c>
      <c r="K1222" s="33" t="s">
        <v>5639</v>
      </c>
      <c r="L1222" s="13" t="s">
        <v>5613</v>
      </c>
      <c r="M1222" s="13">
        <v>0</v>
      </c>
      <c r="N1222" s="14"/>
    </row>
    <row r="1223" ht="18.95" customHeight="1" spans="3:14">
      <c r="C1223" s="44"/>
      <c r="H1223" s="15" t="s">
        <v>9025</v>
      </c>
      <c r="I1223" s="33" t="s">
        <v>9026</v>
      </c>
      <c r="J1223" s="472" t="s">
        <v>9026</v>
      </c>
      <c r="K1223" s="33" t="s">
        <v>9027</v>
      </c>
      <c r="L1223" s="13" t="s">
        <v>5613</v>
      </c>
      <c r="M1223" s="13">
        <v>0</v>
      </c>
      <c r="N1223" s="14"/>
    </row>
    <row r="1224" ht="18.95" customHeight="1" spans="8:14">
      <c r="H1224" s="15" t="s">
        <v>9028</v>
      </c>
      <c r="I1224" s="33" t="s">
        <v>9029</v>
      </c>
      <c r="J1224" s="472" t="s">
        <v>9029</v>
      </c>
      <c r="K1224" s="33" t="s">
        <v>9030</v>
      </c>
      <c r="L1224" s="13" t="s">
        <v>5613</v>
      </c>
      <c r="M1224" s="13">
        <v>0</v>
      </c>
      <c r="N1224" s="14"/>
    </row>
    <row r="1225" ht="18.95" customHeight="1" spans="8:14">
      <c r="H1225" s="15" t="s">
        <v>9031</v>
      </c>
      <c r="I1225" s="33" t="s">
        <v>9032</v>
      </c>
      <c r="J1225" s="472" t="s">
        <v>9032</v>
      </c>
      <c r="K1225" s="33" t="s">
        <v>9033</v>
      </c>
      <c r="L1225" s="13" t="s">
        <v>5613</v>
      </c>
      <c r="M1225" s="13">
        <v>1500</v>
      </c>
      <c r="N1225" s="14"/>
    </row>
    <row r="1226" ht="18.95" customHeight="1" spans="8:14">
      <c r="H1226" s="15" t="s">
        <v>9034</v>
      </c>
      <c r="I1226" s="33" t="s">
        <v>9035</v>
      </c>
      <c r="J1226" s="472" t="s">
        <v>9035</v>
      </c>
      <c r="K1226" s="33" t="s">
        <v>9036</v>
      </c>
      <c r="L1226" s="13" t="s">
        <v>5613</v>
      </c>
      <c r="M1226" s="13">
        <v>0</v>
      </c>
      <c r="N1226" s="14"/>
    </row>
    <row r="1227" ht="18.95" customHeight="1" spans="8:14">
      <c r="H1227" s="15" t="s">
        <v>9037</v>
      </c>
      <c r="I1227" s="33" t="s">
        <v>9038</v>
      </c>
      <c r="J1227" s="472" t="s">
        <v>9038</v>
      </c>
      <c r="K1227" s="33" t="s">
        <v>9039</v>
      </c>
      <c r="L1227" s="13" t="s">
        <v>5613</v>
      </c>
      <c r="M1227" s="13">
        <v>0</v>
      </c>
      <c r="N1227" s="14"/>
    </row>
    <row r="1228" ht="18.95" customHeight="1" spans="8:14">
      <c r="H1228" s="15" t="s">
        <v>9040</v>
      </c>
      <c r="I1228" s="33" t="s">
        <v>9041</v>
      </c>
      <c r="J1228" s="472" t="s">
        <v>9041</v>
      </c>
      <c r="K1228" s="33" t="s">
        <v>9042</v>
      </c>
      <c r="L1228" s="13" t="s">
        <v>5613</v>
      </c>
      <c r="M1228" s="13">
        <v>0</v>
      </c>
      <c r="N1228" s="14"/>
    </row>
    <row r="1229" ht="18.95" customHeight="1" spans="8:14">
      <c r="H1229" s="15" t="s">
        <v>9043</v>
      </c>
      <c r="I1229" s="33" t="s">
        <v>9044</v>
      </c>
      <c r="J1229" s="472" t="s">
        <v>9044</v>
      </c>
      <c r="K1229" s="33" t="s">
        <v>9045</v>
      </c>
      <c r="L1229" s="13" t="s">
        <v>5613</v>
      </c>
      <c r="M1229" s="13">
        <v>0</v>
      </c>
      <c r="N1229" s="14"/>
    </row>
    <row r="1230" ht="18.95" customHeight="1" spans="8:14">
      <c r="H1230" s="15" t="s">
        <v>9046</v>
      </c>
      <c r="I1230" s="33" t="s">
        <v>9047</v>
      </c>
      <c r="J1230" s="472" t="s">
        <v>9047</v>
      </c>
      <c r="K1230" s="52" t="s">
        <v>9048</v>
      </c>
      <c r="L1230" s="13" t="s">
        <v>5613</v>
      </c>
      <c r="M1230" s="13">
        <v>956</v>
      </c>
      <c r="N1230" s="14"/>
    </row>
    <row r="1231" ht="18.95" customHeight="1" spans="8:14">
      <c r="H1231" s="15" t="s">
        <v>9049</v>
      </c>
      <c r="I1231" s="33" t="s">
        <v>9050</v>
      </c>
      <c r="J1231" s="472" t="s">
        <v>9050</v>
      </c>
      <c r="K1231" s="33" t="s">
        <v>9051</v>
      </c>
      <c r="L1231" s="13" t="s">
        <v>5613</v>
      </c>
      <c r="M1231" s="13">
        <v>0</v>
      </c>
      <c r="N1231" s="14"/>
    </row>
    <row r="1232" ht="18.95" customHeight="1" spans="8:14">
      <c r="H1232" s="15" t="s">
        <v>9052</v>
      </c>
      <c r="I1232" s="33" t="s">
        <v>9053</v>
      </c>
      <c r="J1232" s="472" t="s">
        <v>9053</v>
      </c>
      <c r="K1232" s="33" t="s">
        <v>9054</v>
      </c>
      <c r="L1232" s="13" t="s">
        <v>5613</v>
      </c>
      <c r="M1232" s="13">
        <v>0</v>
      </c>
      <c r="N1232" s="14"/>
    </row>
    <row r="1233" ht="18.95" customHeight="1" spans="8:14">
      <c r="H1233" s="15" t="s">
        <v>9055</v>
      </c>
      <c r="I1233" s="33" t="s">
        <v>9056</v>
      </c>
      <c r="J1233" s="472" t="s">
        <v>9056</v>
      </c>
      <c r="K1233" s="33" t="s">
        <v>9057</v>
      </c>
      <c r="L1233" s="13" t="s">
        <v>5613</v>
      </c>
      <c r="M1233" s="13">
        <v>0</v>
      </c>
      <c r="N1233" s="14"/>
    </row>
    <row r="1234" ht="18.95" customHeight="1" spans="8:14">
      <c r="H1234" s="15" t="s">
        <v>9058</v>
      </c>
      <c r="I1234" s="33" t="s">
        <v>9059</v>
      </c>
      <c r="J1234" s="472" t="s">
        <v>9059</v>
      </c>
      <c r="K1234" s="33" t="s">
        <v>9060</v>
      </c>
      <c r="L1234" s="13" t="s">
        <v>5613</v>
      </c>
      <c r="M1234" s="13">
        <v>0</v>
      </c>
      <c r="N1234" s="14"/>
    </row>
    <row r="1235" ht="18.95" customHeight="1" spans="8:14">
      <c r="H1235" s="15" t="s">
        <v>9061</v>
      </c>
      <c r="I1235" s="33" t="s">
        <v>9062</v>
      </c>
      <c r="J1235" s="472" t="s">
        <v>9062</v>
      </c>
      <c r="K1235" s="33" t="s">
        <v>9063</v>
      </c>
      <c r="L1235" s="13" t="s">
        <v>5613</v>
      </c>
      <c r="M1235" s="13">
        <v>0</v>
      </c>
      <c r="N1235" s="14"/>
    </row>
    <row r="1236" ht="18.95" customHeight="1" spans="8:14">
      <c r="H1236" s="15" t="s">
        <v>9064</v>
      </c>
      <c r="I1236" s="33" t="s">
        <v>9065</v>
      </c>
      <c r="J1236" s="472" t="s">
        <v>9065</v>
      </c>
      <c r="K1236" s="33" t="s">
        <v>9066</v>
      </c>
      <c r="L1236" s="13" t="s">
        <v>5613</v>
      </c>
      <c r="M1236" s="13">
        <v>0</v>
      </c>
      <c r="N1236" s="14"/>
    </row>
    <row r="1237" ht="18.95" customHeight="1" spans="8:14">
      <c r="H1237" s="15" t="s">
        <v>9067</v>
      </c>
      <c r="I1237" s="33" t="s">
        <v>9068</v>
      </c>
      <c r="J1237" s="472" t="s">
        <v>9068</v>
      </c>
      <c r="K1237" s="33" t="s">
        <v>9069</v>
      </c>
      <c r="L1237" s="13" t="s">
        <v>5613</v>
      </c>
      <c r="M1237" s="13">
        <v>1275</v>
      </c>
      <c r="N1237" s="14"/>
    </row>
    <row r="1238" ht="18.95" customHeight="1" spans="8:14">
      <c r="H1238" s="15" t="s">
        <v>8182</v>
      </c>
      <c r="I1238" s="33" t="s">
        <v>9070</v>
      </c>
      <c r="J1238" s="472" t="s">
        <v>9070</v>
      </c>
      <c r="K1238" s="33" t="s">
        <v>5681</v>
      </c>
      <c r="L1238" s="13" t="s">
        <v>5613</v>
      </c>
      <c r="M1238" s="13">
        <v>0</v>
      </c>
      <c r="N1238" s="14"/>
    </row>
    <row r="1239" ht="18.95" customHeight="1" spans="8:14">
      <c r="H1239" s="15" t="s">
        <v>9071</v>
      </c>
      <c r="I1239" s="33" t="s">
        <v>9072</v>
      </c>
      <c r="J1239" s="472" t="s">
        <v>9072</v>
      </c>
      <c r="K1239" s="33" t="s">
        <v>9073</v>
      </c>
      <c r="L1239" s="13" t="s">
        <v>5613</v>
      </c>
      <c r="M1239" s="13">
        <v>900</v>
      </c>
      <c r="N1239" s="14"/>
    </row>
    <row r="1240" ht="18.95" customHeight="1" spans="8:14">
      <c r="H1240" s="15" t="s">
        <v>9074</v>
      </c>
      <c r="I1240" s="33" t="s">
        <v>9075</v>
      </c>
      <c r="J1240" s="472" t="s">
        <v>9075</v>
      </c>
      <c r="K1240" s="33" t="s">
        <v>9076</v>
      </c>
      <c r="L1240" s="13" t="s">
        <v>5613</v>
      </c>
      <c r="M1240" s="13">
        <v>0</v>
      </c>
      <c r="N1240" s="14"/>
    </row>
    <row r="1241" ht="18.95" customHeight="1" spans="8:14">
      <c r="H1241" s="15" t="s">
        <v>8124</v>
      </c>
      <c r="I1241" s="33" t="s">
        <v>9077</v>
      </c>
      <c r="J1241" s="472" t="s">
        <v>9077</v>
      </c>
      <c r="K1241" s="33" t="s">
        <v>5627</v>
      </c>
      <c r="L1241" s="13" t="s">
        <v>5613</v>
      </c>
      <c r="M1241" s="13">
        <v>0</v>
      </c>
      <c r="N1241" s="14"/>
    </row>
    <row r="1242" ht="18.95" customHeight="1" spans="8:14">
      <c r="H1242" s="15" t="s">
        <v>8126</v>
      </c>
      <c r="I1242" s="33" t="s">
        <v>9078</v>
      </c>
      <c r="J1242" s="472" t="s">
        <v>9078</v>
      </c>
      <c r="K1242" s="33" t="s">
        <v>5633</v>
      </c>
      <c r="L1242" s="13" t="s">
        <v>5613</v>
      </c>
      <c r="M1242" s="13">
        <v>0</v>
      </c>
      <c r="N1242" s="14"/>
    </row>
    <row r="1243" ht="18.95" customHeight="1" spans="8:14">
      <c r="H1243" s="15" t="s">
        <v>8128</v>
      </c>
      <c r="I1243" s="33" t="s">
        <v>9079</v>
      </c>
      <c r="J1243" s="472" t="s">
        <v>9079</v>
      </c>
      <c r="K1243" s="33" t="s">
        <v>5639</v>
      </c>
      <c r="L1243" s="13" t="s">
        <v>5613</v>
      </c>
      <c r="M1243" s="13">
        <v>0</v>
      </c>
      <c r="N1243" s="14"/>
    </row>
    <row r="1244" ht="18.95" customHeight="1" spans="8:14">
      <c r="H1244" s="15" t="s">
        <v>9080</v>
      </c>
      <c r="I1244" s="33" t="s">
        <v>9081</v>
      </c>
      <c r="J1244" s="472" t="s">
        <v>9081</v>
      </c>
      <c r="K1244" s="33" t="s">
        <v>9082</v>
      </c>
      <c r="L1244" s="13" t="s">
        <v>5613</v>
      </c>
      <c r="M1244" s="13">
        <v>0</v>
      </c>
      <c r="N1244" s="14"/>
    </row>
    <row r="1245" ht="18.95" customHeight="1" spans="8:14">
      <c r="H1245" s="15" t="s">
        <v>9083</v>
      </c>
      <c r="I1245" s="33" t="s">
        <v>9084</v>
      </c>
      <c r="J1245" s="472" t="s">
        <v>9084</v>
      </c>
      <c r="K1245" s="33" t="s">
        <v>9085</v>
      </c>
      <c r="L1245" s="13" t="s">
        <v>5613</v>
      </c>
      <c r="M1245" s="13">
        <v>0</v>
      </c>
      <c r="N1245" s="14"/>
    </row>
    <row r="1246" ht="18.95" customHeight="1" spans="8:14">
      <c r="H1246" s="15" t="s">
        <v>9086</v>
      </c>
      <c r="I1246" s="33" t="s">
        <v>9087</v>
      </c>
      <c r="J1246" s="472" t="s">
        <v>9087</v>
      </c>
      <c r="K1246" s="33" t="s">
        <v>9088</v>
      </c>
      <c r="L1246" s="13" t="s">
        <v>5613</v>
      </c>
      <c r="M1246" s="13">
        <v>0</v>
      </c>
      <c r="N1246" s="14"/>
    </row>
    <row r="1247" ht="18.95" customHeight="1" spans="8:14">
      <c r="H1247" s="15" t="s">
        <v>9089</v>
      </c>
      <c r="I1247" s="33" t="s">
        <v>9090</v>
      </c>
      <c r="J1247" s="472" t="s">
        <v>9090</v>
      </c>
      <c r="K1247" s="33" t="s">
        <v>9091</v>
      </c>
      <c r="L1247" s="13" t="s">
        <v>5613</v>
      </c>
      <c r="M1247" s="13">
        <v>0</v>
      </c>
      <c r="N1247" s="14"/>
    </row>
    <row r="1248" ht="18.75" customHeight="1" spans="8:14">
      <c r="H1248" s="15" t="s">
        <v>9092</v>
      </c>
      <c r="I1248" s="33" t="s">
        <v>9093</v>
      </c>
      <c r="J1248" s="472" t="s">
        <v>9093</v>
      </c>
      <c r="K1248" s="33" t="s">
        <v>9094</v>
      </c>
      <c r="L1248" s="13" t="s">
        <v>5613</v>
      </c>
      <c r="M1248" s="13">
        <v>0</v>
      </c>
      <c r="N1248" s="14"/>
    </row>
    <row r="1249" ht="18.95" customHeight="1" spans="8:14">
      <c r="H1249" s="15" t="s">
        <v>9095</v>
      </c>
      <c r="I1249" s="33" t="s">
        <v>9096</v>
      </c>
      <c r="J1249" s="472" t="s">
        <v>9096</v>
      </c>
      <c r="K1249" s="33" t="s">
        <v>9097</v>
      </c>
      <c r="L1249" s="13" t="s">
        <v>5613</v>
      </c>
      <c r="M1249" s="13">
        <v>0</v>
      </c>
      <c r="N1249" s="14"/>
    </row>
    <row r="1250" ht="18.95" customHeight="1" spans="8:14">
      <c r="H1250" s="15" t="s">
        <v>9098</v>
      </c>
      <c r="I1250" s="33" t="s">
        <v>9099</v>
      </c>
      <c r="J1250" s="472" t="s">
        <v>9099</v>
      </c>
      <c r="K1250" s="33" t="s">
        <v>9100</v>
      </c>
      <c r="L1250" s="13" t="s">
        <v>5613</v>
      </c>
      <c r="M1250" s="13">
        <v>0</v>
      </c>
      <c r="N1250" s="14"/>
    </row>
    <row r="1251" ht="18.75" customHeight="1" spans="8:14">
      <c r="H1251" s="15" t="s">
        <v>9101</v>
      </c>
      <c r="I1251" s="33" t="s">
        <v>9102</v>
      </c>
      <c r="J1251" s="472" t="s">
        <v>9102</v>
      </c>
      <c r="K1251" s="33" t="s">
        <v>9103</v>
      </c>
      <c r="L1251" s="13" t="s">
        <v>5613</v>
      </c>
      <c r="M1251" s="13">
        <v>0</v>
      </c>
      <c r="N1251" s="14"/>
    </row>
    <row r="1252" ht="18.95" customHeight="1" spans="8:14">
      <c r="H1252" s="15" t="s">
        <v>9104</v>
      </c>
      <c r="I1252" s="33" t="s">
        <v>9105</v>
      </c>
      <c r="J1252" s="472" t="s">
        <v>9105</v>
      </c>
      <c r="K1252" s="33" t="s">
        <v>9106</v>
      </c>
      <c r="L1252" s="13" t="s">
        <v>5613</v>
      </c>
      <c r="M1252" s="13">
        <v>0</v>
      </c>
      <c r="N1252" s="14"/>
    </row>
    <row r="1253" ht="18.95" customHeight="1" spans="8:14">
      <c r="H1253" s="15" t="s">
        <v>9107</v>
      </c>
      <c r="I1253" s="33" t="s">
        <v>9108</v>
      </c>
      <c r="J1253" s="472" t="s">
        <v>9108</v>
      </c>
      <c r="K1253" s="33" t="s">
        <v>9109</v>
      </c>
      <c r="L1253" s="13" t="s">
        <v>5613</v>
      </c>
      <c r="M1253" s="13">
        <v>0</v>
      </c>
      <c r="N1253" s="14"/>
    </row>
    <row r="1254" ht="18.95" customHeight="1" spans="8:14">
      <c r="H1254" s="15" t="s">
        <v>9110</v>
      </c>
      <c r="I1254" s="33" t="s">
        <v>9111</v>
      </c>
      <c r="J1254" s="472" t="s">
        <v>9111</v>
      </c>
      <c r="K1254" s="33" t="s">
        <v>9112</v>
      </c>
      <c r="L1254" s="13" t="s">
        <v>5613</v>
      </c>
      <c r="M1254" s="13">
        <v>0</v>
      </c>
      <c r="N1254" s="14"/>
    </row>
    <row r="1255" ht="18.95" customHeight="1" spans="8:14">
      <c r="H1255" s="15" t="s">
        <v>9113</v>
      </c>
      <c r="I1255" s="33" t="s">
        <v>9114</v>
      </c>
      <c r="J1255" s="472" t="s">
        <v>9114</v>
      </c>
      <c r="K1255" s="33" t="s">
        <v>9115</v>
      </c>
      <c r="L1255" s="13" t="s">
        <v>5613</v>
      </c>
      <c r="M1255" s="13">
        <v>0</v>
      </c>
      <c r="N1255" s="14"/>
    </row>
    <row r="1256" ht="18.95" customHeight="1" spans="8:14">
      <c r="H1256" s="15" t="s">
        <v>9116</v>
      </c>
      <c r="I1256" s="33" t="s">
        <v>9117</v>
      </c>
      <c r="J1256" s="472" t="s">
        <v>9117</v>
      </c>
      <c r="K1256" s="33" t="s">
        <v>9118</v>
      </c>
      <c r="L1256" s="13" t="s">
        <v>5613</v>
      </c>
      <c r="M1256" s="13">
        <v>0</v>
      </c>
      <c r="N1256" s="14"/>
    </row>
    <row r="1257" ht="18.95" customHeight="1" spans="8:14">
      <c r="H1257" s="15" t="s">
        <v>9119</v>
      </c>
      <c r="I1257" s="33" t="s">
        <v>9120</v>
      </c>
      <c r="J1257" s="472" t="s">
        <v>9120</v>
      </c>
      <c r="K1257" s="33" t="s">
        <v>9121</v>
      </c>
      <c r="L1257" s="13" t="s">
        <v>5613</v>
      </c>
      <c r="M1257" s="13">
        <v>0</v>
      </c>
      <c r="N1257" s="14"/>
    </row>
    <row r="1258" ht="18.95" customHeight="1" spans="8:14">
      <c r="H1258" s="15" t="s">
        <v>8182</v>
      </c>
      <c r="I1258" s="33" t="s">
        <v>9122</v>
      </c>
      <c r="J1258" s="472" t="s">
        <v>9122</v>
      </c>
      <c r="K1258" s="33" t="s">
        <v>5681</v>
      </c>
      <c r="L1258" s="13" t="s">
        <v>5613</v>
      </c>
      <c r="M1258" s="13">
        <v>0</v>
      </c>
      <c r="N1258" s="14"/>
    </row>
    <row r="1259" ht="18.95" customHeight="1" spans="8:14">
      <c r="H1259" s="15" t="s">
        <v>9123</v>
      </c>
      <c r="I1259" s="33" t="s">
        <v>9124</v>
      </c>
      <c r="J1259" s="472" t="s">
        <v>9124</v>
      </c>
      <c r="K1259" s="33" t="s">
        <v>9125</v>
      </c>
      <c r="L1259" s="13" t="s">
        <v>5613</v>
      </c>
      <c r="M1259" s="13">
        <v>0</v>
      </c>
      <c r="N1259" s="14"/>
    </row>
    <row r="1260" ht="18.95" customHeight="1" spans="8:14">
      <c r="H1260" s="15" t="s">
        <v>9126</v>
      </c>
      <c r="I1260" s="33" t="s">
        <v>9127</v>
      </c>
      <c r="J1260" s="472" t="s">
        <v>9127</v>
      </c>
      <c r="K1260" s="33" t="s">
        <v>9128</v>
      </c>
      <c r="L1260" s="13" t="s">
        <v>5613</v>
      </c>
      <c r="M1260" s="13">
        <v>137</v>
      </c>
      <c r="N1260" s="14"/>
    </row>
    <row r="1261" ht="18.95" customHeight="1" spans="8:14">
      <c r="H1261" s="15" t="s">
        <v>8124</v>
      </c>
      <c r="I1261" s="33" t="s">
        <v>9129</v>
      </c>
      <c r="J1261" s="472" t="s">
        <v>9129</v>
      </c>
      <c r="K1261" s="33" t="s">
        <v>5627</v>
      </c>
      <c r="L1261" s="13" t="s">
        <v>5613</v>
      </c>
      <c r="M1261" s="13">
        <v>0</v>
      </c>
      <c r="N1261" s="14"/>
    </row>
    <row r="1262" ht="18.95" customHeight="1" spans="8:14">
      <c r="H1262" s="15" t="s">
        <v>8126</v>
      </c>
      <c r="I1262" s="33" t="s">
        <v>9130</v>
      </c>
      <c r="J1262" s="472" t="s">
        <v>9130</v>
      </c>
      <c r="K1262" s="33" t="s">
        <v>5633</v>
      </c>
      <c r="L1262" s="13" t="s">
        <v>5613</v>
      </c>
      <c r="M1262" s="13">
        <v>0</v>
      </c>
      <c r="N1262" s="14"/>
    </row>
    <row r="1263" ht="18.95" customHeight="1" spans="8:14">
      <c r="H1263" s="15" t="s">
        <v>8128</v>
      </c>
      <c r="I1263" s="33" t="s">
        <v>9131</v>
      </c>
      <c r="J1263" s="472" t="s">
        <v>9131</v>
      </c>
      <c r="K1263" s="33" t="s">
        <v>5639</v>
      </c>
      <c r="L1263" s="13" t="s">
        <v>5613</v>
      </c>
      <c r="M1263" s="13">
        <v>0</v>
      </c>
      <c r="N1263" s="14"/>
    </row>
    <row r="1264" ht="18.95" customHeight="1" spans="8:14">
      <c r="H1264" s="15" t="s">
        <v>9132</v>
      </c>
      <c r="I1264" s="33" t="s">
        <v>9133</v>
      </c>
      <c r="J1264" s="472" t="s">
        <v>9133</v>
      </c>
      <c r="K1264" s="33" t="s">
        <v>9134</v>
      </c>
      <c r="L1264" s="13" t="s">
        <v>5613</v>
      </c>
      <c r="M1264" s="13">
        <v>0</v>
      </c>
      <c r="N1264" s="14"/>
    </row>
    <row r="1265" ht="18.95" customHeight="1" spans="8:14">
      <c r="H1265" s="15" t="s">
        <v>9135</v>
      </c>
      <c r="I1265" s="33" t="s">
        <v>9136</v>
      </c>
      <c r="J1265" s="472" t="s">
        <v>9136</v>
      </c>
      <c r="K1265" s="33" t="s">
        <v>9137</v>
      </c>
      <c r="L1265" s="13" t="s">
        <v>5613</v>
      </c>
      <c r="M1265" s="13">
        <v>0</v>
      </c>
      <c r="N1265" s="14"/>
    </row>
    <row r="1266" ht="18.95" customHeight="1" spans="8:14">
      <c r="H1266" s="15" t="s">
        <v>9138</v>
      </c>
      <c r="I1266" s="33" t="s">
        <v>9139</v>
      </c>
      <c r="J1266" s="472" t="s">
        <v>9139</v>
      </c>
      <c r="K1266" s="33" t="s">
        <v>9140</v>
      </c>
      <c r="L1266" s="13" t="s">
        <v>5613</v>
      </c>
      <c r="M1266" s="13">
        <v>0</v>
      </c>
      <c r="N1266" s="14"/>
    </row>
    <row r="1267" ht="18.95" customHeight="1" spans="8:14">
      <c r="H1267" s="15" t="s">
        <v>8182</v>
      </c>
      <c r="I1267" s="33" t="s">
        <v>9141</v>
      </c>
      <c r="J1267" s="472" t="s">
        <v>9141</v>
      </c>
      <c r="K1267" s="33" t="s">
        <v>5681</v>
      </c>
      <c r="L1267" s="13" t="s">
        <v>5613</v>
      </c>
      <c r="M1267" s="13">
        <v>0</v>
      </c>
      <c r="N1267" s="14"/>
    </row>
    <row r="1268" ht="18.95" customHeight="1" spans="8:14">
      <c r="H1268" s="15" t="s">
        <v>9142</v>
      </c>
      <c r="I1268" s="33" t="s">
        <v>9143</v>
      </c>
      <c r="J1268" s="472" t="s">
        <v>9143</v>
      </c>
      <c r="K1268" s="33" t="s">
        <v>9144</v>
      </c>
      <c r="L1268" s="13" t="s">
        <v>5613</v>
      </c>
      <c r="M1268" s="13">
        <v>137</v>
      </c>
      <c r="N1268" s="14"/>
    </row>
    <row r="1269" ht="18.95" customHeight="1" spans="8:14">
      <c r="H1269" s="15" t="s">
        <v>9145</v>
      </c>
      <c r="I1269" s="33" t="s">
        <v>9146</v>
      </c>
      <c r="J1269" s="472" t="s">
        <v>9146</v>
      </c>
      <c r="K1269" s="33" t="s">
        <v>9147</v>
      </c>
      <c r="L1269" s="13" t="s">
        <v>5613</v>
      </c>
      <c r="M1269" s="13">
        <v>105</v>
      </c>
      <c r="N1269" s="14"/>
    </row>
    <row r="1270" ht="18.95" customHeight="1" spans="8:14">
      <c r="H1270" s="15" t="s">
        <v>8124</v>
      </c>
      <c r="I1270" s="33" t="s">
        <v>9148</v>
      </c>
      <c r="J1270" s="472" t="s">
        <v>9148</v>
      </c>
      <c r="K1270" s="33" t="s">
        <v>5627</v>
      </c>
      <c r="L1270" s="13" t="s">
        <v>5613</v>
      </c>
      <c r="M1270" s="13">
        <v>36</v>
      </c>
      <c r="N1270" s="14"/>
    </row>
    <row r="1271" ht="18.95" customHeight="1" spans="8:14">
      <c r="H1271" s="15" t="s">
        <v>8126</v>
      </c>
      <c r="I1271" s="33" t="s">
        <v>9149</v>
      </c>
      <c r="J1271" s="472" t="s">
        <v>9149</v>
      </c>
      <c r="K1271" s="33" t="s">
        <v>5633</v>
      </c>
      <c r="L1271" s="13" t="s">
        <v>5613</v>
      </c>
      <c r="M1271" s="13">
        <v>6</v>
      </c>
      <c r="N1271" s="14"/>
    </row>
    <row r="1272" ht="18.95" customHeight="1" spans="8:14">
      <c r="H1272" s="15" t="s">
        <v>8128</v>
      </c>
      <c r="I1272" s="33" t="s">
        <v>9150</v>
      </c>
      <c r="J1272" s="472" t="s">
        <v>9150</v>
      </c>
      <c r="K1272" s="33" t="s">
        <v>5639</v>
      </c>
      <c r="L1272" s="13" t="s">
        <v>5613</v>
      </c>
      <c r="M1272" s="13">
        <v>0</v>
      </c>
      <c r="N1272" s="14"/>
    </row>
    <row r="1273" ht="18.95" customHeight="1" spans="8:14">
      <c r="H1273" s="15" t="s">
        <v>9151</v>
      </c>
      <c r="I1273" s="33" t="s">
        <v>9152</v>
      </c>
      <c r="J1273" s="472" t="s">
        <v>9152</v>
      </c>
      <c r="K1273" s="33" t="s">
        <v>9153</v>
      </c>
      <c r="L1273" s="13" t="s">
        <v>5613</v>
      </c>
      <c r="M1273" s="13"/>
      <c r="N1273" s="14"/>
    </row>
    <row r="1274" ht="18.95" customHeight="1" spans="8:14">
      <c r="H1274" s="15" t="s">
        <v>9154</v>
      </c>
      <c r="I1274" s="33" t="s">
        <v>9155</v>
      </c>
      <c r="J1274" s="472" t="s">
        <v>9155</v>
      </c>
      <c r="K1274" s="33" t="s">
        <v>9156</v>
      </c>
      <c r="L1274" s="13" t="s">
        <v>5613</v>
      </c>
      <c r="M1274" s="13"/>
      <c r="N1274" s="14"/>
    </row>
    <row r="1275" ht="18.95" customHeight="1" spans="8:14">
      <c r="H1275" s="15" t="s">
        <v>9157</v>
      </c>
      <c r="I1275" s="33" t="s">
        <v>9158</v>
      </c>
      <c r="J1275" s="472" t="s">
        <v>9158</v>
      </c>
      <c r="K1275" s="33" t="s">
        <v>9159</v>
      </c>
      <c r="L1275" s="13" t="s">
        <v>5613</v>
      </c>
      <c r="M1275" s="13">
        <v>0</v>
      </c>
      <c r="N1275" s="14"/>
    </row>
    <row r="1276" ht="18.95" customHeight="1" spans="8:14">
      <c r="H1276" s="15" t="s">
        <v>9160</v>
      </c>
      <c r="I1276" s="33" t="s">
        <v>9161</v>
      </c>
      <c r="J1276" s="472" t="s">
        <v>9161</v>
      </c>
      <c r="K1276" s="33" t="s">
        <v>9162</v>
      </c>
      <c r="L1276" s="13" t="s">
        <v>5613</v>
      </c>
      <c r="M1276" s="13">
        <v>0</v>
      </c>
      <c r="N1276" s="14"/>
    </row>
    <row r="1277" ht="18.95" customHeight="1" spans="8:14">
      <c r="H1277" s="15" t="s">
        <v>9163</v>
      </c>
      <c r="I1277" s="33" t="s">
        <v>9164</v>
      </c>
      <c r="J1277" s="472" t="s">
        <v>9164</v>
      </c>
      <c r="K1277" s="33" t="s">
        <v>9165</v>
      </c>
      <c r="L1277" s="13" t="s">
        <v>5613</v>
      </c>
      <c r="M1277" s="13"/>
      <c r="N1277" s="14"/>
    </row>
    <row r="1278" ht="18.95" customHeight="1" spans="8:14">
      <c r="H1278" s="15" t="s">
        <v>9166</v>
      </c>
      <c r="I1278" s="33" t="s">
        <v>9167</v>
      </c>
      <c r="J1278" s="472" t="s">
        <v>9167</v>
      </c>
      <c r="K1278" s="33" t="s">
        <v>9168</v>
      </c>
      <c r="L1278" s="13" t="s">
        <v>5613</v>
      </c>
      <c r="M1278" s="13"/>
      <c r="N1278" s="14"/>
    </row>
    <row r="1279" ht="18.95" customHeight="1" spans="8:14">
      <c r="H1279" s="15" t="s">
        <v>9169</v>
      </c>
      <c r="I1279" s="33" t="s">
        <v>9170</v>
      </c>
      <c r="J1279" s="472" t="s">
        <v>9170</v>
      </c>
      <c r="K1279" s="33" t="s">
        <v>9171</v>
      </c>
      <c r="L1279" s="13" t="s">
        <v>5613</v>
      </c>
      <c r="M1279" s="13"/>
      <c r="N1279" s="14"/>
    </row>
    <row r="1280" ht="18.95" customHeight="1" spans="8:14">
      <c r="H1280" s="15" t="s">
        <v>9172</v>
      </c>
      <c r="I1280" s="472" t="s">
        <v>9173</v>
      </c>
      <c r="J1280" s="472" t="s">
        <v>9173</v>
      </c>
      <c r="K1280" s="33" t="s">
        <v>9174</v>
      </c>
      <c r="L1280" s="13" t="s">
        <v>5613</v>
      </c>
      <c r="M1280" s="13">
        <v>0</v>
      </c>
      <c r="N1280" s="14"/>
    </row>
    <row r="1281" ht="18.95" customHeight="1" spans="8:14">
      <c r="H1281" s="15" t="s">
        <v>9175</v>
      </c>
      <c r="I1281" s="472" t="s">
        <v>9176</v>
      </c>
      <c r="J1281" s="472" t="s">
        <v>9176</v>
      </c>
      <c r="K1281" s="33" t="s">
        <v>9177</v>
      </c>
      <c r="L1281" s="13" t="s">
        <v>5613</v>
      </c>
      <c r="M1281" s="13">
        <v>0</v>
      </c>
      <c r="N1281" s="14"/>
    </row>
    <row r="1282" ht="18.95" customHeight="1" spans="8:14">
      <c r="H1282" s="15" t="s">
        <v>9178</v>
      </c>
      <c r="I1282" s="472" t="s">
        <v>9179</v>
      </c>
      <c r="J1282" s="472" t="s">
        <v>9179</v>
      </c>
      <c r="K1282" s="33" t="s">
        <v>9180</v>
      </c>
      <c r="L1282" s="13" t="s">
        <v>5613</v>
      </c>
      <c r="M1282" s="13">
        <v>119</v>
      </c>
      <c r="N1282" s="14"/>
    </row>
    <row r="1283" ht="18.95" customHeight="1" spans="8:14">
      <c r="H1283" s="15" t="s">
        <v>8124</v>
      </c>
      <c r="I1283" s="472" t="s">
        <v>9181</v>
      </c>
      <c r="J1283" s="472" t="s">
        <v>9181</v>
      </c>
      <c r="K1283" s="33" t="s">
        <v>5627</v>
      </c>
      <c r="L1283" s="13" t="s">
        <v>5613</v>
      </c>
      <c r="M1283" s="13">
        <v>0</v>
      </c>
      <c r="N1283" s="14"/>
    </row>
    <row r="1284" ht="18.95" customHeight="1" spans="8:14">
      <c r="H1284" s="15" t="s">
        <v>8126</v>
      </c>
      <c r="I1284" s="472" t="s">
        <v>9182</v>
      </c>
      <c r="J1284" s="472" t="s">
        <v>9182</v>
      </c>
      <c r="K1284" s="33" t="s">
        <v>5633</v>
      </c>
      <c r="L1284" s="13" t="s">
        <v>5613</v>
      </c>
      <c r="M1284" s="13">
        <v>0</v>
      </c>
      <c r="N1284" s="14"/>
    </row>
    <row r="1285" ht="18.95" customHeight="1" spans="8:14">
      <c r="H1285" s="15" t="s">
        <v>8128</v>
      </c>
      <c r="I1285" s="472" t="s">
        <v>9183</v>
      </c>
      <c r="J1285" s="472" t="s">
        <v>9183</v>
      </c>
      <c r="K1285" s="33" t="s">
        <v>5639</v>
      </c>
      <c r="L1285" s="13" t="s">
        <v>5613</v>
      </c>
      <c r="M1285" s="13">
        <v>0</v>
      </c>
      <c r="N1285" s="14"/>
    </row>
    <row r="1286" ht="18.95" customHeight="1" spans="8:14">
      <c r="H1286" s="15" t="s">
        <v>9184</v>
      </c>
      <c r="I1286" s="472" t="s">
        <v>9185</v>
      </c>
      <c r="J1286" s="472" t="s">
        <v>9185</v>
      </c>
      <c r="K1286" s="33" t="s">
        <v>9186</v>
      </c>
      <c r="L1286" s="13" t="s">
        <v>5613</v>
      </c>
      <c r="M1286" s="13">
        <v>0</v>
      </c>
      <c r="N1286" s="14"/>
    </row>
    <row r="1287" ht="18.95" customHeight="1" spans="8:14">
      <c r="H1287" s="15" t="s">
        <v>9187</v>
      </c>
      <c r="I1287" s="472" t="s">
        <v>9188</v>
      </c>
      <c r="J1287" s="472" t="s">
        <v>9188</v>
      </c>
      <c r="K1287" s="33" t="s">
        <v>9189</v>
      </c>
      <c r="L1287" s="13" t="s">
        <v>5613</v>
      </c>
      <c r="M1287" s="13">
        <v>0</v>
      </c>
      <c r="N1287" s="14"/>
    </row>
    <row r="1288" ht="18.95" customHeight="1" spans="8:14">
      <c r="H1288" s="15" t="s">
        <v>9190</v>
      </c>
      <c r="I1288" s="472" t="s">
        <v>9191</v>
      </c>
      <c r="J1288" s="472" t="s">
        <v>9191</v>
      </c>
      <c r="K1288" s="33" t="s">
        <v>9192</v>
      </c>
      <c r="L1288" s="13" t="s">
        <v>5613</v>
      </c>
      <c r="M1288" s="13">
        <v>0</v>
      </c>
      <c r="N1288" s="14"/>
    </row>
    <row r="1289" ht="18.95" customHeight="1" spans="8:14">
      <c r="H1289" s="15" t="s">
        <v>9193</v>
      </c>
      <c r="I1289" s="472" t="s">
        <v>9194</v>
      </c>
      <c r="J1289" s="472" t="s">
        <v>9194</v>
      </c>
      <c r="K1289" s="33" t="s">
        <v>9195</v>
      </c>
      <c r="L1289" s="13" t="s">
        <v>5613</v>
      </c>
      <c r="M1289" s="13">
        <v>0</v>
      </c>
      <c r="N1289" s="56"/>
    </row>
    <row r="1290" ht="18.95" customHeight="1" spans="8:14">
      <c r="H1290" s="15" t="s">
        <v>9196</v>
      </c>
      <c r="I1290" s="33" t="s">
        <v>9197</v>
      </c>
      <c r="J1290" s="472" t="s">
        <v>9197</v>
      </c>
      <c r="K1290" s="33" t="s">
        <v>9198</v>
      </c>
      <c r="L1290" s="13" t="s">
        <v>5613</v>
      </c>
      <c r="M1290" s="13">
        <v>0</v>
      </c>
      <c r="N1290" s="16"/>
    </row>
    <row r="1291" ht="18.95" customHeight="1" spans="8:14">
      <c r="H1291" s="15" t="s">
        <v>9199</v>
      </c>
      <c r="I1291" s="33" t="s">
        <v>9200</v>
      </c>
      <c r="J1291" s="472" t="s">
        <v>9200</v>
      </c>
      <c r="K1291" s="33" t="s">
        <v>9201</v>
      </c>
      <c r="L1291" s="13" t="s">
        <v>5613</v>
      </c>
      <c r="M1291" s="13">
        <v>119</v>
      </c>
      <c r="N1291" s="16"/>
    </row>
    <row r="1292" ht="18.95" customHeight="1" spans="8:14">
      <c r="H1292" s="15" t="s">
        <v>9202</v>
      </c>
      <c r="I1292" s="33" t="s">
        <v>9203</v>
      </c>
      <c r="J1292" s="472" t="s">
        <v>9203</v>
      </c>
      <c r="K1292" s="33" t="s">
        <v>9204</v>
      </c>
      <c r="L1292" s="13" t="s">
        <v>5613</v>
      </c>
      <c r="M1292" s="13">
        <v>0</v>
      </c>
      <c r="N1292" s="16"/>
    </row>
    <row r="1293" ht="18.95" customHeight="1" spans="8:14">
      <c r="H1293" s="15" t="s">
        <v>9205</v>
      </c>
      <c r="I1293" s="33" t="s">
        <v>9206</v>
      </c>
      <c r="J1293" s="472" t="s">
        <v>9206</v>
      </c>
      <c r="K1293" s="33" t="s">
        <v>9207</v>
      </c>
      <c r="L1293" s="13" t="s">
        <v>5613</v>
      </c>
      <c r="M1293" s="13">
        <v>0</v>
      </c>
      <c r="N1293" s="16"/>
    </row>
    <row r="1294" ht="18.95" customHeight="1" spans="8:14">
      <c r="H1294" s="15" t="s">
        <v>9208</v>
      </c>
      <c r="I1294" s="33" t="s">
        <v>9209</v>
      </c>
      <c r="J1294" s="472" t="s">
        <v>9209</v>
      </c>
      <c r="K1294" s="33" t="s">
        <v>9210</v>
      </c>
      <c r="L1294" s="13" t="s">
        <v>5613</v>
      </c>
      <c r="M1294" s="13">
        <v>0</v>
      </c>
      <c r="N1294" s="16"/>
    </row>
    <row r="1295" ht="18.95" customHeight="1" spans="8:14">
      <c r="H1295" s="15" t="s">
        <v>9211</v>
      </c>
      <c r="I1295" s="33" t="s">
        <v>9212</v>
      </c>
      <c r="J1295" s="472" t="s">
        <v>9212</v>
      </c>
      <c r="K1295" s="33" t="s">
        <v>9213</v>
      </c>
      <c r="L1295" s="13" t="s">
        <v>5613</v>
      </c>
      <c r="M1295" s="13">
        <v>0</v>
      </c>
      <c r="N1295" s="16"/>
    </row>
    <row r="1296" ht="18.95" customHeight="1" spans="8:14">
      <c r="H1296" s="15" t="s">
        <v>9214</v>
      </c>
      <c r="I1296" s="33" t="s">
        <v>9215</v>
      </c>
      <c r="J1296" s="472" t="s">
        <v>9215</v>
      </c>
      <c r="K1296" s="33" t="s">
        <v>9216</v>
      </c>
      <c r="L1296" s="13" t="s">
        <v>5613</v>
      </c>
      <c r="M1296" s="13">
        <v>0</v>
      </c>
      <c r="N1296" s="16"/>
    </row>
    <row r="1297" ht="18.95" customHeight="1" spans="8:14">
      <c r="H1297" s="15" t="s">
        <v>9217</v>
      </c>
      <c r="I1297" s="33" t="s">
        <v>9218</v>
      </c>
      <c r="J1297" s="472" t="s">
        <v>9218</v>
      </c>
      <c r="K1297" s="33" t="s">
        <v>9219</v>
      </c>
      <c r="L1297" s="13" t="s">
        <v>5613</v>
      </c>
      <c r="M1297" s="13">
        <v>0</v>
      </c>
      <c r="N1297" s="16"/>
    </row>
    <row r="1298" ht="18.95" customHeight="1" spans="8:14">
      <c r="H1298" s="15" t="s">
        <v>9220</v>
      </c>
      <c r="I1298" s="33" t="s">
        <v>9221</v>
      </c>
      <c r="J1298" s="472" t="s">
        <v>9221</v>
      </c>
      <c r="K1298" s="33" t="s">
        <v>9222</v>
      </c>
      <c r="L1298" s="13" t="s">
        <v>5613</v>
      </c>
      <c r="M1298" s="13">
        <v>0</v>
      </c>
      <c r="N1298" s="16"/>
    </row>
    <row r="1299" ht="18.95" customHeight="1" spans="8:14">
      <c r="H1299" s="15" t="s">
        <v>9223</v>
      </c>
      <c r="I1299" s="33" t="s">
        <v>970</v>
      </c>
      <c r="J1299" s="472" t="s">
        <v>970</v>
      </c>
      <c r="K1299" s="33" t="s">
        <v>894</v>
      </c>
      <c r="L1299" s="13" t="s">
        <v>5613</v>
      </c>
      <c r="M1299" s="13">
        <v>10764</v>
      </c>
      <c r="N1299" s="16"/>
    </row>
    <row r="1300" ht="18.95" customHeight="1" spans="8:14">
      <c r="H1300" s="15" t="s">
        <v>9224</v>
      </c>
      <c r="I1300" s="33" t="s">
        <v>9225</v>
      </c>
      <c r="J1300" s="472" t="s">
        <v>9225</v>
      </c>
      <c r="K1300" s="33" t="s">
        <v>9226</v>
      </c>
      <c r="L1300" s="13" t="s">
        <v>5613</v>
      </c>
      <c r="M1300" s="13">
        <v>7981</v>
      </c>
      <c r="N1300" s="16"/>
    </row>
    <row r="1301" ht="18.95" customHeight="1" spans="8:14">
      <c r="H1301" s="15" t="s">
        <v>9227</v>
      </c>
      <c r="I1301" s="33" t="s">
        <v>9228</v>
      </c>
      <c r="J1301" s="472" t="s">
        <v>9228</v>
      </c>
      <c r="K1301" s="33" t="s">
        <v>9229</v>
      </c>
      <c r="L1301" s="13" t="s">
        <v>5613</v>
      </c>
      <c r="M1301" s="13">
        <v>250</v>
      </c>
      <c r="N1301" s="16"/>
    </row>
    <row r="1302" ht="18.95" customHeight="1" spans="8:14">
      <c r="H1302" s="15" t="s">
        <v>9230</v>
      </c>
      <c r="I1302" s="33" t="s">
        <v>9231</v>
      </c>
      <c r="J1302" s="472" t="s">
        <v>9231</v>
      </c>
      <c r="K1302" s="33" t="s">
        <v>9232</v>
      </c>
      <c r="L1302" s="13" t="s">
        <v>5613</v>
      </c>
      <c r="M1302" s="13">
        <v>0</v>
      </c>
      <c r="N1302" s="16"/>
    </row>
    <row r="1303" ht="18.95" customHeight="1" spans="8:14">
      <c r="H1303" s="15" t="s">
        <v>9233</v>
      </c>
      <c r="I1303" s="33" t="s">
        <v>9234</v>
      </c>
      <c r="J1303" s="472" t="s">
        <v>9234</v>
      </c>
      <c r="K1303" s="33" t="s">
        <v>9235</v>
      </c>
      <c r="L1303" s="13" t="s">
        <v>5613</v>
      </c>
      <c r="M1303" s="13">
        <v>332</v>
      </c>
      <c r="N1303" s="16"/>
    </row>
    <row r="1304" ht="18.95" customHeight="1" spans="8:14">
      <c r="H1304" s="15" t="s">
        <v>9236</v>
      </c>
      <c r="I1304" s="33" t="s">
        <v>9237</v>
      </c>
      <c r="J1304" s="472" t="s">
        <v>9237</v>
      </c>
      <c r="K1304" s="33" t="s">
        <v>9238</v>
      </c>
      <c r="L1304" s="13" t="s">
        <v>5613</v>
      </c>
      <c r="M1304" s="13">
        <v>0</v>
      </c>
      <c r="N1304" s="16"/>
    </row>
    <row r="1305" ht="18.95" customHeight="1" spans="8:14">
      <c r="H1305" s="15" t="s">
        <v>9239</v>
      </c>
      <c r="I1305" s="33" t="s">
        <v>9240</v>
      </c>
      <c r="J1305" s="472" t="s">
        <v>9240</v>
      </c>
      <c r="K1305" s="33" t="s">
        <v>9241</v>
      </c>
      <c r="L1305" s="13" t="s">
        <v>5613</v>
      </c>
      <c r="M1305" s="13">
        <v>1764</v>
      </c>
      <c r="N1305" s="16"/>
    </row>
    <row r="1306" ht="18.95" customHeight="1" spans="8:14">
      <c r="H1306" s="15" t="s">
        <v>9242</v>
      </c>
      <c r="I1306" s="33" t="s">
        <v>9243</v>
      </c>
      <c r="J1306" s="472" t="s">
        <v>9243</v>
      </c>
      <c r="K1306" s="33" t="s">
        <v>9244</v>
      </c>
      <c r="L1306" s="13" t="s">
        <v>5613</v>
      </c>
      <c r="M1306" s="13">
        <v>2197</v>
      </c>
      <c r="N1306" s="16"/>
    </row>
    <row r="1307" ht="18.95" customHeight="1" spans="8:14">
      <c r="H1307" s="15" t="s">
        <v>9245</v>
      </c>
      <c r="I1307" s="33" t="s">
        <v>9246</v>
      </c>
      <c r="J1307" s="472" t="s">
        <v>9246</v>
      </c>
      <c r="K1307" s="33" t="s">
        <v>9247</v>
      </c>
      <c r="L1307" s="13" t="s">
        <v>5613</v>
      </c>
      <c r="M1307" s="13">
        <v>0</v>
      </c>
      <c r="N1307" s="16"/>
    </row>
    <row r="1308" ht="18.95" customHeight="1" spans="8:14">
      <c r="H1308" s="15" t="s">
        <v>9248</v>
      </c>
      <c r="I1308" s="33" t="s">
        <v>9249</v>
      </c>
      <c r="J1308" s="472" t="s">
        <v>9249</v>
      </c>
      <c r="K1308" s="33" t="s">
        <v>9250</v>
      </c>
      <c r="L1308" s="13" t="s">
        <v>5613</v>
      </c>
      <c r="M1308" s="13">
        <v>3438</v>
      </c>
      <c r="N1308" s="16"/>
    </row>
    <row r="1309" ht="18.95" customHeight="1" spans="8:14">
      <c r="H1309" s="15" t="s">
        <v>9251</v>
      </c>
      <c r="I1309" s="33" t="s">
        <v>9252</v>
      </c>
      <c r="J1309" s="472" t="s">
        <v>9252</v>
      </c>
      <c r="K1309" s="33" t="s">
        <v>9253</v>
      </c>
      <c r="L1309" s="13" t="s">
        <v>5613</v>
      </c>
      <c r="M1309" s="13">
        <v>2783</v>
      </c>
      <c r="N1309" s="16"/>
    </row>
    <row r="1310" ht="18.95" customHeight="1" spans="8:14">
      <c r="H1310" s="15" t="s">
        <v>9254</v>
      </c>
      <c r="I1310" s="33" t="s">
        <v>9255</v>
      </c>
      <c r="J1310" s="472" t="s">
        <v>9255</v>
      </c>
      <c r="K1310" s="33" t="s">
        <v>9256</v>
      </c>
      <c r="L1310" s="13" t="s">
        <v>5613</v>
      </c>
      <c r="M1310" s="13">
        <v>2781</v>
      </c>
      <c r="N1310" s="16"/>
    </row>
    <row r="1311" ht="18.95" customHeight="1" spans="8:14">
      <c r="H1311" s="15" t="s">
        <v>9257</v>
      </c>
      <c r="I1311" s="33" t="s">
        <v>9258</v>
      </c>
      <c r="J1311" s="472" t="s">
        <v>9258</v>
      </c>
      <c r="K1311" s="33" t="s">
        <v>9259</v>
      </c>
      <c r="L1311" s="13" t="s">
        <v>5613</v>
      </c>
      <c r="M1311" s="13">
        <v>0</v>
      </c>
      <c r="N1311" s="16"/>
    </row>
    <row r="1312" ht="18.95" customHeight="1" spans="8:14">
      <c r="H1312" s="15" t="s">
        <v>9260</v>
      </c>
      <c r="I1312" s="33" t="s">
        <v>9261</v>
      </c>
      <c r="J1312" s="472" t="s">
        <v>9261</v>
      </c>
      <c r="K1312" s="33" t="s">
        <v>9262</v>
      </c>
      <c r="L1312" s="13" t="s">
        <v>5613</v>
      </c>
      <c r="M1312" s="13">
        <v>2</v>
      </c>
      <c r="N1312" s="16"/>
    </row>
    <row r="1313" ht="18.95" customHeight="1" spans="8:14">
      <c r="H1313" s="15" t="s">
        <v>9263</v>
      </c>
      <c r="I1313" s="33" t="s">
        <v>9264</v>
      </c>
      <c r="J1313" s="472" t="s">
        <v>9264</v>
      </c>
      <c r="K1313" s="33" t="s">
        <v>9265</v>
      </c>
      <c r="L1313" s="13" t="s">
        <v>5613</v>
      </c>
      <c r="M1313" s="13">
        <v>0</v>
      </c>
      <c r="N1313" s="16"/>
    </row>
    <row r="1314" ht="18.95" customHeight="1" spans="8:14">
      <c r="H1314" s="15" t="s">
        <v>9266</v>
      </c>
      <c r="I1314" s="33" t="s">
        <v>9267</v>
      </c>
      <c r="J1314" s="472" t="s">
        <v>9267</v>
      </c>
      <c r="K1314" s="33" t="s">
        <v>9268</v>
      </c>
      <c r="L1314" s="13" t="s">
        <v>5613</v>
      </c>
      <c r="M1314" s="13">
        <v>0</v>
      </c>
      <c r="N1314" s="16"/>
    </row>
    <row r="1315" ht="18.95" customHeight="1" spans="8:14">
      <c r="H1315" s="15" t="s">
        <v>9269</v>
      </c>
      <c r="I1315" s="33" t="s">
        <v>9270</v>
      </c>
      <c r="J1315" s="472" t="s">
        <v>9270</v>
      </c>
      <c r="K1315" s="33" t="s">
        <v>9271</v>
      </c>
      <c r="L1315" s="13" t="s">
        <v>5613</v>
      </c>
      <c r="M1315" s="13">
        <v>0</v>
      </c>
      <c r="N1315" s="16"/>
    </row>
    <row r="1316" ht="18.95" customHeight="1" spans="8:14">
      <c r="H1316" s="15" t="s">
        <v>9272</v>
      </c>
      <c r="I1316" s="33" t="s">
        <v>971</v>
      </c>
      <c r="J1316" s="472" t="s">
        <v>971</v>
      </c>
      <c r="K1316" s="33" t="s">
        <v>6004</v>
      </c>
      <c r="L1316" s="13" t="s">
        <v>5613</v>
      </c>
      <c r="M1316" s="13">
        <v>354</v>
      </c>
      <c r="N1316" s="16"/>
    </row>
    <row r="1317" ht="18.95" customHeight="1" spans="8:14">
      <c r="H1317" s="15" t="s">
        <v>9273</v>
      </c>
      <c r="I1317" s="33" t="s">
        <v>9274</v>
      </c>
      <c r="J1317" s="472" t="s">
        <v>9274</v>
      </c>
      <c r="K1317" s="33" t="s">
        <v>9275</v>
      </c>
      <c r="L1317" s="13" t="s">
        <v>5613</v>
      </c>
      <c r="M1317" s="13">
        <v>281</v>
      </c>
      <c r="N1317" s="16"/>
    </row>
    <row r="1318" ht="18.95" customHeight="1" spans="8:14">
      <c r="H1318" s="15" t="s">
        <v>8124</v>
      </c>
      <c r="I1318" s="33" t="s">
        <v>9276</v>
      </c>
      <c r="J1318" s="472" t="s">
        <v>9276</v>
      </c>
      <c r="K1318" s="33" t="s">
        <v>5627</v>
      </c>
      <c r="L1318" s="13" t="s">
        <v>5613</v>
      </c>
      <c r="M1318" s="13">
        <v>51</v>
      </c>
      <c r="N1318" s="16"/>
    </row>
    <row r="1319" ht="18.95" customHeight="1" spans="8:14">
      <c r="H1319" s="15" t="s">
        <v>8126</v>
      </c>
      <c r="I1319" s="33" t="s">
        <v>9277</v>
      </c>
      <c r="J1319" s="472" t="s">
        <v>9277</v>
      </c>
      <c r="K1319" s="33" t="s">
        <v>5633</v>
      </c>
      <c r="L1319" s="13" t="s">
        <v>5613</v>
      </c>
      <c r="M1319" s="13">
        <v>11</v>
      </c>
      <c r="N1319" s="16"/>
    </row>
    <row r="1320" ht="18.95" customHeight="1" spans="8:14">
      <c r="H1320" s="15" t="s">
        <v>8128</v>
      </c>
      <c r="I1320" s="33" t="s">
        <v>9278</v>
      </c>
      <c r="J1320" s="472" t="s">
        <v>9278</v>
      </c>
      <c r="K1320" s="33" t="s">
        <v>5639</v>
      </c>
      <c r="L1320" s="13" t="s">
        <v>5613</v>
      </c>
      <c r="M1320" s="13">
        <v>0</v>
      </c>
      <c r="N1320" s="16"/>
    </row>
    <row r="1321" ht="18.95" customHeight="1" spans="8:14">
      <c r="H1321" s="15" t="s">
        <v>9279</v>
      </c>
      <c r="I1321" s="33" t="s">
        <v>9280</v>
      </c>
      <c r="J1321" s="472" t="s">
        <v>9280</v>
      </c>
      <c r="K1321" s="33" t="s">
        <v>9281</v>
      </c>
      <c r="L1321" s="13" t="s">
        <v>5613</v>
      </c>
      <c r="M1321" s="13">
        <v>0</v>
      </c>
      <c r="N1321" s="16"/>
    </row>
    <row r="1322" ht="18.95" customHeight="1" spans="8:14">
      <c r="H1322" s="15" t="s">
        <v>9282</v>
      </c>
      <c r="I1322" s="33" t="s">
        <v>9283</v>
      </c>
      <c r="J1322" s="472" t="s">
        <v>9283</v>
      </c>
      <c r="K1322" s="33" t="s">
        <v>9284</v>
      </c>
      <c r="L1322" s="13" t="s">
        <v>5613</v>
      </c>
      <c r="M1322" s="13">
        <v>0</v>
      </c>
      <c r="N1322" s="16"/>
    </row>
    <row r="1323" ht="18.95" customHeight="1" spans="8:14">
      <c r="H1323" s="15" t="s">
        <v>9285</v>
      </c>
      <c r="I1323" s="33" t="s">
        <v>9286</v>
      </c>
      <c r="J1323" s="472" t="s">
        <v>9286</v>
      </c>
      <c r="K1323" s="33" t="s">
        <v>9287</v>
      </c>
      <c r="L1323" s="13" t="s">
        <v>5613</v>
      </c>
      <c r="M1323" s="13">
        <v>29</v>
      </c>
      <c r="N1323" s="16"/>
    </row>
    <row r="1324" ht="18.95" customHeight="1" spans="8:14">
      <c r="H1324" s="15" t="s">
        <v>9288</v>
      </c>
      <c r="I1324" s="33" t="s">
        <v>9289</v>
      </c>
      <c r="J1324" s="472" t="s">
        <v>9289</v>
      </c>
      <c r="K1324" s="33" t="s">
        <v>9290</v>
      </c>
      <c r="L1324" s="13" t="s">
        <v>5613</v>
      </c>
      <c r="M1324" s="13">
        <v>0</v>
      </c>
      <c r="N1324" s="16"/>
    </row>
    <row r="1325" ht="18.95" customHeight="1" spans="8:14">
      <c r="H1325" s="15" t="s">
        <v>9291</v>
      </c>
      <c r="I1325" s="33" t="s">
        <v>9292</v>
      </c>
      <c r="J1325" s="472" t="s">
        <v>9292</v>
      </c>
      <c r="K1325" s="33" t="s">
        <v>9293</v>
      </c>
      <c r="L1325" s="13" t="s">
        <v>5613</v>
      </c>
      <c r="M1325" s="13">
        <v>0</v>
      </c>
      <c r="N1325" s="16"/>
    </row>
    <row r="1326" ht="18.95" customHeight="1" spans="8:14">
      <c r="H1326" s="15" t="s">
        <v>9294</v>
      </c>
      <c r="I1326" s="33" t="s">
        <v>9295</v>
      </c>
      <c r="J1326" s="472" t="s">
        <v>9295</v>
      </c>
      <c r="K1326" s="33" t="s">
        <v>9296</v>
      </c>
      <c r="L1326" s="13" t="s">
        <v>5613</v>
      </c>
      <c r="M1326" s="13">
        <v>0</v>
      </c>
      <c r="N1326" s="16"/>
    </row>
    <row r="1327" ht="18.95" customHeight="1" spans="8:14">
      <c r="H1327" s="15" t="s">
        <v>9297</v>
      </c>
      <c r="I1327" s="33" t="s">
        <v>9298</v>
      </c>
      <c r="J1327" s="472" t="s">
        <v>9298</v>
      </c>
      <c r="K1327" s="33" t="s">
        <v>9299</v>
      </c>
      <c r="L1327" s="13" t="s">
        <v>5613</v>
      </c>
      <c r="M1327" s="13">
        <v>0</v>
      </c>
      <c r="N1327" s="16"/>
    </row>
    <row r="1328" ht="18.95" customHeight="1" spans="8:14">
      <c r="H1328" s="15" t="s">
        <v>9300</v>
      </c>
      <c r="I1328" s="33" t="s">
        <v>9301</v>
      </c>
      <c r="J1328" s="472" t="s">
        <v>9301</v>
      </c>
      <c r="K1328" s="33" t="s">
        <v>9302</v>
      </c>
      <c r="L1328" s="13" t="s">
        <v>5613</v>
      </c>
      <c r="M1328" s="13">
        <v>190</v>
      </c>
      <c r="N1328" s="16"/>
    </row>
    <row r="1329" ht="18.95" customHeight="1" spans="8:14">
      <c r="H1329" s="15" t="s">
        <v>9303</v>
      </c>
      <c r="I1329" s="33" t="s">
        <v>9304</v>
      </c>
      <c r="J1329" s="472" t="s">
        <v>9304</v>
      </c>
      <c r="K1329" s="33" t="s">
        <v>9305</v>
      </c>
      <c r="L1329" s="13" t="s">
        <v>5613</v>
      </c>
      <c r="M1329" s="13">
        <v>0</v>
      </c>
      <c r="N1329" s="16"/>
    </row>
    <row r="1330" ht="18.95" customHeight="1" spans="8:14">
      <c r="H1330" s="15" t="s">
        <v>8182</v>
      </c>
      <c r="I1330" s="33" t="s">
        <v>9306</v>
      </c>
      <c r="J1330" s="472" t="s">
        <v>9306</v>
      </c>
      <c r="K1330" s="33" t="s">
        <v>5681</v>
      </c>
      <c r="L1330" s="13" t="s">
        <v>5613</v>
      </c>
      <c r="M1330" s="13">
        <v>0</v>
      </c>
      <c r="N1330" s="16"/>
    </row>
    <row r="1331" ht="18.95" customHeight="1" spans="8:14">
      <c r="H1331" s="15" t="s">
        <v>9307</v>
      </c>
      <c r="I1331" s="33" t="s">
        <v>9308</v>
      </c>
      <c r="J1331" s="472" t="s">
        <v>9308</v>
      </c>
      <c r="K1331" s="33" t="s">
        <v>9309</v>
      </c>
      <c r="L1331" s="13" t="s">
        <v>5613</v>
      </c>
      <c r="M1331" s="13">
        <v>0</v>
      </c>
      <c r="N1331" s="16"/>
    </row>
    <row r="1332" ht="18.95" customHeight="1" spans="8:14">
      <c r="H1332" s="15" t="s">
        <v>9310</v>
      </c>
      <c r="I1332" s="33" t="s">
        <v>9311</v>
      </c>
      <c r="J1332" s="472" t="s">
        <v>9311</v>
      </c>
      <c r="K1332" s="33" t="s">
        <v>9312</v>
      </c>
      <c r="L1332" s="13" t="s">
        <v>5613</v>
      </c>
      <c r="M1332" s="13">
        <v>0</v>
      </c>
      <c r="N1332" s="16"/>
    </row>
    <row r="1333" ht="18.95" customHeight="1" spans="8:14">
      <c r="H1333" s="15" t="s">
        <v>8124</v>
      </c>
      <c r="I1333" s="33" t="s">
        <v>9313</v>
      </c>
      <c r="J1333" s="472" t="s">
        <v>9313</v>
      </c>
      <c r="K1333" s="33" t="s">
        <v>5627</v>
      </c>
      <c r="L1333" s="13" t="s">
        <v>5613</v>
      </c>
      <c r="M1333" s="13">
        <v>0</v>
      </c>
      <c r="N1333" s="16"/>
    </row>
    <row r="1334" ht="18.95" customHeight="1" spans="8:14">
      <c r="H1334" s="15" t="s">
        <v>8126</v>
      </c>
      <c r="I1334" s="33" t="s">
        <v>9314</v>
      </c>
      <c r="J1334" s="472" t="s">
        <v>9314</v>
      </c>
      <c r="K1334" s="33" t="s">
        <v>5633</v>
      </c>
      <c r="L1334" s="13" t="s">
        <v>5613</v>
      </c>
      <c r="M1334" s="13">
        <v>0</v>
      </c>
      <c r="N1334" s="16"/>
    </row>
    <row r="1335" ht="18.95" customHeight="1" spans="8:14">
      <c r="H1335" s="15" t="s">
        <v>8128</v>
      </c>
      <c r="I1335" s="33" t="s">
        <v>9315</v>
      </c>
      <c r="J1335" s="472" t="s">
        <v>9315</v>
      </c>
      <c r="K1335" s="33" t="s">
        <v>5639</v>
      </c>
      <c r="L1335" s="13" t="s">
        <v>5613</v>
      </c>
      <c r="M1335" s="13">
        <v>0</v>
      </c>
      <c r="N1335" s="16"/>
    </row>
    <row r="1336" ht="18.95" customHeight="1" spans="8:14">
      <c r="H1336" s="15" t="s">
        <v>9316</v>
      </c>
      <c r="I1336" s="33" t="s">
        <v>9317</v>
      </c>
      <c r="J1336" s="472" t="s">
        <v>9317</v>
      </c>
      <c r="K1336" s="33" t="s">
        <v>9318</v>
      </c>
      <c r="L1336" s="13" t="s">
        <v>5613</v>
      </c>
      <c r="M1336" s="13">
        <v>0</v>
      </c>
      <c r="N1336" s="16"/>
    </row>
    <row r="1337" ht="18.95" customHeight="1" spans="8:14">
      <c r="H1337" s="15" t="s">
        <v>9319</v>
      </c>
      <c r="I1337" s="33" t="s">
        <v>9320</v>
      </c>
      <c r="J1337" s="472" t="s">
        <v>9320</v>
      </c>
      <c r="K1337" s="33" t="s">
        <v>9321</v>
      </c>
      <c r="L1337" s="13" t="s">
        <v>5613</v>
      </c>
      <c r="M1337" s="13">
        <v>0</v>
      </c>
      <c r="N1337" s="16"/>
    </row>
    <row r="1338" ht="18.95" customHeight="1" spans="8:14">
      <c r="H1338" s="15" t="s">
        <v>9322</v>
      </c>
      <c r="I1338" s="33" t="s">
        <v>9323</v>
      </c>
      <c r="J1338" s="472" t="s">
        <v>9323</v>
      </c>
      <c r="K1338" s="33" t="s">
        <v>9324</v>
      </c>
      <c r="L1338" s="13" t="s">
        <v>5613</v>
      </c>
      <c r="M1338" s="13">
        <v>0</v>
      </c>
      <c r="N1338" s="16"/>
    </row>
    <row r="1339" ht="18.95" customHeight="1" spans="8:14">
      <c r="H1339" s="15" t="s">
        <v>9325</v>
      </c>
      <c r="I1339" s="33" t="s">
        <v>9326</v>
      </c>
      <c r="J1339" s="472" t="s">
        <v>9326</v>
      </c>
      <c r="K1339" s="33" t="s">
        <v>9327</v>
      </c>
      <c r="L1339" s="13" t="s">
        <v>5613</v>
      </c>
      <c r="M1339" s="13">
        <v>0</v>
      </c>
      <c r="N1339" s="16"/>
    </row>
    <row r="1340" ht="18.95" customHeight="1" spans="8:14">
      <c r="H1340" s="15" t="s">
        <v>9328</v>
      </c>
      <c r="I1340" s="33" t="s">
        <v>9329</v>
      </c>
      <c r="J1340" s="472" t="s">
        <v>9329</v>
      </c>
      <c r="K1340" s="33" t="s">
        <v>9330</v>
      </c>
      <c r="L1340" s="13" t="s">
        <v>5613</v>
      </c>
      <c r="M1340" s="13">
        <v>0</v>
      </c>
      <c r="N1340" s="16"/>
    </row>
    <row r="1341" ht="18.95" customHeight="1" spans="8:14">
      <c r="H1341" s="15" t="s">
        <v>9331</v>
      </c>
      <c r="I1341" s="33" t="s">
        <v>9332</v>
      </c>
      <c r="J1341" s="472" t="s">
        <v>9332</v>
      </c>
      <c r="K1341" s="33" t="s">
        <v>9333</v>
      </c>
      <c r="L1341" s="13" t="s">
        <v>5613</v>
      </c>
      <c r="M1341" s="13">
        <v>0</v>
      </c>
      <c r="N1341" s="16"/>
    </row>
    <row r="1342" ht="18.95" customHeight="1" spans="8:14">
      <c r="H1342" s="15" t="s">
        <v>9334</v>
      </c>
      <c r="I1342" s="33" t="s">
        <v>9335</v>
      </c>
      <c r="J1342" s="472" t="s">
        <v>9335</v>
      </c>
      <c r="K1342" s="33" t="s">
        <v>9336</v>
      </c>
      <c r="L1342" s="13" t="s">
        <v>5613</v>
      </c>
      <c r="M1342" s="13">
        <v>0</v>
      </c>
      <c r="N1342" s="16"/>
    </row>
    <row r="1343" ht="18.95" customHeight="1" spans="8:14">
      <c r="H1343" s="15" t="s">
        <v>9337</v>
      </c>
      <c r="I1343" s="33" t="s">
        <v>9338</v>
      </c>
      <c r="J1343" s="472" t="s">
        <v>9338</v>
      </c>
      <c r="K1343" s="33" t="s">
        <v>9339</v>
      </c>
      <c r="L1343" s="13" t="s">
        <v>5613</v>
      </c>
      <c r="M1343" s="13">
        <v>0</v>
      </c>
      <c r="N1343" s="16"/>
    </row>
    <row r="1344" ht="18.95" customHeight="1" spans="8:14">
      <c r="H1344" s="15" t="s">
        <v>8182</v>
      </c>
      <c r="I1344" s="33" t="s">
        <v>9340</v>
      </c>
      <c r="J1344" s="472" t="s">
        <v>9340</v>
      </c>
      <c r="K1344" s="33" t="s">
        <v>5681</v>
      </c>
      <c r="L1344" s="13" t="s">
        <v>5613</v>
      </c>
      <c r="M1344" s="13">
        <v>0</v>
      </c>
      <c r="N1344" s="16"/>
    </row>
    <row r="1345" ht="18.95" customHeight="1" spans="8:14">
      <c r="H1345" s="15" t="s">
        <v>9341</v>
      </c>
      <c r="I1345" s="33" t="s">
        <v>9342</v>
      </c>
      <c r="J1345" s="472" t="s">
        <v>9342</v>
      </c>
      <c r="K1345" s="33" t="s">
        <v>9343</v>
      </c>
      <c r="L1345" s="13" t="s">
        <v>5613</v>
      </c>
      <c r="M1345" s="13">
        <v>0</v>
      </c>
      <c r="N1345" s="16"/>
    </row>
    <row r="1346" ht="18.95" customHeight="1" spans="8:14">
      <c r="H1346" s="15" t="s">
        <v>9344</v>
      </c>
      <c r="I1346" s="33" t="s">
        <v>9345</v>
      </c>
      <c r="J1346" s="472" t="s">
        <v>9345</v>
      </c>
      <c r="K1346" s="33" t="s">
        <v>9346</v>
      </c>
      <c r="L1346" s="13" t="s">
        <v>5613</v>
      </c>
      <c r="M1346" s="13">
        <v>0</v>
      </c>
      <c r="N1346" s="16"/>
    </row>
    <row r="1347" ht="18.95" customHeight="1" spans="8:14">
      <c r="H1347" s="15" t="s">
        <v>9347</v>
      </c>
      <c r="I1347" s="33" t="s">
        <v>9348</v>
      </c>
      <c r="J1347" s="472" t="s">
        <v>9348</v>
      </c>
      <c r="K1347" s="33" t="s">
        <v>9349</v>
      </c>
      <c r="L1347" s="13" t="s">
        <v>5613</v>
      </c>
      <c r="M1347" s="13">
        <v>0</v>
      </c>
      <c r="N1347" s="16"/>
    </row>
    <row r="1348" ht="18.95" customHeight="1" spans="8:14">
      <c r="H1348" s="15" t="s">
        <v>9350</v>
      </c>
      <c r="I1348" s="33" t="s">
        <v>9351</v>
      </c>
      <c r="J1348" s="472" t="s">
        <v>9351</v>
      </c>
      <c r="K1348" s="33" t="s">
        <v>9352</v>
      </c>
      <c r="L1348" s="13" t="s">
        <v>5613</v>
      </c>
      <c r="M1348" s="13">
        <v>0</v>
      </c>
      <c r="N1348" s="16"/>
    </row>
    <row r="1349" ht="18.95" customHeight="1" spans="8:14">
      <c r="H1349" s="15" t="s">
        <v>9353</v>
      </c>
      <c r="I1349" s="33" t="s">
        <v>9354</v>
      </c>
      <c r="J1349" s="472" t="s">
        <v>9354</v>
      </c>
      <c r="K1349" s="33" t="s">
        <v>9355</v>
      </c>
      <c r="L1349" s="13" t="s">
        <v>5613</v>
      </c>
      <c r="M1349" s="13">
        <v>0</v>
      </c>
      <c r="N1349" s="16"/>
    </row>
    <row r="1350" ht="18.95" customHeight="1" spans="8:14">
      <c r="H1350" s="15" t="s">
        <v>9356</v>
      </c>
      <c r="I1350" s="33" t="s">
        <v>9357</v>
      </c>
      <c r="J1350" s="472" t="s">
        <v>9357</v>
      </c>
      <c r="K1350" s="33" t="s">
        <v>9358</v>
      </c>
      <c r="L1350" s="13" t="s">
        <v>5613</v>
      </c>
      <c r="M1350" s="13">
        <v>0</v>
      </c>
      <c r="N1350" s="16"/>
    </row>
    <row r="1351" ht="18.95" customHeight="1" spans="8:14">
      <c r="H1351" s="15" t="s">
        <v>9359</v>
      </c>
      <c r="I1351" s="33" t="s">
        <v>9360</v>
      </c>
      <c r="J1351" s="472" t="s">
        <v>9360</v>
      </c>
      <c r="K1351" s="33" t="s">
        <v>9361</v>
      </c>
      <c r="L1351" s="13" t="s">
        <v>5613</v>
      </c>
      <c r="M1351" s="13">
        <v>0</v>
      </c>
      <c r="N1351" s="16"/>
    </row>
    <row r="1352" ht="18.95" customHeight="1" spans="8:14">
      <c r="H1352" s="15" t="s">
        <v>9362</v>
      </c>
      <c r="I1352" s="33" t="s">
        <v>9363</v>
      </c>
      <c r="J1352" s="472" t="s">
        <v>9363</v>
      </c>
      <c r="K1352" s="33" t="s">
        <v>9364</v>
      </c>
      <c r="L1352" s="13" t="s">
        <v>5613</v>
      </c>
      <c r="M1352" s="13">
        <v>73</v>
      </c>
      <c r="N1352" s="16"/>
    </row>
    <row r="1353" ht="18.95" customHeight="1" spans="8:14">
      <c r="H1353" s="15" t="s">
        <v>9365</v>
      </c>
      <c r="I1353" s="33" t="s">
        <v>9366</v>
      </c>
      <c r="J1353" s="472" t="s">
        <v>9366</v>
      </c>
      <c r="K1353" s="33" t="s">
        <v>9367</v>
      </c>
      <c r="L1353" s="13" t="s">
        <v>5613</v>
      </c>
      <c r="M1353" s="13">
        <v>0</v>
      </c>
      <c r="N1353" s="16"/>
    </row>
    <row r="1354" ht="18.95" customHeight="1" spans="8:14">
      <c r="H1354" s="15" t="s">
        <v>9368</v>
      </c>
      <c r="I1354" s="33" t="s">
        <v>9369</v>
      </c>
      <c r="J1354" s="472" t="s">
        <v>9369</v>
      </c>
      <c r="K1354" s="33" t="s">
        <v>9370</v>
      </c>
      <c r="L1354" s="13" t="s">
        <v>5613</v>
      </c>
      <c r="M1354" s="13">
        <v>0</v>
      </c>
      <c r="N1354" s="16"/>
    </row>
    <row r="1355" ht="18.95" customHeight="1" spans="8:14">
      <c r="H1355" s="15" t="s">
        <v>9371</v>
      </c>
      <c r="I1355" s="33" t="s">
        <v>9372</v>
      </c>
      <c r="J1355" s="472" t="s">
        <v>9372</v>
      </c>
      <c r="K1355" s="33" t="s">
        <v>9373</v>
      </c>
      <c r="L1355" s="13" t="s">
        <v>5613</v>
      </c>
      <c r="M1355" s="13">
        <v>73</v>
      </c>
      <c r="N1355" s="16"/>
    </row>
    <row r="1356" ht="18.95" customHeight="1" spans="8:14">
      <c r="H1356" s="15" t="s">
        <v>9374</v>
      </c>
      <c r="I1356" s="33" t="s">
        <v>9375</v>
      </c>
      <c r="J1356" s="472" t="s">
        <v>9375</v>
      </c>
      <c r="K1356" s="33" t="s">
        <v>9376</v>
      </c>
      <c r="L1356" s="13" t="s">
        <v>5613</v>
      </c>
      <c r="M1356" s="13">
        <v>0</v>
      </c>
      <c r="N1356" s="16"/>
    </row>
    <row r="1357" ht="18.95" customHeight="1" spans="8:14">
      <c r="H1357" s="15" t="s">
        <v>9377</v>
      </c>
      <c r="I1357" s="33" t="s">
        <v>9378</v>
      </c>
      <c r="J1357" s="472" t="s">
        <v>9378</v>
      </c>
      <c r="K1357" s="33" t="s">
        <v>9379</v>
      </c>
      <c r="L1357" s="13" t="s">
        <v>5613</v>
      </c>
      <c r="M1357" s="13">
        <v>0</v>
      </c>
      <c r="N1357" s="16"/>
    </row>
    <row r="1358" ht="18.95" customHeight="1" spans="8:14">
      <c r="H1358" s="15" t="s">
        <v>9380</v>
      </c>
      <c r="I1358" s="33" t="s">
        <v>9381</v>
      </c>
      <c r="J1358" s="472" t="s">
        <v>9381</v>
      </c>
      <c r="K1358" s="33" t="s">
        <v>9382</v>
      </c>
      <c r="L1358" s="13" t="s">
        <v>5613</v>
      </c>
      <c r="M1358" s="13">
        <v>0</v>
      </c>
      <c r="N1358" s="16"/>
    </row>
    <row r="1359" ht="18.95" customHeight="1" spans="8:14">
      <c r="H1359" s="15" t="s">
        <v>9383</v>
      </c>
      <c r="I1359" s="33" t="s">
        <v>9384</v>
      </c>
      <c r="J1359" s="472" t="s">
        <v>9384</v>
      </c>
      <c r="K1359" s="33" t="s">
        <v>9385</v>
      </c>
      <c r="L1359" s="13" t="s">
        <v>5613</v>
      </c>
      <c r="M1359" s="13">
        <v>0</v>
      </c>
      <c r="N1359" s="16"/>
    </row>
    <row r="1360" ht="18.95" customHeight="1" spans="8:14">
      <c r="H1360" s="15" t="s">
        <v>9386</v>
      </c>
      <c r="I1360" s="33" t="s">
        <v>9387</v>
      </c>
      <c r="J1360" s="472" t="s">
        <v>9387</v>
      </c>
      <c r="K1360" s="33" t="s">
        <v>9388</v>
      </c>
      <c r="L1360" s="13" t="s">
        <v>5613</v>
      </c>
      <c r="M1360" s="13">
        <v>0</v>
      </c>
      <c r="N1360" s="16"/>
    </row>
    <row r="1361" ht="18.95" customHeight="1" spans="8:14">
      <c r="H1361" s="15" t="s">
        <v>9389</v>
      </c>
      <c r="I1361" s="33" t="s">
        <v>9390</v>
      </c>
      <c r="J1361" s="472" t="s">
        <v>9390</v>
      </c>
      <c r="K1361" s="33" t="s">
        <v>9391</v>
      </c>
      <c r="L1361" s="13" t="s">
        <v>5613</v>
      </c>
      <c r="M1361" s="13">
        <v>0</v>
      </c>
      <c r="N1361" s="16"/>
    </row>
    <row r="1362" ht="18.95" customHeight="1" spans="8:14">
      <c r="H1362" s="15" t="s">
        <v>9392</v>
      </c>
      <c r="I1362" s="33" t="s">
        <v>9393</v>
      </c>
      <c r="J1362" s="472" t="s">
        <v>9393</v>
      </c>
      <c r="K1362" s="33" t="s">
        <v>9394</v>
      </c>
      <c r="L1362" s="13" t="s">
        <v>5613</v>
      </c>
      <c r="M1362" s="13">
        <v>0</v>
      </c>
      <c r="N1362" s="16"/>
    </row>
    <row r="1363" ht="18.95" customHeight="1" spans="8:14">
      <c r="H1363" s="15" t="s">
        <v>9395</v>
      </c>
      <c r="I1363" s="33" t="s">
        <v>9396</v>
      </c>
      <c r="J1363" s="472" t="s">
        <v>9396</v>
      </c>
      <c r="K1363" s="33" t="s">
        <v>9397</v>
      </c>
      <c r="L1363" s="13" t="s">
        <v>5613</v>
      </c>
      <c r="M1363" s="13">
        <v>0</v>
      </c>
      <c r="N1363" s="16"/>
    </row>
    <row r="1364" ht="18.95" customHeight="1" spans="8:14">
      <c r="H1364" s="15" t="s">
        <v>9398</v>
      </c>
      <c r="I1364" s="33" t="s">
        <v>9399</v>
      </c>
      <c r="J1364" s="472" t="s">
        <v>9399</v>
      </c>
      <c r="K1364" s="33" t="s">
        <v>9400</v>
      </c>
      <c r="L1364" s="13" t="s">
        <v>5613</v>
      </c>
      <c r="M1364" s="13">
        <v>0</v>
      </c>
      <c r="N1364" s="16"/>
    </row>
    <row r="1365" ht="18.95" customHeight="1" spans="8:14">
      <c r="H1365" s="15" t="s">
        <v>9401</v>
      </c>
      <c r="I1365" s="33" t="s">
        <v>9402</v>
      </c>
      <c r="J1365" s="472" t="s">
        <v>9402</v>
      </c>
      <c r="K1365" s="33" t="s">
        <v>9403</v>
      </c>
      <c r="L1365" s="13" t="s">
        <v>5613</v>
      </c>
      <c r="M1365" s="13">
        <v>0</v>
      </c>
      <c r="N1365" s="16"/>
    </row>
    <row r="1366" ht="18.95" customHeight="1" spans="8:14">
      <c r="H1366" s="15" t="s">
        <v>9404</v>
      </c>
      <c r="I1366" s="33" t="s">
        <v>9405</v>
      </c>
      <c r="J1366" s="472" t="s">
        <v>9405</v>
      </c>
      <c r="K1366" s="33" t="s">
        <v>9406</v>
      </c>
      <c r="L1366" s="13" t="s">
        <v>5613</v>
      </c>
      <c r="M1366" s="13">
        <v>0</v>
      </c>
      <c r="N1366" s="16"/>
    </row>
    <row r="1367" ht="18.95" customHeight="1" spans="8:14">
      <c r="H1367" s="15" t="s">
        <v>9407</v>
      </c>
      <c r="I1367" s="33" t="s">
        <v>9408</v>
      </c>
      <c r="J1367" s="472" t="s">
        <v>9408</v>
      </c>
      <c r="K1367" s="33" t="s">
        <v>9409</v>
      </c>
      <c r="L1367" s="13" t="s">
        <v>5613</v>
      </c>
      <c r="M1367" s="13">
        <v>0</v>
      </c>
      <c r="N1367" s="16"/>
    </row>
    <row r="1368" ht="18.95" customHeight="1" spans="8:14">
      <c r="H1368" s="15" t="s">
        <v>9410</v>
      </c>
      <c r="I1368" s="33" t="s">
        <v>9411</v>
      </c>
      <c r="J1368" s="472" t="s">
        <v>9411</v>
      </c>
      <c r="K1368" s="33" t="s">
        <v>9412</v>
      </c>
      <c r="L1368" s="13" t="s">
        <v>5613</v>
      </c>
      <c r="M1368" s="13">
        <v>0</v>
      </c>
      <c r="N1368" s="16"/>
    </row>
    <row r="1369" ht="18.95" customHeight="1" spans="8:14">
      <c r="H1369" s="15" t="s">
        <v>9413</v>
      </c>
      <c r="I1369" s="33" t="s">
        <v>9414</v>
      </c>
      <c r="J1369" s="472" t="s">
        <v>9414</v>
      </c>
      <c r="K1369" s="33" t="s">
        <v>9415</v>
      </c>
      <c r="L1369" s="13" t="s">
        <v>5613</v>
      </c>
      <c r="M1369" s="13">
        <v>0</v>
      </c>
      <c r="N1369" s="16"/>
    </row>
    <row r="1370" ht="18.95" customHeight="1" spans="8:14">
      <c r="H1370" s="15" t="s">
        <v>9416</v>
      </c>
      <c r="I1370" s="33" t="s">
        <v>973</v>
      </c>
      <c r="J1370" s="472" t="s">
        <v>973</v>
      </c>
      <c r="K1370" s="33" t="s">
        <v>9417</v>
      </c>
      <c r="L1370" s="13" t="s">
        <v>5613</v>
      </c>
      <c r="M1370" s="13"/>
      <c r="N1370" s="16"/>
    </row>
    <row r="1371" ht="18.95" customHeight="1" spans="8:14">
      <c r="H1371" s="15" t="s">
        <v>9418</v>
      </c>
      <c r="I1371" s="472" t="s">
        <v>9419</v>
      </c>
      <c r="J1371" s="472" t="s">
        <v>9419</v>
      </c>
      <c r="K1371" s="33" t="s">
        <v>9420</v>
      </c>
      <c r="L1371" s="13" t="s">
        <v>5613</v>
      </c>
      <c r="M1371" s="13">
        <v>3</v>
      </c>
      <c r="N1371" s="16"/>
    </row>
    <row r="1372" ht="18.95" customHeight="1" spans="8:14">
      <c r="H1372" s="15" t="s">
        <v>9421</v>
      </c>
      <c r="I1372" s="33" t="s">
        <v>9422</v>
      </c>
      <c r="J1372" s="472" t="s">
        <v>9422</v>
      </c>
      <c r="K1372" s="33" t="s">
        <v>9423</v>
      </c>
      <c r="L1372" s="13" t="s">
        <v>5613</v>
      </c>
      <c r="M1372" s="13"/>
      <c r="N1372" s="16"/>
    </row>
    <row r="1373" ht="18.95" customHeight="1" spans="8:14">
      <c r="H1373" s="15" t="s">
        <v>9424</v>
      </c>
      <c r="I1373" s="33" t="s">
        <v>9425</v>
      </c>
      <c r="J1373" s="472" t="s">
        <v>9425</v>
      </c>
      <c r="K1373" s="33" t="s">
        <v>9426</v>
      </c>
      <c r="L1373" s="13" t="s">
        <v>5613</v>
      </c>
      <c r="M1373" s="13">
        <v>0</v>
      </c>
      <c r="N1373" s="16"/>
    </row>
    <row r="1374" ht="18.95" customHeight="1" spans="8:14">
      <c r="H1374" s="15" t="s">
        <v>9427</v>
      </c>
      <c r="I1374" s="33" t="s">
        <v>9428</v>
      </c>
      <c r="J1374" s="472" t="s">
        <v>9428</v>
      </c>
      <c r="K1374" s="33" t="s">
        <v>9429</v>
      </c>
      <c r="L1374" s="13" t="s">
        <v>5613</v>
      </c>
      <c r="M1374" s="13">
        <v>0</v>
      </c>
      <c r="N1374" s="16"/>
    </row>
    <row r="1375" ht="18.95" customHeight="1" spans="8:14">
      <c r="H1375" s="15" t="s">
        <v>9430</v>
      </c>
      <c r="I1375" s="33" t="s">
        <v>9431</v>
      </c>
      <c r="J1375" s="472" t="s">
        <v>9431</v>
      </c>
      <c r="K1375" s="33" t="s">
        <v>9432</v>
      </c>
      <c r="L1375" s="13" t="s">
        <v>5613</v>
      </c>
      <c r="M1375" s="13">
        <v>0</v>
      </c>
      <c r="N1375" s="16"/>
    </row>
    <row r="1376" ht="18.95" customHeight="1" spans="8:14">
      <c r="H1376" s="15" t="s">
        <v>9433</v>
      </c>
      <c r="I1376" s="33" t="s">
        <v>9434</v>
      </c>
      <c r="J1376" s="472" t="s">
        <v>9434</v>
      </c>
      <c r="K1376" s="33" t="s">
        <v>9435</v>
      </c>
      <c r="L1376" s="13" t="s">
        <v>5613</v>
      </c>
      <c r="M1376" s="13">
        <v>0</v>
      </c>
      <c r="N1376" s="16"/>
    </row>
    <row r="1377" ht="18.95" customHeight="1" spans="8:14">
      <c r="H1377" s="15" t="s">
        <v>9436</v>
      </c>
      <c r="I1377" s="33" t="s">
        <v>9437</v>
      </c>
      <c r="J1377" s="472" t="s">
        <v>9437</v>
      </c>
      <c r="K1377" s="33" t="s">
        <v>9438</v>
      </c>
      <c r="L1377" s="13" t="s">
        <v>5613</v>
      </c>
      <c r="M1377" s="13">
        <v>3</v>
      </c>
      <c r="N1377" s="16"/>
    </row>
    <row r="1378" ht="18.95" customHeight="1" spans="8:14">
      <c r="H1378" s="15" t="s">
        <v>9439</v>
      </c>
      <c r="I1378" s="33" t="s">
        <v>974</v>
      </c>
      <c r="J1378" s="472" t="s">
        <v>974</v>
      </c>
      <c r="K1378" s="33" t="s">
        <v>897</v>
      </c>
      <c r="L1378" s="13" t="s">
        <v>5613</v>
      </c>
      <c r="M1378" s="13">
        <v>0</v>
      </c>
      <c r="N1378" s="16"/>
    </row>
    <row r="1379" ht="18.95" customHeight="1" spans="8:14">
      <c r="H1379" s="15" t="s">
        <v>9440</v>
      </c>
      <c r="I1379" s="33" t="s">
        <v>9441</v>
      </c>
      <c r="J1379" s="472" t="s">
        <v>9441</v>
      </c>
      <c r="K1379" s="33" t="s">
        <v>9442</v>
      </c>
      <c r="L1379" s="13" t="s">
        <v>5613</v>
      </c>
      <c r="M1379" s="13"/>
      <c r="N1379" s="16"/>
    </row>
    <row r="1380" ht="18.95" customHeight="1" spans="8:14">
      <c r="H1380" s="15" t="s">
        <v>9443</v>
      </c>
      <c r="I1380" s="472" t="s">
        <v>9002</v>
      </c>
      <c r="J1380" s="472" t="s">
        <v>9002</v>
      </c>
      <c r="K1380" s="33" t="s">
        <v>897</v>
      </c>
      <c r="L1380" s="13" t="s">
        <v>5613</v>
      </c>
      <c r="M1380" s="13">
        <v>0</v>
      </c>
      <c r="N1380" s="16"/>
    </row>
    <row r="1381" ht="18.95" customHeight="1" spans="8:14">
      <c r="H1381" s="16"/>
      <c r="I1381" s="16"/>
      <c r="J1381" s="49"/>
      <c r="K1381" s="49"/>
      <c r="L1381" s="13" t="s">
        <v>5613</v>
      </c>
      <c r="M1381" s="13">
        <v>0</v>
      </c>
      <c r="N1381" s="16"/>
    </row>
    <row r="1382" ht="18.95" customHeight="1" spans="8:14">
      <c r="H1382" s="57"/>
      <c r="I1382" s="16"/>
      <c r="J1382" s="49"/>
      <c r="K1382" s="49"/>
      <c r="L1382" s="13" t="s">
        <v>5613</v>
      </c>
      <c r="M1382" s="13">
        <v>0</v>
      </c>
      <c r="N1382" s="16"/>
    </row>
    <row r="1383" ht="18.95" customHeight="1" spans="8:14">
      <c r="H1383" s="57"/>
      <c r="I1383" s="16"/>
      <c r="J1383" s="49"/>
      <c r="K1383" s="49"/>
      <c r="L1383" s="13" t="s">
        <v>5613</v>
      </c>
      <c r="M1383" s="13">
        <v>0</v>
      </c>
      <c r="N1383" s="16"/>
    </row>
    <row r="1384" ht="18.95" customHeight="1" spans="8:14">
      <c r="H1384" s="58" t="str">
        <f>""</f>
        <v/>
      </c>
      <c r="I1384" s="16"/>
      <c r="J1384" s="49"/>
      <c r="K1384" s="49"/>
      <c r="L1384" s="13" t="s">
        <v>5613</v>
      </c>
      <c r="M1384" s="13">
        <v>0</v>
      </c>
      <c r="N1384" s="16"/>
    </row>
    <row r="1385" ht="18.95" customHeight="1" spans="8:14">
      <c r="H1385" s="59" t="s">
        <v>541</v>
      </c>
      <c r="I1385" s="58" t="str">
        <f>""</f>
        <v/>
      </c>
      <c r="J1385" s="480" t="s">
        <v>3298</v>
      </c>
      <c r="K1385" s="64" t="s">
        <v>9444</v>
      </c>
      <c r="L1385" s="13" t="s">
        <v>5613</v>
      </c>
      <c r="M1385" s="13">
        <v>184961</v>
      </c>
      <c r="N1385" s="16"/>
    </row>
    <row r="1386" ht="18.95" customHeight="1" spans="8:14">
      <c r="H1386" s="60" t="s">
        <v>542</v>
      </c>
      <c r="I1386" s="65" t="s">
        <v>9445</v>
      </c>
      <c r="J1386" s="66"/>
      <c r="K1386" s="66"/>
      <c r="L1386" s="13" t="s">
        <v>5613</v>
      </c>
      <c r="M1386" s="13">
        <v>0</v>
      </c>
      <c r="N1386" s="16"/>
    </row>
    <row r="1387" ht="18.95" customHeight="1" spans="8:14">
      <c r="H1387" s="61" t="s">
        <v>9446</v>
      </c>
      <c r="I1387" s="33" t="s">
        <v>9445</v>
      </c>
      <c r="J1387" s="472" t="s">
        <v>9445</v>
      </c>
      <c r="K1387" s="33" t="s">
        <v>9447</v>
      </c>
      <c r="L1387" s="13" t="s">
        <v>5613</v>
      </c>
      <c r="M1387" s="13">
        <v>1500</v>
      </c>
      <c r="N1387" s="16"/>
    </row>
    <row r="1388" ht="18.95" customHeight="1" spans="8:14">
      <c r="H1388" s="61" t="s">
        <v>9448</v>
      </c>
      <c r="I1388" s="33" t="s">
        <v>9449</v>
      </c>
      <c r="J1388" s="472" t="s">
        <v>9449</v>
      </c>
      <c r="K1388" s="33" t="s">
        <v>9450</v>
      </c>
      <c r="L1388" s="13" t="s">
        <v>5613</v>
      </c>
      <c r="M1388" s="13">
        <v>0</v>
      </c>
      <c r="N1388" s="16"/>
    </row>
    <row r="1389" ht="18.95" customHeight="1" spans="8:14">
      <c r="H1389" s="61" t="s">
        <v>9451</v>
      </c>
      <c r="I1389" s="33" t="s">
        <v>9452</v>
      </c>
      <c r="J1389" s="472" t="s">
        <v>9452</v>
      </c>
      <c r="K1389" s="33" t="s">
        <v>9453</v>
      </c>
      <c r="L1389" s="13" t="s">
        <v>5613</v>
      </c>
      <c r="M1389" s="13">
        <v>0</v>
      </c>
      <c r="N1389" s="16"/>
    </row>
    <row r="1390" ht="18.95" customHeight="1" spans="8:14">
      <c r="H1390" s="61" t="s">
        <v>9454</v>
      </c>
      <c r="I1390" s="33" t="s">
        <v>9455</v>
      </c>
      <c r="J1390" s="472" t="s">
        <v>9455</v>
      </c>
      <c r="K1390" s="33" t="s">
        <v>9456</v>
      </c>
      <c r="L1390" s="13" t="s">
        <v>5613</v>
      </c>
      <c r="M1390" s="13">
        <v>0</v>
      </c>
      <c r="N1390" s="16"/>
    </row>
    <row r="1391" ht="18.95" customHeight="1" spans="8:14">
      <c r="H1391" s="61" t="s">
        <v>9457</v>
      </c>
      <c r="I1391" s="33" t="s">
        <v>9458</v>
      </c>
      <c r="J1391" s="472" t="s">
        <v>9458</v>
      </c>
      <c r="K1391" s="33" t="s">
        <v>9459</v>
      </c>
      <c r="L1391" s="13" t="s">
        <v>5613</v>
      </c>
      <c r="M1391" s="13">
        <v>1500</v>
      </c>
      <c r="N1391" s="16"/>
    </row>
    <row r="1392" ht="18.95" customHeight="1" spans="8:14">
      <c r="H1392" s="61" t="s">
        <v>9460</v>
      </c>
      <c r="I1392" s="33" t="s">
        <v>9445</v>
      </c>
      <c r="J1392" s="472" t="s">
        <v>9445</v>
      </c>
      <c r="K1392" s="33" t="s">
        <v>9461</v>
      </c>
      <c r="L1392" s="13" t="s">
        <v>5613</v>
      </c>
      <c r="M1392" s="13">
        <v>0</v>
      </c>
      <c r="N1392" s="16"/>
    </row>
    <row r="1393" ht="18.95" customHeight="1" spans="8:14">
      <c r="H1393" s="61" t="s">
        <v>9462</v>
      </c>
      <c r="I1393" s="33" t="s">
        <v>9463</v>
      </c>
      <c r="J1393" s="472" t="s">
        <v>9463</v>
      </c>
      <c r="K1393" s="33" t="s">
        <v>9464</v>
      </c>
      <c r="L1393" s="13" t="s">
        <v>5613</v>
      </c>
      <c r="M1393" s="13">
        <v>0</v>
      </c>
      <c r="N1393" s="16"/>
    </row>
    <row r="1394" ht="18.95" customHeight="1" spans="8:14">
      <c r="H1394" s="61" t="s">
        <v>9465</v>
      </c>
      <c r="I1394" s="33" t="s">
        <v>9466</v>
      </c>
      <c r="J1394" s="472" t="s">
        <v>9466</v>
      </c>
      <c r="K1394" s="33" t="s">
        <v>9467</v>
      </c>
      <c r="L1394" s="13" t="s">
        <v>5613</v>
      </c>
      <c r="M1394" s="13">
        <v>0</v>
      </c>
      <c r="N1394" s="16"/>
    </row>
    <row r="1395" ht="18.95" customHeight="1" spans="8:14">
      <c r="H1395" s="61" t="s">
        <v>9468</v>
      </c>
      <c r="I1395" s="33" t="s">
        <v>9469</v>
      </c>
      <c r="J1395" s="472" t="s">
        <v>9469</v>
      </c>
      <c r="K1395" s="33" t="s">
        <v>9470</v>
      </c>
      <c r="L1395" s="13" t="s">
        <v>5613</v>
      </c>
      <c r="M1395" s="13">
        <v>0</v>
      </c>
      <c r="N1395" s="16"/>
    </row>
    <row r="1396" ht="18.95" customHeight="1" spans="8:14">
      <c r="H1396" s="61" t="s">
        <v>9471</v>
      </c>
      <c r="I1396" s="33" t="s">
        <v>9472</v>
      </c>
      <c r="J1396" s="472" t="s">
        <v>9472</v>
      </c>
      <c r="K1396" s="33" t="s">
        <v>9473</v>
      </c>
      <c r="L1396" s="13" t="s">
        <v>5613</v>
      </c>
      <c r="M1396" s="13">
        <v>0</v>
      </c>
      <c r="N1396" s="16"/>
    </row>
    <row r="1397" ht="18.95" customHeight="1" spans="8:14">
      <c r="H1397" s="61" t="s">
        <v>9474</v>
      </c>
      <c r="I1397" s="33" t="s">
        <v>9475</v>
      </c>
      <c r="J1397" s="472" t="s">
        <v>9475</v>
      </c>
      <c r="K1397" s="33" t="s">
        <v>9476</v>
      </c>
      <c r="L1397" s="13" t="s">
        <v>5613</v>
      </c>
      <c r="M1397" s="13">
        <v>0</v>
      </c>
      <c r="N1397" s="16"/>
    </row>
    <row r="1398" ht="18.95" customHeight="1" spans="8:14">
      <c r="H1398" s="61" t="s">
        <v>9477</v>
      </c>
      <c r="I1398" s="33" t="s">
        <v>9478</v>
      </c>
      <c r="J1398" s="472" t="s">
        <v>9478</v>
      </c>
      <c r="K1398" s="33" t="s">
        <v>9479</v>
      </c>
      <c r="L1398" s="13" t="s">
        <v>5613</v>
      </c>
      <c r="M1398" s="13">
        <v>0</v>
      </c>
      <c r="N1398" s="16"/>
    </row>
    <row r="1399" ht="18.95" customHeight="1" spans="8:14">
      <c r="H1399" s="61" t="s">
        <v>9480</v>
      </c>
      <c r="I1399" s="33" t="s">
        <v>9481</v>
      </c>
      <c r="J1399" s="472" t="s">
        <v>9481</v>
      </c>
      <c r="K1399" s="33" t="s">
        <v>9482</v>
      </c>
      <c r="L1399" s="13" t="s">
        <v>5613</v>
      </c>
      <c r="M1399" s="13">
        <v>0</v>
      </c>
      <c r="N1399" s="16"/>
    </row>
    <row r="1400" ht="18.95" customHeight="1" spans="8:14">
      <c r="H1400" s="61" t="s">
        <v>9483</v>
      </c>
      <c r="I1400" s="33" t="s">
        <v>9484</v>
      </c>
      <c r="J1400" s="472" t="s">
        <v>9484</v>
      </c>
      <c r="K1400" s="33" t="s">
        <v>9485</v>
      </c>
      <c r="L1400" s="13" t="s">
        <v>5613</v>
      </c>
      <c r="M1400" s="13">
        <v>0</v>
      </c>
      <c r="N1400" s="16"/>
    </row>
    <row r="1401" ht="18.95" customHeight="1" spans="8:14">
      <c r="H1401" s="62" t="s">
        <v>9486</v>
      </c>
      <c r="I1401" s="33" t="s">
        <v>9487</v>
      </c>
      <c r="J1401" s="472" t="s">
        <v>9487</v>
      </c>
      <c r="K1401" s="33" t="s">
        <v>9488</v>
      </c>
      <c r="L1401" s="13" t="s">
        <v>5613</v>
      </c>
      <c r="M1401" s="13">
        <v>0</v>
      </c>
      <c r="N1401" s="16"/>
    </row>
    <row r="1402" ht="18.95" customHeight="1" spans="8:14">
      <c r="H1402" s="63" t="s">
        <v>9489</v>
      </c>
      <c r="I1402" s="33" t="s">
        <v>9490</v>
      </c>
      <c r="J1402" s="472" t="s">
        <v>9490</v>
      </c>
      <c r="K1402" s="33" t="s">
        <v>9491</v>
      </c>
      <c r="L1402" s="13" t="s">
        <v>5613</v>
      </c>
      <c r="M1402" s="13">
        <v>0</v>
      </c>
      <c r="N1402" s="16"/>
    </row>
    <row r="1403" ht="18.95" customHeight="1" spans="8:14">
      <c r="H1403" s="63" t="s">
        <v>9492</v>
      </c>
      <c r="I1403" s="33" t="s">
        <v>9493</v>
      </c>
      <c r="J1403" s="472" t="s">
        <v>9493</v>
      </c>
      <c r="K1403" s="33" t="s">
        <v>9494</v>
      </c>
      <c r="L1403" s="13" t="s">
        <v>5613</v>
      </c>
      <c r="M1403" s="13"/>
      <c r="N1403" s="16"/>
    </row>
    <row r="1404" ht="18.95" customHeight="1" spans="8:14">
      <c r="H1404" s="61" t="s">
        <v>9495</v>
      </c>
      <c r="I1404" s="33" t="s">
        <v>9496</v>
      </c>
      <c r="J1404" s="472" t="s">
        <v>9496</v>
      </c>
      <c r="K1404" s="33" t="s">
        <v>9497</v>
      </c>
      <c r="L1404" s="13" t="s">
        <v>5613</v>
      </c>
      <c r="M1404" s="13">
        <v>0</v>
      </c>
      <c r="N1404" s="16"/>
    </row>
    <row r="1405" ht="18.95" customHeight="1" spans="8:14">
      <c r="H1405" s="61" t="s">
        <v>9498</v>
      </c>
      <c r="I1405" s="33" t="s">
        <v>9499</v>
      </c>
      <c r="J1405" s="472" t="s">
        <v>9499</v>
      </c>
      <c r="K1405" s="33" t="s">
        <v>9500</v>
      </c>
      <c r="L1405" s="13" t="s">
        <v>5613</v>
      </c>
      <c r="M1405" s="13">
        <v>0</v>
      </c>
      <c r="N1405" s="16"/>
    </row>
    <row r="1406" ht="18.95" customHeight="1" spans="8:14">
      <c r="H1406" s="61" t="s">
        <v>9501</v>
      </c>
      <c r="I1406" s="33" t="s">
        <v>9502</v>
      </c>
      <c r="J1406" s="472" t="s">
        <v>9502</v>
      </c>
      <c r="K1406" s="33" t="s">
        <v>9503</v>
      </c>
      <c r="L1406" s="13" t="s">
        <v>5613</v>
      </c>
      <c r="M1406" s="13">
        <v>0</v>
      </c>
      <c r="N1406" s="16"/>
    </row>
    <row r="1407" ht="18.95" customHeight="1" spans="8:14">
      <c r="H1407" s="61" t="s">
        <v>9504</v>
      </c>
      <c r="I1407" s="33" t="s">
        <v>9505</v>
      </c>
      <c r="J1407" s="472" t="s">
        <v>9505</v>
      </c>
      <c r="K1407" s="33" t="s">
        <v>9506</v>
      </c>
      <c r="L1407" s="13" t="s">
        <v>5613</v>
      </c>
      <c r="M1407" s="13">
        <v>0</v>
      </c>
      <c r="N1407" s="16"/>
    </row>
    <row r="1408" ht="18.95" customHeight="1" spans="8:14">
      <c r="H1408" s="61" t="s">
        <v>9507</v>
      </c>
      <c r="I1408" s="33" t="s">
        <v>9508</v>
      </c>
      <c r="J1408" s="472" t="s">
        <v>9508</v>
      </c>
      <c r="K1408" s="33" t="s">
        <v>9509</v>
      </c>
      <c r="L1408" s="13" t="s">
        <v>5613</v>
      </c>
      <c r="M1408" s="13">
        <v>0</v>
      </c>
      <c r="N1408" s="16"/>
    </row>
    <row r="1409" ht="18.95" customHeight="1" spans="8:14">
      <c r="H1409" s="61" t="s">
        <v>9510</v>
      </c>
      <c r="I1409" s="33" t="s">
        <v>9511</v>
      </c>
      <c r="J1409" s="472" t="s">
        <v>9511</v>
      </c>
      <c r="K1409" s="33" t="s">
        <v>9512</v>
      </c>
      <c r="L1409" s="13" t="s">
        <v>5613</v>
      </c>
      <c r="M1409" s="13">
        <v>0</v>
      </c>
      <c r="N1409" s="16"/>
    </row>
    <row r="1410" ht="18.95" customHeight="1" spans="8:14">
      <c r="H1410" s="63" t="s">
        <v>9513</v>
      </c>
      <c r="I1410" s="33" t="s">
        <v>9514</v>
      </c>
      <c r="J1410" s="472" t="s">
        <v>9514</v>
      </c>
      <c r="K1410" s="33" t="s">
        <v>9515</v>
      </c>
      <c r="L1410" s="13" t="s">
        <v>5613</v>
      </c>
      <c r="M1410" s="13">
        <v>0</v>
      </c>
      <c r="N1410" s="16"/>
    </row>
    <row r="1411" ht="18.95" customHeight="1" spans="8:14">
      <c r="H1411" s="67" t="s">
        <v>9516</v>
      </c>
      <c r="I1411" s="33" t="s">
        <v>9517</v>
      </c>
      <c r="J1411" s="472" t="s">
        <v>9517</v>
      </c>
      <c r="K1411" s="33" t="s">
        <v>9518</v>
      </c>
      <c r="L1411" s="13" t="s">
        <v>5613</v>
      </c>
      <c r="M1411" s="13">
        <v>0</v>
      </c>
      <c r="N1411" s="16"/>
    </row>
    <row r="1412" ht="18.95" customHeight="1" spans="8:14">
      <c r="H1412" s="67" t="s">
        <v>9519</v>
      </c>
      <c r="I1412" s="33" t="s">
        <v>9520</v>
      </c>
      <c r="J1412" s="472" t="s">
        <v>9520</v>
      </c>
      <c r="K1412" s="33" t="s">
        <v>9521</v>
      </c>
      <c r="L1412" s="13" t="s">
        <v>5613</v>
      </c>
      <c r="M1412" s="13">
        <v>0</v>
      </c>
      <c r="N1412" s="16"/>
    </row>
    <row r="1413" ht="18.95" customHeight="1" spans="8:14">
      <c r="H1413" s="67" t="s">
        <v>9522</v>
      </c>
      <c r="I1413" s="33" t="s">
        <v>9523</v>
      </c>
      <c r="J1413" s="472" t="s">
        <v>9523</v>
      </c>
      <c r="K1413" s="33" t="s">
        <v>9524</v>
      </c>
      <c r="L1413" s="13" t="s">
        <v>5613</v>
      </c>
      <c r="M1413" s="13">
        <v>0</v>
      </c>
      <c r="N1413" s="16"/>
    </row>
    <row r="1414" ht="18.95" customHeight="1" spans="8:14">
      <c r="H1414" s="62" t="s">
        <v>9525</v>
      </c>
      <c r="I1414" s="33" t="s">
        <v>9526</v>
      </c>
      <c r="J1414" s="472" t="s">
        <v>9526</v>
      </c>
      <c r="K1414" s="33" t="s">
        <v>9527</v>
      </c>
      <c r="L1414" s="13" t="s">
        <v>5613</v>
      </c>
      <c r="M1414" s="13">
        <v>0</v>
      </c>
      <c r="N1414" s="16"/>
    </row>
    <row r="1415" ht="18.95" customHeight="1" spans="8:14">
      <c r="H1415" s="67" t="s">
        <v>9528</v>
      </c>
      <c r="I1415" s="33" t="s">
        <v>9529</v>
      </c>
      <c r="J1415" s="472" t="s">
        <v>9529</v>
      </c>
      <c r="K1415" s="33" t="s">
        <v>9530</v>
      </c>
      <c r="L1415" s="13" t="s">
        <v>5613</v>
      </c>
      <c r="M1415" s="13"/>
      <c r="N1415" s="16"/>
    </row>
    <row r="1416" ht="18.95" customHeight="1" spans="8:14">
      <c r="H1416" s="67" t="s">
        <v>9531</v>
      </c>
      <c r="I1416" s="33" t="s">
        <v>9532</v>
      </c>
      <c r="J1416" s="472" t="s">
        <v>9532</v>
      </c>
      <c r="K1416" s="33" t="s">
        <v>9533</v>
      </c>
      <c r="L1416" s="13" t="s">
        <v>5613</v>
      </c>
      <c r="M1416" s="13">
        <v>0</v>
      </c>
      <c r="N1416" s="16"/>
    </row>
    <row r="1417" ht="18.95" customHeight="1" spans="8:14">
      <c r="H1417" s="67" t="s">
        <v>9534</v>
      </c>
      <c r="I1417" s="33" t="s">
        <v>9535</v>
      </c>
      <c r="J1417" s="472" t="s">
        <v>9535</v>
      </c>
      <c r="K1417" s="33" t="s">
        <v>9536</v>
      </c>
      <c r="L1417" s="13" t="s">
        <v>5613</v>
      </c>
      <c r="M1417" s="13">
        <v>0</v>
      </c>
      <c r="N1417" s="16"/>
    </row>
    <row r="1418" ht="18.95" customHeight="1" spans="8:14">
      <c r="H1418" s="67" t="s">
        <v>9537</v>
      </c>
      <c r="I1418" s="472" t="s">
        <v>9538</v>
      </c>
      <c r="J1418" s="472" t="s">
        <v>9539</v>
      </c>
      <c r="K1418" s="33" t="s">
        <v>9540</v>
      </c>
      <c r="L1418" s="13" t="s">
        <v>5613</v>
      </c>
      <c r="M1418" s="13">
        <v>0</v>
      </c>
      <c r="N1418" s="16"/>
    </row>
    <row r="1419" ht="18.95" customHeight="1" spans="8:14">
      <c r="H1419" s="61" t="s">
        <v>9541</v>
      </c>
      <c r="I1419" s="33" t="s">
        <v>9542</v>
      </c>
      <c r="J1419" s="472" t="s">
        <v>9542</v>
      </c>
      <c r="K1419" s="33" t="s">
        <v>9543</v>
      </c>
      <c r="L1419" s="13" t="s">
        <v>5613</v>
      </c>
      <c r="M1419" s="13">
        <v>0</v>
      </c>
      <c r="N1419" s="16"/>
    </row>
    <row r="1420" ht="18.95" customHeight="1" spans="8:14">
      <c r="H1420" s="61" t="s">
        <v>9544</v>
      </c>
      <c r="I1420" s="33" t="s">
        <v>9545</v>
      </c>
      <c r="J1420" s="472" t="s">
        <v>9545</v>
      </c>
      <c r="K1420" s="33" t="s">
        <v>9546</v>
      </c>
      <c r="L1420" s="13" t="s">
        <v>5613</v>
      </c>
      <c r="M1420" s="13">
        <v>0</v>
      </c>
      <c r="N1420" s="16"/>
    </row>
    <row r="1421" ht="18.95" customHeight="1" spans="8:14">
      <c r="H1421" s="61" t="s">
        <v>5909</v>
      </c>
      <c r="I1421" s="33" t="s">
        <v>9547</v>
      </c>
      <c r="J1421" s="472" t="s">
        <v>9547</v>
      </c>
      <c r="K1421" s="33" t="s">
        <v>5615</v>
      </c>
      <c r="L1421" s="13" t="s">
        <v>5613</v>
      </c>
      <c r="M1421" s="13">
        <v>0</v>
      </c>
      <c r="N1421" s="16"/>
    </row>
    <row r="1422" ht="18.95" customHeight="1" spans="8:14">
      <c r="H1422" s="61" t="s">
        <v>5914</v>
      </c>
      <c r="I1422" s="33" t="s">
        <v>9548</v>
      </c>
      <c r="J1422" s="472" t="s">
        <v>9548</v>
      </c>
      <c r="K1422" s="33" t="s">
        <v>5916</v>
      </c>
      <c r="L1422" s="13" t="s">
        <v>5613</v>
      </c>
      <c r="M1422" s="13">
        <v>0</v>
      </c>
      <c r="N1422" s="16"/>
    </row>
    <row r="1423" ht="18.95" customHeight="1" spans="8:14">
      <c r="H1423" s="61" t="s">
        <v>5918</v>
      </c>
      <c r="I1423" s="33" t="s">
        <v>9549</v>
      </c>
      <c r="J1423" s="472" t="s">
        <v>9549</v>
      </c>
      <c r="K1423" s="33" t="s">
        <v>5920</v>
      </c>
      <c r="L1423" s="13" t="s">
        <v>5613</v>
      </c>
      <c r="M1423" s="13">
        <v>0</v>
      </c>
      <c r="N1423" s="16"/>
    </row>
    <row r="1424" ht="18.95" customHeight="1" spans="8:14">
      <c r="H1424" s="61" t="s">
        <v>5922</v>
      </c>
      <c r="I1424" s="33" t="s">
        <v>9550</v>
      </c>
      <c r="J1424" s="472" t="s">
        <v>9550</v>
      </c>
      <c r="K1424" s="33" t="s">
        <v>5924</v>
      </c>
      <c r="L1424" s="13" t="s">
        <v>5613</v>
      </c>
      <c r="M1424" s="13">
        <v>0</v>
      </c>
      <c r="N1424" s="16"/>
    </row>
    <row r="1425" ht="18.95" customHeight="1" spans="8:14">
      <c r="H1425" s="61" t="s">
        <v>5926</v>
      </c>
      <c r="I1425" s="33" t="s">
        <v>9551</v>
      </c>
      <c r="J1425" s="472" t="s">
        <v>9551</v>
      </c>
      <c r="K1425" s="33" t="s">
        <v>5928</v>
      </c>
      <c r="L1425" s="13" t="s">
        <v>5613</v>
      </c>
      <c r="M1425" s="13">
        <v>0</v>
      </c>
      <c r="N1425" s="16"/>
    </row>
    <row r="1426" ht="18.95" customHeight="1" spans="8:14">
      <c r="H1426" s="61" t="s">
        <v>5932</v>
      </c>
      <c r="I1426" s="33" t="s">
        <v>9552</v>
      </c>
      <c r="J1426" s="472" t="s">
        <v>9552</v>
      </c>
      <c r="K1426" s="33" t="s">
        <v>5934</v>
      </c>
      <c r="L1426" s="13" t="s">
        <v>5613</v>
      </c>
      <c r="M1426" s="13">
        <v>0</v>
      </c>
      <c r="N1426" s="16"/>
    </row>
    <row r="1427" ht="18.95" customHeight="1" spans="8:14">
      <c r="H1427" s="61" t="s">
        <v>5938</v>
      </c>
      <c r="I1427" s="33" t="s">
        <v>9553</v>
      </c>
      <c r="J1427" s="472" t="s">
        <v>9553</v>
      </c>
      <c r="K1427" s="33" t="s">
        <v>5940</v>
      </c>
      <c r="L1427" s="13" t="s">
        <v>5613</v>
      </c>
      <c r="M1427" s="13">
        <v>0</v>
      </c>
      <c r="N1427" s="16"/>
    </row>
    <row r="1428" ht="18.95" customHeight="1" spans="8:14">
      <c r="H1428" s="61" t="s">
        <v>5944</v>
      </c>
      <c r="I1428" s="33" t="s">
        <v>9554</v>
      </c>
      <c r="J1428" s="472" t="s">
        <v>9554</v>
      </c>
      <c r="K1428" s="33" t="s">
        <v>5946</v>
      </c>
      <c r="L1428" s="13" t="s">
        <v>5613</v>
      </c>
      <c r="M1428" s="13">
        <v>0</v>
      </c>
      <c r="N1428" s="16"/>
    </row>
    <row r="1429" ht="18.95" customHeight="1" spans="8:14">
      <c r="H1429" s="61" t="s">
        <v>5950</v>
      </c>
      <c r="I1429" s="33" t="s">
        <v>9555</v>
      </c>
      <c r="J1429" s="472" t="s">
        <v>9555</v>
      </c>
      <c r="K1429" s="33" t="s">
        <v>5952</v>
      </c>
      <c r="L1429" s="13" t="s">
        <v>5613</v>
      </c>
      <c r="M1429" s="73">
        <v>0</v>
      </c>
      <c r="N1429" s="65"/>
    </row>
    <row r="1430" ht="18.95" customHeight="1" spans="8:14">
      <c r="H1430" s="61" t="s">
        <v>5956</v>
      </c>
      <c r="I1430" s="33" t="s">
        <v>9556</v>
      </c>
      <c r="J1430" s="472" t="s">
        <v>9556</v>
      </c>
      <c r="K1430" s="33" t="s">
        <v>5958</v>
      </c>
      <c r="L1430" s="13" t="s">
        <v>5613</v>
      </c>
      <c r="M1430" s="13">
        <v>0</v>
      </c>
      <c r="N1430" s="74"/>
    </row>
    <row r="1431" ht="18.95" customHeight="1" spans="8:14">
      <c r="H1431" s="61" t="s">
        <v>5960</v>
      </c>
      <c r="I1431" s="33" t="s">
        <v>9557</v>
      </c>
      <c r="J1431" s="472" t="s">
        <v>9557</v>
      </c>
      <c r="K1431" s="33" t="s">
        <v>5962</v>
      </c>
      <c r="L1431" s="13" t="s">
        <v>5613</v>
      </c>
      <c r="M1431" s="13">
        <v>0</v>
      </c>
      <c r="N1431" s="74"/>
    </row>
    <row r="1432" ht="18.95" customHeight="1" spans="8:14">
      <c r="H1432" s="61" t="s">
        <v>5966</v>
      </c>
      <c r="I1432" s="33" t="s">
        <v>9558</v>
      </c>
      <c r="J1432" s="472" t="s">
        <v>9558</v>
      </c>
      <c r="K1432" s="33" t="s">
        <v>5968</v>
      </c>
      <c r="L1432" s="13" t="s">
        <v>5613</v>
      </c>
      <c r="M1432" s="13">
        <v>0</v>
      </c>
      <c r="N1432" s="74"/>
    </row>
    <row r="1433" ht="18.95" customHeight="1" spans="8:14">
      <c r="H1433" s="67" t="s">
        <v>5972</v>
      </c>
      <c r="I1433" s="33" t="s">
        <v>9559</v>
      </c>
      <c r="J1433" s="472" t="s">
        <v>9559</v>
      </c>
      <c r="K1433" s="33" t="s">
        <v>5974</v>
      </c>
      <c r="L1433" s="13" t="s">
        <v>5613</v>
      </c>
      <c r="M1433" s="13">
        <v>0</v>
      </c>
      <c r="N1433" s="74"/>
    </row>
    <row r="1434" ht="18.95" customHeight="1" spans="8:14">
      <c r="H1434" s="67" t="s">
        <v>5976</v>
      </c>
      <c r="I1434" s="33" t="s">
        <v>9560</v>
      </c>
      <c r="J1434" s="472" t="s">
        <v>9560</v>
      </c>
      <c r="K1434" s="33" t="s">
        <v>5978</v>
      </c>
      <c r="L1434" s="13" t="s">
        <v>5613</v>
      </c>
      <c r="M1434" s="13">
        <v>0</v>
      </c>
      <c r="N1434" s="74"/>
    </row>
    <row r="1435" ht="18.95" customHeight="1" spans="8:14">
      <c r="H1435" s="67" t="s">
        <v>5980</v>
      </c>
      <c r="I1435" s="33" t="s">
        <v>9561</v>
      </c>
      <c r="J1435" s="472" t="s">
        <v>9561</v>
      </c>
      <c r="K1435" s="33" t="s">
        <v>5982</v>
      </c>
      <c r="L1435" s="13" t="s">
        <v>5613</v>
      </c>
      <c r="M1435" s="13">
        <v>0</v>
      </c>
      <c r="N1435" s="74"/>
    </row>
    <row r="1436" ht="18.95" customHeight="1" spans="8:14">
      <c r="H1436" s="67" t="s">
        <v>5984</v>
      </c>
      <c r="I1436" s="33" t="s">
        <v>9562</v>
      </c>
      <c r="J1436" s="472" t="s">
        <v>9562</v>
      </c>
      <c r="K1436" s="33" t="s">
        <v>5986</v>
      </c>
      <c r="L1436" s="13" t="s">
        <v>5613</v>
      </c>
      <c r="M1436" s="13">
        <v>0</v>
      </c>
      <c r="N1436" s="74"/>
    </row>
    <row r="1437" ht="18.95" customHeight="1" spans="8:14">
      <c r="H1437" s="67" t="s">
        <v>9563</v>
      </c>
      <c r="I1437" s="33" t="s">
        <v>9564</v>
      </c>
      <c r="J1437" s="472" t="s">
        <v>9564</v>
      </c>
      <c r="K1437" s="33" t="s">
        <v>5992</v>
      </c>
      <c r="L1437" s="13" t="s">
        <v>5613</v>
      </c>
      <c r="M1437" s="13">
        <v>0</v>
      </c>
      <c r="N1437" s="74"/>
    </row>
    <row r="1438" ht="18.95" customHeight="1" spans="8:14">
      <c r="H1438" s="67" t="s">
        <v>5996</v>
      </c>
      <c r="I1438" s="33" t="s">
        <v>9565</v>
      </c>
      <c r="J1438" s="472" t="s">
        <v>9565</v>
      </c>
      <c r="K1438" s="33" t="s">
        <v>5998</v>
      </c>
      <c r="L1438" s="13" t="s">
        <v>5613</v>
      </c>
      <c r="M1438" s="13">
        <v>0</v>
      </c>
      <c r="N1438" s="74"/>
    </row>
    <row r="1439" ht="18.95" customHeight="1" spans="8:14">
      <c r="H1439" s="67" t="s">
        <v>6002</v>
      </c>
      <c r="I1439" s="33" t="s">
        <v>9566</v>
      </c>
      <c r="J1439" s="472" t="s">
        <v>9566</v>
      </c>
      <c r="K1439" s="33" t="s">
        <v>6004</v>
      </c>
      <c r="L1439" s="13" t="s">
        <v>5613</v>
      </c>
      <c r="M1439" s="13">
        <v>0</v>
      </c>
      <c r="N1439" s="74"/>
    </row>
    <row r="1440" ht="18.95" customHeight="1" spans="8:14">
      <c r="H1440" s="61" t="s">
        <v>9016</v>
      </c>
      <c r="I1440" s="33" t="s">
        <v>9567</v>
      </c>
      <c r="J1440" s="472" t="s">
        <v>9567</v>
      </c>
      <c r="K1440" s="33" t="s">
        <v>897</v>
      </c>
      <c r="L1440" s="13" t="s">
        <v>5613</v>
      </c>
      <c r="M1440" s="13">
        <v>0</v>
      </c>
      <c r="N1440" s="74"/>
    </row>
    <row r="1441" ht="18.95" customHeight="1" spans="8:14">
      <c r="H1441" s="68" t="s">
        <v>9568</v>
      </c>
      <c r="I1441" s="33" t="s">
        <v>9569</v>
      </c>
      <c r="J1441" s="33" t="s">
        <v>9569</v>
      </c>
      <c r="K1441" s="33" t="s">
        <v>9570</v>
      </c>
      <c r="L1441" s="13" t="s">
        <v>5613</v>
      </c>
      <c r="M1441" s="13">
        <v>0</v>
      </c>
      <c r="N1441" s="74"/>
    </row>
    <row r="1442" ht="18.95" customHeight="1" spans="8:14">
      <c r="H1442" s="51" t="s">
        <v>9571</v>
      </c>
      <c r="I1442" s="33" t="s">
        <v>9572</v>
      </c>
      <c r="J1442" s="472" t="s">
        <v>9573</v>
      </c>
      <c r="K1442" s="33" t="s">
        <v>9574</v>
      </c>
      <c r="L1442" s="13" t="s">
        <v>5613</v>
      </c>
      <c r="M1442" s="13">
        <v>64</v>
      </c>
      <c r="N1442" s="74"/>
    </row>
    <row r="1443" ht="18.95" customHeight="1" spans="8:14">
      <c r="H1443" s="61" t="s">
        <v>9575</v>
      </c>
      <c r="I1443" s="33" t="s">
        <v>9576</v>
      </c>
      <c r="J1443" s="472" t="s">
        <v>9576</v>
      </c>
      <c r="K1443" s="33" t="s">
        <v>546</v>
      </c>
      <c r="L1443" s="13" t="s">
        <v>5613</v>
      </c>
      <c r="M1443" s="13">
        <v>0</v>
      </c>
      <c r="N1443" s="74"/>
    </row>
    <row r="1444" ht="18.95" customHeight="1" spans="8:14">
      <c r="H1444" s="61" t="s">
        <v>9577</v>
      </c>
      <c r="I1444" s="472" t="s">
        <v>9578</v>
      </c>
      <c r="J1444" s="472" t="s">
        <v>9578</v>
      </c>
      <c r="K1444" s="33" t="s">
        <v>553</v>
      </c>
      <c r="L1444" s="13" t="s">
        <v>5613</v>
      </c>
      <c r="M1444" s="13">
        <v>628</v>
      </c>
      <c r="N1444" s="74"/>
    </row>
    <row r="1445" ht="18.95" customHeight="1" spans="8:14">
      <c r="H1445" s="61" t="s">
        <v>9579</v>
      </c>
      <c r="I1445" s="33" t="s">
        <v>9580</v>
      </c>
      <c r="J1445" s="33" t="s">
        <v>9580</v>
      </c>
      <c r="K1445" s="33" t="s">
        <v>6047</v>
      </c>
      <c r="L1445" s="13" t="s">
        <v>5613</v>
      </c>
      <c r="M1445" s="13">
        <v>303</v>
      </c>
      <c r="N1445" s="74"/>
    </row>
    <row r="1446" ht="18.95" customHeight="1" spans="8:14">
      <c r="H1446" s="61" t="s">
        <v>6051</v>
      </c>
      <c r="I1446" s="33" t="s">
        <v>9581</v>
      </c>
      <c r="J1446" s="33" t="s">
        <v>9581</v>
      </c>
      <c r="K1446" s="33" t="s">
        <v>6053</v>
      </c>
      <c r="L1446" s="13" t="s">
        <v>5613</v>
      </c>
      <c r="M1446" s="13">
        <v>325</v>
      </c>
      <c r="N1446" s="74"/>
    </row>
    <row r="1447" ht="18.95" customHeight="1" spans="8:14">
      <c r="H1447" s="69" t="s">
        <v>9582</v>
      </c>
      <c r="I1447" s="33" t="s">
        <v>9583</v>
      </c>
      <c r="J1447" s="472" t="s">
        <v>9583</v>
      </c>
      <c r="K1447" s="33" t="s">
        <v>9584</v>
      </c>
      <c r="L1447" s="13" t="s">
        <v>5613</v>
      </c>
      <c r="M1447" s="13">
        <v>0</v>
      </c>
      <c r="N1447" s="74"/>
    </row>
    <row r="1448" ht="18.95" customHeight="1" spans="8:14">
      <c r="H1448" s="69" t="s">
        <v>9585</v>
      </c>
      <c r="I1448" s="33" t="s">
        <v>9586</v>
      </c>
      <c r="J1448" s="472" t="s">
        <v>9586</v>
      </c>
      <c r="K1448" s="33" t="s">
        <v>9007</v>
      </c>
      <c r="L1448" s="13" t="s">
        <v>5613</v>
      </c>
      <c r="M1448" s="13">
        <v>0</v>
      </c>
      <c r="N1448" s="74"/>
    </row>
    <row r="1449" ht="18.95" customHeight="1" spans="8:14">
      <c r="H1449" s="70" t="s">
        <v>9587</v>
      </c>
      <c r="I1449" s="478" t="s">
        <v>9588</v>
      </c>
      <c r="J1449" s="478" t="s">
        <v>9588</v>
      </c>
      <c r="K1449" s="49" t="s">
        <v>547</v>
      </c>
      <c r="L1449" s="13" t="s">
        <v>5613</v>
      </c>
      <c r="M1449" s="13">
        <v>0</v>
      </c>
      <c r="N1449" s="74"/>
    </row>
    <row r="1450" ht="18.95" customHeight="1" spans="8:14">
      <c r="H1450" s="70" t="s">
        <v>9589</v>
      </c>
      <c r="I1450" s="16" t="s">
        <v>9539</v>
      </c>
      <c r="J1450" s="478" t="s">
        <v>9539</v>
      </c>
      <c r="K1450" s="49" t="s">
        <v>9540</v>
      </c>
      <c r="L1450" s="13" t="s">
        <v>5613</v>
      </c>
      <c r="M1450" s="13">
        <v>0</v>
      </c>
      <c r="N1450" s="74"/>
    </row>
    <row r="1451" ht="18.95" customHeight="1" spans="8:14">
      <c r="H1451" s="59" t="s">
        <v>555</v>
      </c>
      <c r="I1451" s="58" t="str">
        <f>""</f>
        <v/>
      </c>
      <c r="J1451" s="75" t="str">
        <f>""</f>
        <v/>
      </c>
      <c r="K1451" s="64" t="s">
        <v>555</v>
      </c>
      <c r="L1451" s="73" t="s">
        <v>5613</v>
      </c>
      <c r="M1451" s="13">
        <v>187153</v>
      </c>
      <c r="N1451" s="74"/>
    </row>
    <row r="1452" ht="18.95" customHeight="1" spans="8:14">
      <c r="H1452" s="71"/>
      <c r="I1452" s="33"/>
      <c r="J1452" s="472" t="s">
        <v>956</v>
      </c>
      <c r="K1452" s="33" t="s">
        <v>5928</v>
      </c>
      <c r="L1452" s="13" t="s">
        <v>6079</v>
      </c>
      <c r="M1452" s="73">
        <v>0</v>
      </c>
      <c r="N1452" s="65"/>
    </row>
    <row r="1453" ht="18.95" customHeight="1" spans="8:14">
      <c r="H1453" s="71"/>
      <c r="I1453" s="472" t="s">
        <v>9590</v>
      </c>
      <c r="J1453" s="472" t="s">
        <v>9591</v>
      </c>
      <c r="K1453" s="33" t="s">
        <v>9592</v>
      </c>
      <c r="L1453" s="13" t="s">
        <v>6079</v>
      </c>
      <c r="M1453" s="13">
        <v>0</v>
      </c>
      <c r="N1453" s="74"/>
    </row>
    <row r="1454" ht="18.95" customHeight="1" spans="8:14">
      <c r="H1454" s="71"/>
      <c r="I1454" s="33"/>
      <c r="J1454" s="472" t="s">
        <v>9593</v>
      </c>
      <c r="K1454" s="33" t="s">
        <v>7047</v>
      </c>
      <c r="L1454" s="13" t="s">
        <v>6079</v>
      </c>
      <c r="M1454" s="13">
        <v>0</v>
      </c>
      <c r="N1454" s="74"/>
    </row>
    <row r="1455" ht="18.95" customHeight="1" spans="8:14">
      <c r="H1455" s="71"/>
      <c r="I1455" s="33"/>
      <c r="J1455" s="472" t="s">
        <v>9594</v>
      </c>
      <c r="K1455" s="33" t="s">
        <v>7050</v>
      </c>
      <c r="L1455" s="13" t="s">
        <v>6079</v>
      </c>
      <c r="M1455" s="13">
        <v>0</v>
      </c>
      <c r="N1455" s="74"/>
    </row>
    <row r="1456" ht="18.95" customHeight="1" spans="8:14">
      <c r="H1456" s="71"/>
      <c r="I1456" s="33"/>
      <c r="J1456" s="472" t="s">
        <v>9595</v>
      </c>
      <c r="K1456" s="33" t="s">
        <v>7053</v>
      </c>
      <c r="L1456" s="13" t="s">
        <v>6079</v>
      </c>
      <c r="M1456" s="13">
        <v>0</v>
      </c>
      <c r="N1456" s="74"/>
    </row>
    <row r="1457" ht="18.95" customHeight="1" spans="8:14">
      <c r="H1457" s="71"/>
      <c r="I1457" s="33"/>
      <c r="J1457" s="472" t="s">
        <v>9596</v>
      </c>
      <c r="K1457" s="33" t="s">
        <v>7056</v>
      </c>
      <c r="L1457" s="13" t="s">
        <v>6079</v>
      </c>
      <c r="M1457" s="13">
        <v>0</v>
      </c>
      <c r="N1457" s="74"/>
    </row>
    <row r="1458" ht="18.95" customHeight="1" spans="8:14">
      <c r="H1458" s="71"/>
      <c r="I1458" s="33"/>
      <c r="J1458" s="472" t="s">
        <v>9597</v>
      </c>
      <c r="K1458" s="33" t="s">
        <v>7059</v>
      </c>
      <c r="L1458" s="13" t="s">
        <v>6079</v>
      </c>
      <c r="M1458" s="13">
        <v>0</v>
      </c>
      <c r="N1458" s="74"/>
    </row>
    <row r="1459" ht="18.95" customHeight="1" spans="8:14">
      <c r="H1459" s="71"/>
      <c r="I1459" s="33"/>
      <c r="J1459" s="472" t="s">
        <v>9598</v>
      </c>
      <c r="K1459" s="33" t="s">
        <v>9599</v>
      </c>
      <c r="L1459" s="13" t="s">
        <v>6079</v>
      </c>
      <c r="M1459" s="13">
        <v>0</v>
      </c>
      <c r="N1459" s="74"/>
    </row>
    <row r="1460" ht="18.95" customHeight="1" spans="8:14">
      <c r="H1460" s="72" t="s">
        <v>9600</v>
      </c>
      <c r="I1460" s="33" t="s">
        <v>958</v>
      </c>
      <c r="J1460" s="472" t="s">
        <v>958</v>
      </c>
      <c r="K1460" s="33" t="s">
        <v>5940</v>
      </c>
      <c r="L1460" s="13" t="s">
        <v>6079</v>
      </c>
      <c r="M1460" s="13">
        <v>459</v>
      </c>
      <c r="N1460" s="74"/>
    </row>
    <row r="1461" ht="18.95" customHeight="1" spans="8:14">
      <c r="H1461" s="46"/>
      <c r="I1461" s="472" t="s">
        <v>9601</v>
      </c>
      <c r="J1461" s="472" t="s">
        <v>9602</v>
      </c>
      <c r="K1461" s="33" t="s">
        <v>9603</v>
      </c>
      <c r="L1461" s="13" t="s">
        <v>6079</v>
      </c>
      <c r="M1461" s="13">
        <v>459</v>
      </c>
      <c r="N1461" s="74"/>
    </row>
    <row r="1462" ht="18.95" customHeight="1" spans="8:14">
      <c r="H1462" s="46"/>
      <c r="I1462" s="33"/>
      <c r="J1462" s="472" t="s">
        <v>9604</v>
      </c>
      <c r="K1462" s="33" t="s">
        <v>9605</v>
      </c>
      <c r="L1462" s="13" t="s">
        <v>6079</v>
      </c>
      <c r="M1462" s="13">
        <v>300</v>
      </c>
      <c r="N1462" s="74"/>
    </row>
    <row r="1463" ht="18.95" customHeight="1" spans="8:14">
      <c r="H1463" s="46"/>
      <c r="I1463" s="33"/>
      <c r="J1463" s="472" t="s">
        <v>9606</v>
      </c>
      <c r="K1463" s="33" t="s">
        <v>9607</v>
      </c>
      <c r="L1463" s="13" t="s">
        <v>6079</v>
      </c>
      <c r="M1463" s="13">
        <v>0</v>
      </c>
      <c r="N1463" s="74"/>
    </row>
    <row r="1464" ht="18.95" customHeight="1" spans="8:14">
      <c r="H1464" s="46"/>
      <c r="I1464" s="33"/>
      <c r="J1464" s="472" t="s">
        <v>9608</v>
      </c>
      <c r="K1464" s="33" t="s">
        <v>9609</v>
      </c>
      <c r="L1464" s="13" t="s">
        <v>6079</v>
      </c>
      <c r="M1464" s="13">
        <v>0</v>
      </c>
      <c r="N1464" s="74"/>
    </row>
    <row r="1465" ht="18.95" customHeight="1" spans="8:14">
      <c r="H1465" s="46"/>
      <c r="I1465" s="33"/>
      <c r="J1465" s="472" t="s">
        <v>9610</v>
      </c>
      <c r="K1465" s="33" t="s">
        <v>9611</v>
      </c>
      <c r="L1465" s="13" t="s">
        <v>6079</v>
      </c>
      <c r="M1465" s="13">
        <v>99</v>
      </c>
      <c r="N1465" s="74"/>
    </row>
    <row r="1466" ht="18.95" customHeight="1" spans="8:14">
      <c r="H1466" s="46"/>
      <c r="I1466" s="33"/>
      <c r="J1466" s="472" t="s">
        <v>9612</v>
      </c>
      <c r="K1466" s="33" t="s">
        <v>9613</v>
      </c>
      <c r="L1466" s="13" t="s">
        <v>6079</v>
      </c>
      <c r="M1466" s="13">
        <v>0</v>
      </c>
      <c r="N1466" s="74"/>
    </row>
    <row r="1467" ht="18.95" customHeight="1" spans="8:14">
      <c r="H1467" s="46"/>
      <c r="I1467" s="33"/>
      <c r="J1467" s="472" t="s">
        <v>9614</v>
      </c>
      <c r="K1467" s="33" t="s">
        <v>9615</v>
      </c>
      <c r="L1467" s="13" t="s">
        <v>6079</v>
      </c>
      <c r="M1467" s="13">
        <v>60</v>
      </c>
      <c r="N1467" s="74"/>
    </row>
    <row r="1468" ht="18.95" customHeight="1" spans="8:14">
      <c r="H1468" s="46" t="s">
        <v>9616</v>
      </c>
      <c r="I1468" s="33" t="s">
        <v>9617</v>
      </c>
      <c r="J1468" s="472" t="s">
        <v>9617</v>
      </c>
      <c r="K1468" s="33" t="s">
        <v>9618</v>
      </c>
      <c r="L1468" s="13" t="s">
        <v>6079</v>
      </c>
      <c r="M1468" s="13">
        <v>0</v>
      </c>
      <c r="N1468" s="74"/>
    </row>
    <row r="1469" ht="18.95" customHeight="1" spans="8:14">
      <c r="H1469" s="46" t="s">
        <v>9619</v>
      </c>
      <c r="I1469" s="33" t="s">
        <v>9620</v>
      </c>
      <c r="J1469" s="472" t="s">
        <v>9620</v>
      </c>
      <c r="K1469" s="33" t="s">
        <v>9621</v>
      </c>
      <c r="L1469" s="13" t="s">
        <v>6079</v>
      </c>
      <c r="M1469" s="13">
        <v>0</v>
      </c>
      <c r="N1469" s="74"/>
    </row>
    <row r="1470" ht="18.95" customHeight="1" spans="8:14">
      <c r="H1470" s="46" t="s">
        <v>9622</v>
      </c>
      <c r="I1470" s="33" t="s">
        <v>9623</v>
      </c>
      <c r="J1470" s="472" t="s">
        <v>9623</v>
      </c>
      <c r="K1470" s="33" t="s">
        <v>9624</v>
      </c>
      <c r="L1470" s="13" t="s">
        <v>6079</v>
      </c>
      <c r="M1470" s="13">
        <v>0</v>
      </c>
      <c r="N1470" s="74"/>
    </row>
    <row r="1471" ht="18.95" customHeight="1" spans="8:14">
      <c r="H1471" s="46" t="s">
        <v>9625</v>
      </c>
      <c r="I1471" s="33" t="s">
        <v>9626</v>
      </c>
      <c r="J1471" s="472" t="s">
        <v>9626</v>
      </c>
      <c r="K1471" s="33" t="s">
        <v>9627</v>
      </c>
      <c r="L1471" s="13" t="s">
        <v>6079</v>
      </c>
      <c r="M1471" s="13">
        <v>0</v>
      </c>
      <c r="N1471" s="74"/>
    </row>
    <row r="1472" ht="18.95" customHeight="1" spans="8:14">
      <c r="H1472" s="46" t="s">
        <v>9628</v>
      </c>
      <c r="I1472" s="33" t="s">
        <v>9629</v>
      </c>
      <c r="J1472" s="472" t="s">
        <v>9629</v>
      </c>
      <c r="K1472" s="33" t="s">
        <v>9630</v>
      </c>
      <c r="L1472" s="13" t="s">
        <v>6079</v>
      </c>
      <c r="M1472" s="13">
        <v>0</v>
      </c>
      <c r="N1472" s="74"/>
    </row>
    <row r="1473" ht="18.95" customHeight="1" spans="8:14">
      <c r="H1473" s="72" t="s">
        <v>592</v>
      </c>
      <c r="I1473" s="33" t="s">
        <v>959</v>
      </c>
      <c r="J1473" s="472" t="s">
        <v>959</v>
      </c>
      <c r="K1473" s="33" t="s">
        <v>5946</v>
      </c>
      <c r="L1473" s="13" t="s">
        <v>6079</v>
      </c>
      <c r="M1473" s="13">
        <v>473</v>
      </c>
      <c r="N1473" s="74"/>
    </row>
    <row r="1474" ht="18.95" customHeight="1" spans="8:14">
      <c r="H1474" s="46" t="s">
        <v>9631</v>
      </c>
      <c r="I1474" s="33" t="s">
        <v>9632</v>
      </c>
      <c r="J1474" s="472" t="s">
        <v>9632</v>
      </c>
      <c r="K1474" s="33" t="s">
        <v>9633</v>
      </c>
      <c r="L1474" s="13" t="s">
        <v>6079</v>
      </c>
      <c r="M1474" s="13">
        <v>243</v>
      </c>
      <c r="N1474" s="74"/>
    </row>
    <row r="1475" ht="18.95" customHeight="1" spans="8:14">
      <c r="H1475" s="46" t="s">
        <v>9634</v>
      </c>
      <c r="I1475" s="33" t="s">
        <v>9635</v>
      </c>
      <c r="J1475" s="472" t="s">
        <v>9635</v>
      </c>
      <c r="K1475" s="33" t="s">
        <v>9636</v>
      </c>
      <c r="L1475" s="13" t="s">
        <v>6079</v>
      </c>
      <c r="M1475" s="13">
        <v>60</v>
      </c>
      <c r="N1475" s="74"/>
    </row>
    <row r="1476" ht="18.95" customHeight="1" spans="8:14">
      <c r="H1476" s="46" t="s">
        <v>9637</v>
      </c>
      <c r="I1476" s="33" t="s">
        <v>9638</v>
      </c>
      <c r="J1476" s="472" t="s">
        <v>9638</v>
      </c>
      <c r="K1476" s="33" t="s">
        <v>9639</v>
      </c>
      <c r="L1476" s="13" t="s">
        <v>6079</v>
      </c>
      <c r="M1476" s="13">
        <v>183</v>
      </c>
      <c r="N1476" s="74"/>
    </row>
    <row r="1477" ht="18.95" customHeight="1" spans="8:14">
      <c r="H1477" s="46" t="s">
        <v>9640</v>
      </c>
      <c r="I1477" s="33" t="s">
        <v>9641</v>
      </c>
      <c r="J1477" s="472" t="s">
        <v>9641</v>
      </c>
      <c r="K1477" s="33" t="s">
        <v>9642</v>
      </c>
      <c r="L1477" s="13" t="s">
        <v>6079</v>
      </c>
      <c r="M1477" s="13">
        <v>0</v>
      </c>
      <c r="N1477" s="74"/>
    </row>
    <row r="1478" ht="18.95" customHeight="1" spans="8:14">
      <c r="H1478" s="46" t="s">
        <v>9643</v>
      </c>
      <c r="I1478" s="33" t="s">
        <v>9644</v>
      </c>
      <c r="J1478" s="472" t="s">
        <v>9644</v>
      </c>
      <c r="K1478" s="33" t="s">
        <v>9645</v>
      </c>
      <c r="L1478" s="13" t="s">
        <v>6079</v>
      </c>
      <c r="M1478" s="13">
        <v>0</v>
      </c>
      <c r="N1478" s="74"/>
    </row>
    <row r="1479" ht="18.95" customHeight="1" spans="8:14">
      <c r="H1479" s="46" t="s">
        <v>9634</v>
      </c>
      <c r="I1479" s="33" t="s">
        <v>9646</v>
      </c>
      <c r="J1479" s="472" t="s">
        <v>9646</v>
      </c>
      <c r="K1479" s="33" t="s">
        <v>9636</v>
      </c>
      <c r="L1479" s="13" t="s">
        <v>6079</v>
      </c>
      <c r="M1479" s="13">
        <v>0</v>
      </c>
      <c r="N1479" s="74"/>
    </row>
    <row r="1480" ht="18.95" customHeight="1" spans="8:14">
      <c r="H1480" s="46" t="s">
        <v>9637</v>
      </c>
      <c r="I1480" s="33" t="s">
        <v>9647</v>
      </c>
      <c r="J1480" s="472" t="s">
        <v>9647</v>
      </c>
      <c r="K1480" s="33" t="s">
        <v>9639</v>
      </c>
      <c r="L1480" s="13" t="s">
        <v>6079</v>
      </c>
      <c r="M1480" s="13">
        <v>0</v>
      </c>
      <c r="N1480" s="74"/>
    </row>
    <row r="1481" ht="18.95" customHeight="1" spans="8:14">
      <c r="H1481" s="76" t="s">
        <v>9648</v>
      </c>
      <c r="I1481" s="33" t="s">
        <v>9649</v>
      </c>
      <c r="J1481" s="472" t="s">
        <v>9649</v>
      </c>
      <c r="K1481" s="33" t="s">
        <v>9650</v>
      </c>
      <c r="L1481" s="13" t="s">
        <v>6079</v>
      </c>
      <c r="M1481" s="13">
        <v>0</v>
      </c>
      <c r="N1481" s="74"/>
    </row>
    <row r="1482" ht="18.95" customHeight="1" spans="8:14">
      <c r="H1482" s="46"/>
      <c r="I1482" s="472" t="s">
        <v>9601</v>
      </c>
      <c r="J1482" s="472" t="s">
        <v>9651</v>
      </c>
      <c r="K1482" s="33" t="s">
        <v>9652</v>
      </c>
      <c r="L1482" s="13" t="s">
        <v>6079</v>
      </c>
      <c r="M1482" s="13">
        <v>230</v>
      </c>
      <c r="N1482" s="74"/>
    </row>
    <row r="1483" ht="18.95" customHeight="1" spans="8:14">
      <c r="H1483" s="46"/>
      <c r="I1483" s="33"/>
      <c r="J1483" s="472" t="s">
        <v>9653</v>
      </c>
      <c r="K1483" s="33" t="s">
        <v>9654</v>
      </c>
      <c r="L1483" s="13" t="s">
        <v>6079</v>
      </c>
      <c r="M1483" s="13">
        <v>26</v>
      </c>
      <c r="N1483" s="74"/>
    </row>
    <row r="1484" ht="18.95" customHeight="1" spans="8:14">
      <c r="H1484" s="46"/>
      <c r="I1484" s="33"/>
      <c r="J1484" s="472" t="s">
        <v>9655</v>
      </c>
      <c r="K1484" s="33" t="s">
        <v>9656</v>
      </c>
      <c r="L1484" s="13" t="s">
        <v>6079</v>
      </c>
      <c r="M1484" s="13">
        <v>24</v>
      </c>
      <c r="N1484" s="74"/>
    </row>
    <row r="1485" ht="18.95" customHeight="1" spans="8:14">
      <c r="H1485" s="46"/>
      <c r="I1485" s="33"/>
      <c r="J1485" s="472" t="s">
        <v>9657</v>
      </c>
      <c r="K1485" s="33" t="s">
        <v>9658</v>
      </c>
      <c r="L1485" s="13" t="s">
        <v>6079</v>
      </c>
      <c r="M1485" s="13">
        <v>4</v>
      </c>
      <c r="N1485" s="74"/>
    </row>
    <row r="1486" ht="18.95" customHeight="1" spans="8:14">
      <c r="H1486" s="46"/>
      <c r="I1486" s="33"/>
      <c r="J1486" s="472" t="s">
        <v>9659</v>
      </c>
      <c r="K1486" s="33" t="s">
        <v>9660</v>
      </c>
      <c r="L1486" s="13" t="s">
        <v>6079</v>
      </c>
      <c r="M1486" s="13">
        <v>0</v>
      </c>
      <c r="N1486" s="74"/>
    </row>
    <row r="1487" ht="18.95" customHeight="1" spans="8:14">
      <c r="H1487" s="46"/>
      <c r="I1487" s="33"/>
      <c r="J1487" s="472" t="s">
        <v>9661</v>
      </c>
      <c r="K1487" s="33" t="s">
        <v>9662</v>
      </c>
      <c r="L1487" s="13" t="s">
        <v>6079</v>
      </c>
      <c r="M1487" s="13">
        <v>176</v>
      </c>
      <c r="N1487" s="74"/>
    </row>
    <row r="1488" ht="18.95" customHeight="1" spans="8:14">
      <c r="H1488" s="72" t="s">
        <v>599</v>
      </c>
      <c r="I1488" s="33" t="s">
        <v>962</v>
      </c>
      <c r="J1488" s="472" t="s">
        <v>962</v>
      </c>
      <c r="K1488" s="33" t="s">
        <v>887</v>
      </c>
      <c r="L1488" s="13" t="s">
        <v>6079</v>
      </c>
      <c r="M1488" s="13"/>
      <c r="N1488" s="74"/>
    </row>
    <row r="1489" ht="18.95" customHeight="1" spans="8:14">
      <c r="H1489" s="72" t="s">
        <v>9663</v>
      </c>
      <c r="I1489" s="33" t="s">
        <v>9664</v>
      </c>
      <c r="J1489" s="472" t="s">
        <v>9664</v>
      </c>
      <c r="K1489" s="33" t="s">
        <v>9665</v>
      </c>
      <c r="L1489" s="13" t="s">
        <v>6079</v>
      </c>
      <c r="M1489" s="13">
        <v>0</v>
      </c>
      <c r="N1489" s="74"/>
    </row>
    <row r="1490" ht="18.95" customHeight="1" spans="8:14">
      <c r="H1490" s="72" t="s">
        <v>9666</v>
      </c>
      <c r="I1490" s="33" t="s">
        <v>9667</v>
      </c>
      <c r="J1490" s="472" t="s">
        <v>9667</v>
      </c>
      <c r="K1490" s="33" t="s">
        <v>9668</v>
      </c>
      <c r="L1490" s="13" t="s">
        <v>6079</v>
      </c>
      <c r="M1490" s="13"/>
      <c r="N1490" s="74"/>
    </row>
    <row r="1491" ht="18.95" customHeight="1" spans="8:14">
      <c r="H1491" s="72" t="s">
        <v>9669</v>
      </c>
      <c r="I1491" s="33" t="s">
        <v>9670</v>
      </c>
      <c r="J1491" s="472" t="s">
        <v>9670</v>
      </c>
      <c r="K1491" s="33" t="s">
        <v>9671</v>
      </c>
      <c r="L1491" s="13" t="s">
        <v>6079</v>
      </c>
      <c r="M1491" s="13">
        <v>0</v>
      </c>
      <c r="N1491" s="74"/>
    </row>
    <row r="1492" ht="18.95" customHeight="1" spans="8:14">
      <c r="H1492" s="72" t="s">
        <v>9672</v>
      </c>
      <c r="I1492" s="472" t="s">
        <v>9673</v>
      </c>
      <c r="J1492" s="472" t="s">
        <v>9674</v>
      </c>
      <c r="K1492" s="33" t="s">
        <v>9675</v>
      </c>
      <c r="L1492" s="13" t="s">
        <v>6079</v>
      </c>
      <c r="M1492" s="13">
        <v>0</v>
      </c>
      <c r="N1492" s="74"/>
    </row>
    <row r="1493" ht="18.95" customHeight="1" spans="8:14">
      <c r="H1493" s="72" t="s">
        <v>9676</v>
      </c>
      <c r="I1493" s="472" t="s">
        <v>9677</v>
      </c>
      <c r="J1493" s="472" t="s">
        <v>9677</v>
      </c>
      <c r="K1493" s="33" t="s">
        <v>8816</v>
      </c>
      <c r="L1493" s="13" t="s">
        <v>6079</v>
      </c>
      <c r="M1493" s="13">
        <v>0</v>
      </c>
      <c r="N1493" s="74"/>
    </row>
    <row r="1494" ht="18.95" customHeight="1" spans="8:14">
      <c r="H1494" s="72" t="s">
        <v>9678</v>
      </c>
      <c r="I1494" s="472" t="s">
        <v>9679</v>
      </c>
      <c r="J1494" s="472" t="s">
        <v>9679</v>
      </c>
      <c r="K1494" s="33" t="s">
        <v>9680</v>
      </c>
      <c r="L1494" s="13" t="s">
        <v>6079</v>
      </c>
      <c r="M1494" s="13">
        <v>0</v>
      </c>
      <c r="N1494" s="74"/>
    </row>
    <row r="1495" ht="18.95" customHeight="1" spans="8:14">
      <c r="H1495" s="72" t="s">
        <v>9681</v>
      </c>
      <c r="I1495" s="472" t="s">
        <v>9682</v>
      </c>
      <c r="J1495" s="472" t="s">
        <v>9682</v>
      </c>
      <c r="K1495" s="33" t="s">
        <v>9683</v>
      </c>
      <c r="L1495" s="13" t="s">
        <v>6079</v>
      </c>
      <c r="M1495" s="13">
        <v>0</v>
      </c>
      <c r="N1495" s="74"/>
    </row>
    <row r="1496" ht="18.95" customHeight="1" spans="8:14">
      <c r="H1496" s="72" t="s">
        <v>600</v>
      </c>
      <c r="I1496" s="33" t="s">
        <v>963</v>
      </c>
      <c r="J1496" s="472" t="s">
        <v>963</v>
      </c>
      <c r="K1496" s="33" t="s">
        <v>5962</v>
      </c>
      <c r="L1496" s="13" t="s">
        <v>6079</v>
      </c>
      <c r="M1496" s="13">
        <v>26943</v>
      </c>
      <c r="N1496" s="74"/>
    </row>
    <row r="1497" ht="18.95" customHeight="1" spans="8:14">
      <c r="H1497" s="72" t="s">
        <v>9684</v>
      </c>
      <c r="I1497" s="33" t="s">
        <v>9685</v>
      </c>
      <c r="J1497" s="472" t="s">
        <v>9685</v>
      </c>
      <c r="K1497" s="33" t="s">
        <v>9686</v>
      </c>
      <c r="L1497" s="13" t="s">
        <v>6079</v>
      </c>
      <c r="M1497" s="13">
        <v>330</v>
      </c>
      <c r="N1497" s="74"/>
    </row>
    <row r="1498" ht="18.95" customHeight="1" spans="8:14">
      <c r="H1498" s="76" t="s">
        <v>9687</v>
      </c>
      <c r="I1498" s="33" t="s">
        <v>9688</v>
      </c>
      <c r="J1498" s="472" t="s">
        <v>9688</v>
      </c>
      <c r="K1498" s="33" t="s">
        <v>9668</v>
      </c>
      <c r="L1498" s="13" t="s">
        <v>6079</v>
      </c>
      <c r="M1498" s="13">
        <v>0</v>
      </c>
      <c r="N1498" s="74"/>
    </row>
    <row r="1499" ht="18.95" customHeight="1" spans="8:14">
      <c r="H1499" s="76" t="s">
        <v>9689</v>
      </c>
      <c r="I1499" s="33" t="s">
        <v>9690</v>
      </c>
      <c r="J1499" s="472" t="s">
        <v>9690</v>
      </c>
      <c r="K1499" s="33" t="s">
        <v>9691</v>
      </c>
      <c r="L1499" s="13" t="s">
        <v>6079</v>
      </c>
      <c r="M1499" s="13">
        <v>156</v>
      </c>
      <c r="N1499" s="74"/>
    </row>
    <row r="1500" ht="18.95" customHeight="1" spans="8:14">
      <c r="H1500" s="76"/>
      <c r="I1500" s="472" t="s">
        <v>9692</v>
      </c>
      <c r="J1500" s="472" t="s">
        <v>9693</v>
      </c>
      <c r="K1500" s="33" t="s">
        <v>9694</v>
      </c>
      <c r="L1500" s="13" t="s">
        <v>6079</v>
      </c>
      <c r="M1500" s="13">
        <v>18</v>
      </c>
      <c r="N1500" s="74"/>
    </row>
    <row r="1501" ht="18.95" customHeight="1" spans="8:14">
      <c r="H1501" s="77" t="s">
        <v>9695</v>
      </c>
      <c r="I1501" s="33" t="s">
        <v>9696</v>
      </c>
      <c r="J1501" s="472" t="s">
        <v>9696</v>
      </c>
      <c r="K1501" s="33" t="s">
        <v>9697</v>
      </c>
      <c r="L1501" s="13" t="s">
        <v>6079</v>
      </c>
      <c r="M1501" s="13">
        <v>156</v>
      </c>
      <c r="N1501" s="74"/>
    </row>
    <row r="1502" ht="18.95" customHeight="1" spans="8:14">
      <c r="H1502" s="77" t="s">
        <v>9698</v>
      </c>
      <c r="I1502" s="33" t="s">
        <v>9699</v>
      </c>
      <c r="J1502" s="472" t="s">
        <v>9699</v>
      </c>
      <c r="K1502" s="33" t="s">
        <v>9700</v>
      </c>
      <c r="L1502" s="13" t="s">
        <v>6079</v>
      </c>
      <c r="M1502" s="13">
        <v>0</v>
      </c>
      <c r="N1502" s="74"/>
    </row>
    <row r="1503" ht="18.95" customHeight="1" spans="8:14">
      <c r="H1503" s="77" t="s">
        <v>9701</v>
      </c>
      <c r="I1503" s="472" t="s">
        <v>9702</v>
      </c>
      <c r="J1503" s="472" t="s">
        <v>9703</v>
      </c>
      <c r="K1503" s="33" t="s">
        <v>9247</v>
      </c>
      <c r="L1503" s="13" t="s">
        <v>6079</v>
      </c>
      <c r="M1503" s="13"/>
      <c r="N1503" s="74"/>
    </row>
    <row r="1504" ht="18.95" customHeight="1" spans="8:14">
      <c r="H1504" s="76" t="s">
        <v>9704</v>
      </c>
      <c r="I1504" s="33" t="s">
        <v>9692</v>
      </c>
      <c r="J1504" s="472" t="s">
        <v>9692</v>
      </c>
      <c r="K1504" s="33" t="s">
        <v>9705</v>
      </c>
      <c r="L1504" s="13" t="s">
        <v>6079</v>
      </c>
      <c r="M1504" s="13">
        <v>0</v>
      </c>
      <c r="N1504" s="74"/>
    </row>
    <row r="1505" ht="18.95" customHeight="1" spans="8:14">
      <c r="H1505" s="72" t="s">
        <v>9706</v>
      </c>
      <c r="I1505" s="33" t="s">
        <v>9707</v>
      </c>
      <c r="J1505" s="472" t="s">
        <v>9707</v>
      </c>
      <c r="K1505" s="33" t="s">
        <v>9708</v>
      </c>
      <c r="L1505" s="13" t="s">
        <v>6079</v>
      </c>
      <c r="M1505" s="13">
        <v>25669</v>
      </c>
      <c r="N1505" s="74"/>
    </row>
    <row r="1506" ht="18.95" customHeight="1" spans="8:14">
      <c r="H1506" s="76" t="s">
        <v>9709</v>
      </c>
      <c r="I1506" s="33" t="s">
        <v>9710</v>
      </c>
      <c r="J1506" s="472" t="s">
        <v>9710</v>
      </c>
      <c r="K1506" s="33" t="s">
        <v>9711</v>
      </c>
      <c r="L1506" s="13" t="s">
        <v>6079</v>
      </c>
      <c r="M1506" s="13">
        <v>11204</v>
      </c>
      <c r="N1506" s="74"/>
    </row>
    <row r="1507" ht="18.95" customHeight="1" spans="8:14">
      <c r="H1507" s="76" t="s">
        <v>9712</v>
      </c>
      <c r="I1507" s="33" t="s">
        <v>9713</v>
      </c>
      <c r="J1507" s="472" t="s">
        <v>9713</v>
      </c>
      <c r="K1507" s="33" t="s">
        <v>9714</v>
      </c>
      <c r="L1507" s="13" t="s">
        <v>6079</v>
      </c>
      <c r="M1507" s="13">
        <v>1054</v>
      </c>
      <c r="N1507" s="74"/>
    </row>
    <row r="1508" ht="18.95" customHeight="1" spans="8:14">
      <c r="H1508" s="76" t="s">
        <v>9715</v>
      </c>
      <c r="I1508" s="33" t="s">
        <v>9716</v>
      </c>
      <c r="J1508" s="472" t="s">
        <v>9716</v>
      </c>
      <c r="K1508" s="33" t="s">
        <v>9717</v>
      </c>
      <c r="L1508" s="13" t="s">
        <v>6079</v>
      </c>
      <c r="M1508" s="13">
        <v>4213</v>
      </c>
      <c r="N1508" s="74"/>
    </row>
    <row r="1509" ht="18.95" customHeight="1" spans="8:14">
      <c r="H1509" s="76" t="s">
        <v>9718</v>
      </c>
      <c r="I1509" s="33" t="s">
        <v>9719</v>
      </c>
      <c r="J1509" s="472" t="s">
        <v>9719</v>
      </c>
      <c r="K1509" s="33" t="s">
        <v>9720</v>
      </c>
      <c r="L1509" s="13" t="s">
        <v>6079</v>
      </c>
      <c r="M1509" s="13">
        <v>807</v>
      </c>
      <c r="N1509" s="74"/>
    </row>
    <row r="1510" ht="18.95" customHeight="1" spans="8:14">
      <c r="H1510" s="76" t="s">
        <v>9721</v>
      </c>
      <c r="I1510" s="33" t="s">
        <v>9722</v>
      </c>
      <c r="J1510" s="472" t="s">
        <v>9722</v>
      </c>
      <c r="K1510" s="33" t="s">
        <v>9723</v>
      </c>
      <c r="L1510" s="13" t="s">
        <v>6079</v>
      </c>
      <c r="M1510" s="13">
        <v>0</v>
      </c>
      <c r="N1510" s="74"/>
    </row>
    <row r="1511" ht="18.95" customHeight="1" spans="8:14">
      <c r="H1511" s="76" t="s">
        <v>9724</v>
      </c>
      <c r="I1511" s="33" t="s">
        <v>9725</v>
      </c>
      <c r="J1511" s="472" t="s">
        <v>9725</v>
      </c>
      <c r="K1511" s="33" t="s">
        <v>9726</v>
      </c>
      <c r="L1511" s="13" t="s">
        <v>6079</v>
      </c>
      <c r="M1511" s="13">
        <v>180</v>
      </c>
      <c r="N1511" s="74"/>
    </row>
    <row r="1512" ht="18.95" customHeight="1" spans="8:14">
      <c r="H1512" s="76" t="s">
        <v>9689</v>
      </c>
      <c r="I1512" s="33" t="s">
        <v>9727</v>
      </c>
      <c r="J1512" s="472" t="s">
        <v>9727</v>
      </c>
      <c r="K1512" s="33" t="s">
        <v>9691</v>
      </c>
      <c r="L1512" s="13" t="s">
        <v>6079</v>
      </c>
      <c r="M1512" s="13">
        <v>0</v>
      </c>
      <c r="N1512" s="74"/>
    </row>
    <row r="1513" ht="18.95" customHeight="1" spans="8:14">
      <c r="H1513" s="46"/>
      <c r="I1513" s="472" t="s">
        <v>9728</v>
      </c>
      <c r="J1513" s="472" t="s">
        <v>9729</v>
      </c>
      <c r="K1513" s="33" t="s">
        <v>9730</v>
      </c>
      <c r="L1513" s="13" t="s">
        <v>6079</v>
      </c>
      <c r="M1513" s="13">
        <v>475</v>
      </c>
      <c r="N1513" s="74"/>
    </row>
    <row r="1514" ht="18.95" customHeight="1" spans="8:14">
      <c r="H1514" s="76" t="s">
        <v>9731</v>
      </c>
      <c r="I1514" s="33" t="s">
        <v>9732</v>
      </c>
      <c r="J1514" s="472" t="s">
        <v>9732</v>
      </c>
      <c r="K1514" s="33" t="s">
        <v>9733</v>
      </c>
      <c r="L1514" s="13" t="s">
        <v>6079</v>
      </c>
      <c r="M1514" s="13">
        <v>0</v>
      </c>
      <c r="N1514" s="74"/>
    </row>
    <row r="1515" ht="18.95" customHeight="1" spans="8:14">
      <c r="H1515" s="76" t="s">
        <v>9734</v>
      </c>
      <c r="I1515" s="33" t="s">
        <v>9735</v>
      </c>
      <c r="J1515" s="472" t="s">
        <v>9735</v>
      </c>
      <c r="K1515" s="33" t="s">
        <v>9736</v>
      </c>
      <c r="L1515" s="13" t="s">
        <v>6079</v>
      </c>
      <c r="M1515" s="13">
        <v>0</v>
      </c>
      <c r="N1515" s="74"/>
    </row>
    <row r="1516" ht="18.95" customHeight="1" spans="8:14">
      <c r="H1516" s="77" t="s">
        <v>9695</v>
      </c>
      <c r="I1516" s="33" t="s">
        <v>9737</v>
      </c>
      <c r="J1516" s="472" t="s">
        <v>9737</v>
      </c>
      <c r="K1516" s="33" t="s">
        <v>9697</v>
      </c>
      <c r="L1516" s="13" t="s">
        <v>6079</v>
      </c>
      <c r="M1516" s="13">
        <v>1141</v>
      </c>
      <c r="N1516" s="74"/>
    </row>
    <row r="1517" ht="18.95" customHeight="1" spans="8:14">
      <c r="H1517" s="77"/>
      <c r="I1517" s="472" t="s">
        <v>9728</v>
      </c>
      <c r="J1517" s="472" t="s">
        <v>9738</v>
      </c>
      <c r="K1517" s="33" t="s">
        <v>9739</v>
      </c>
      <c r="L1517" s="13" t="s">
        <v>6079</v>
      </c>
      <c r="M1517" s="13">
        <v>4136</v>
      </c>
      <c r="N1517" s="74"/>
    </row>
    <row r="1518" ht="18.95" customHeight="1" spans="8:14">
      <c r="H1518" s="77" t="s">
        <v>9701</v>
      </c>
      <c r="I1518" s="472" t="s">
        <v>9740</v>
      </c>
      <c r="J1518" s="472" t="s">
        <v>9741</v>
      </c>
      <c r="K1518" s="33" t="s">
        <v>9247</v>
      </c>
      <c r="L1518" s="13" t="s">
        <v>6079</v>
      </c>
      <c r="M1518" s="13"/>
      <c r="N1518" s="74"/>
    </row>
    <row r="1519" ht="18.95" customHeight="1" spans="8:14">
      <c r="H1519" s="76" t="s">
        <v>9742</v>
      </c>
      <c r="I1519" s="33" t="s">
        <v>9728</v>
      </c>
      <c r="J1519" s="472" t="s">
        <v>9728</v>
      </c>
      <c r="K1519" s="33" t="s">
        <v>9743</v>
      </c>
      <c r="L1519" s="13" t="s">
        <v>6079</v>
      </c>
      <c r="M1519" s="13">
        <v>2459</v>
      </c>
      <c r="N1519" s="74"/>
    </row>
    <row r="1520" ht="18.95" customHeight="1" spans="8:14">
      <c r="H1520" s="72" t="s">
        <v>9744</v>
      </c>
      <c r="I1520" s="33" t="s">
        <v>9745</v>
      </c>
      <c r="J1520" s="472" t="s">
        <v>9745</v>
      </c>
      <c r="K1520" s="33" t="s">
        <v>9746</v>
      </c>
      <c r="L1520" s="13" t="s">
        <v>6079</v>
      </c>
      <c r="M1520" s="13">
        <v>0</v>
      </c>
      <c r="N1520" s="74"/>
    </row>
    <row r="1521" ht="18.95" customHeight="1" spans="8:14">
      <c r="H1521" s="76" t="s">
        <v>9747</v>
      </c>
      <c r="I1521" s="33" t="s">
        <v>9748</v>
      </c>
      <c r="J1521" s="472" t="s">
        <v>9748</v>
      </c>
      <c r="K1521" s="33" t="s">
        <v>9749</v>
      </c>
      <c r="L1521" s="13" t="s">
        <v>6079</v>
      </c>
      <c r="M1521" s="13">
        <v>0</v>
      </c>
      <c r="N1521" s="74"/>
    </row>
    <row r="1522" ht="18.95" customHeight="1" spans="8:14">
      <c r="H1522" s="76" t="s">
        <v>9750</v>
      </c>
      <c r="I1522" s="33" t="s">
        <v>9751</v>
      </c>
      <c r="J1522" s="472" t="s">
        <v>9751</v>
      </c>
      <c r="K1522" s="33" t="s">
        <v>9752</v>
      </c>
      <c r="L1522" s="13" t="s">
        <v>6079</v>
      </c>
      <c r="M1522" s="13">
        <v>0</v>
      </c>
      <c r="N1522" s="74"/>
    </row>
    <row r="1523" ht="18.95" customHeight="1" spans="8:14">
      <c r="H1523" s="76" t="s">
        <v>9753</v>
      </c>
      <c r="I1523" s="33" t="s">
        <v>9754</v>
      </c>
      <c r="J1523" s="472" t="s">
        <v>9754</v>
      </c>
      <c r="K1523" s="33" t="s">
        <v>9755</v>
      </c>
      <c r="L1523" s="13" t="s">
        <v>6079</v>
      </c>
      <c r="M1523" s="13">
        <v>0</v>
      </c>
      <c r="N1523" s="74"/>
    </row>
    <row r="1524" ht="18.95" customHeight="1" spans="8:14">
      <c r="H1524" s="76" t="s">
        <v>9756</v>
      </c>
      <c r="I1524" s="33" t="s">
        <v>9757</v>
      </c>
      <c r="J1524" s="472" t="s">
        <v>9757</v>
      </c>
      <c r="K1524" s="33" t="s">
        <v>9758</v>
      </c>
      <c r="L1524" s="13" t="s">
        <v>6079</v>
      </c>
      <c r="M1524" s="13">
        <v>0</v>
      </c>
      <c r="N1524" s="74"/>
    </row>
    <row r="1525" ht="18.95" customHeight="1" spans="8:14">
      <c r="H1525" s="76" t="s">
        <v>9759</v>
      </c>
      <c r="I1525" s="33" t="s">
        <v>9760</v>
      </c>
      <c r="J1525" s="472" t="s">
        <v>9760</v>
      </c>
      <c r="K1525" s="33" t="s">
        <v>9761</v>
      </c>
      <c r="L1525" s="13" t="s">
        <v>6079</v>
      </c>
      <c r="M1525" s="13">
        <v>0</v>
      </c>
      <c r="N1525" s="74"/>
    </row>
    <row r="1526" ht="18.95" customHeight="1" spans="8:14">
      <c r="H1526" s="72" t="s">
        <v>9762</v>
      </c>
      <c r="I1526" s="33" t="s">
        <v>9763</v>
      </c>
      <c r="J1526" s="472" t="s">
        <v>9763</v>
      </c>
      <c r="K1526" s="33" t="s">
        <v>9764</v>
      </c>
      <c r="L1526" s="13" t="s">
        <v>6079</v>
      </c>
      <c r="M1526" s="13">
        <v>46</v>
      </c>
      <c r="N1526" s="74"/>
    </row>
    <row r="1527" ht="18.95" customHeight="1" spans="8:14">
      <c r="H1527" s="76" t="s">
        <v>9765</v>
      </c>
      <c r="I1527" s="33" t="s">
        <v>9766</v>
      </c>
      <c r="J1527" s="472" t="s">
        <v>9766</v>
      </c>
      <c r="K1527" s="33" t="s">
        <v>9711</v>
      </c>
      <c r="L1527" s="13" t="s">
        <v>6079</v>
      </c>
      <c r="M1527" s="13">
        <v>0</v>
      </c>
      <c r="N1527" s="74"/>
    </row>
    <row r="1528" ht="18.95" customHeight="1" spans="8:14">
      <c r="H1528" s="76" t="s">
        <v>9767</v>
      </c>
      <c r="I1528" s="33" t="s">
        <v>9768</v>
      </c>
      <c r="J1528" s="472" t="s">
        <v>9768</v>
      </c>
      <c r="K1528" s="33" t="s">
        <v>9714</v>
      </c>
      <c r="L1528" s="13" t="s">
        <v>6079</v>
      </c>
      <c r="M1528" s="13">
        <v>46</v>
      </c>
      <c r="N1528" s="74"/>
    </row>
    <row r="1529" ht="18.95" customHeight="1" spans="8:14">
      <c r="H1529" s="76" t="s">
        <v>9769</v>
      </c>
      <c r="I1529" s="33" t="s">
        <v>9770</v>
      </c>
      <c r="J1529" s="472" t="s">
        <v>9770</v>
      </c>
      <c r="K1529" s="33" t="s">
        <v>9771</v>
      </c>
      <c r="L1529" s="13" t="s">
        <v>6079</v>
      </c>
      <c r="M1529" s="13">
        <v>0</v>
      </c>
      <c r="N1529" s="74"/>
    </row>
    <row r="1530" ht="18.95" customHeight="1" spans="8:14">
      <c r="H1530" s="72" t="s">
        <v>9772</v>
      </c>
      <c r="I1530" s="33" t="s">
        <v>9773</v>
      </c>
      <c r="J1530" s="472" t="s">
        <v>9773</v>
      </c>
      <c r="K1530" s="33" t="s">
        <v>9774</v>
      </c>
      <c r="L1530" s="13" t="s">
        <v>6079</v>
      </c>
      <c r="M1530" s="13">
        <v>96</v>
      </c>
      <c r="N1530" s="74"/>
    </row>
    <row r="1531" ht="18.95" customHeight="1" spans="8:14">
      <c r="H1531" s="72" t="s">
        <v>9775</v>
      </c>
      <c r="I1531" s="33" t="s">
        <v>9776</v>
      </c>
      <c r="J1531" s="472" t="s">
        <v>9776</v>
      </c>
      <c r="K1531" s="33" t="s">
        <v>9777</v>
      </c>
      <c r="L1531" s="13" t="s">
        <v>6079</v>
      </c>
      <c r="M1531" s="13">
        <v>802</v>
      </c>
      <c r="N1531" s="74"/>
    </row>
    <row r="1532" ht="18.95" customHeight="1" spans="8:14">
      <c r="H1532" s="76" t="s">
        <v>9778</v>
      </c>
      <c r="I1532" s="33" t="s">
        <v>9779</v>
      </c>
      <c r="J1532" s="472" t="s">
        <v>9779</v>
      </c>
      <c r="K1532" s="33" t="s">
        <v>9780</v>
      </c>
      <c r="L1532" s="13" t="s">
        <v>6079</v>
      </c>
      <c r="M1532" s="13">
        <v>0</v>
      </c>
      <c r="N1532" s="74"/>
    </row>
    <row r="1533" ht="18.95" customHeight="1" spans="8:14">
      <c r="H1533" s="76" t="s">
        <v>9781</v>
      </c>
      <c r="I1533" s="33" t="s">
        <v>9782</v>
      </c>
      <c r="J1533" s="472" t="s">
        <v>9782</v>
      </c>
      <c r="K1533" s="33" t="s">
        <v>9783</v>
      </c>
      <c r="L1533" s="13" t="s">
        <v>6079</v>
      </c>
      <c r="M1533" s="13">
        <v>19</v>
      </c>
      <c r="N1533" s="74"/>
    </row>
    <row r="1534" ht="18.95" customHeight="1" spans="8:14">
      <c r="H1534" s="76" t="s">
        <v>9784</v>
      </c>
      <c r="I1534" s="33" t="s">
        <v>9785</v>
      </c>
      <c r="J1534" s="472" t="s">
        <v>9785</v>
      </c>
      <c r="K1534" s="33" t="s">
        <v>9786</v>
      </c>
      <c r="L1534" s="13" t="s">
        <v>6079</v>
      </c>
      <c r="M1534" s="13">
        <v>783</v>
      </c>
      <c r="N1534" s="74"/>
    </row>
    <row r="1535" ht="18.95" customHeight="1" spans="8:14">
      <c r="H1535" s="76" t="s">
        <v>9787</v>
      </c>
      <c r="I1535" s="33" t="s">
        <v>9788</v>
      </c>
      <c r="J1535" s="472" t="s">
        <v>9788</v>
      </c>
      <c r="K1535" s="33" t="s">
        <v>9789</v>
      </c>
      <c r="L1535" s="13" t="s">
        <v>6079</v>
      </c>
      <c r="M1535" s="13">
        <v>0</v>
      </c>
      <c r="N1535" s="74"/>
    </row>
    <row r="1536" ht="18.95" customHeight="1" spans="8:14">
      <c r="H1536" s="72" t="s">
        <v>9790</v>
      </c>
      <c r="I1536" s="33" t="s">
        <v>9791</v>
      </c>
      <c r="J1536" s="472" t="s">
        <v>9791</v>
      </c>
      <c r="K1536" s="33" t="s">
        <v>9792</v>
      </c>
      <c r="L1536" s="13" t="s">
        <v>6079</v>
      </c>
      <c r="M1536" s="13">
        <v>0</v>
      </c>
      <c r="N1536" s="74"/>
    </row>
    <row r="1537" ht="18.95" customHeight="1" spans="8:14">
      <c r="H1537" s="76" t="s">
        <v>9747</v>
      </c>
      <c r="I1537" s="33" t="s">
        <v>9793</v>
      </c>
      <c r="J1537" s="472" t="s">
        <v>9793</v>
      </c>
      <c r="K1537" s="33" t="s">
        <v>9749</v>
      </c>
      <c r="L1537" s="13" t="s">
        <v>6079</v>
      </c>
      <c r="M1537" s="13">
        <v>0</v>
      </c>
      <c r="N1537" s="74"/>
    </row>
    <row r="1538" ht="18.95" customHeight="1" spans="8:14">
      <c r="H1538" s="76" t="s">
        <v>9750</v>
      </c>
      <c r="I1538" s="33" t="s">
        <v>9794</v>
      </c>
      <c r="J1538" s="472" t="s">
        <v>9794</v>
      </c>
      <c r="K1538" s="33" t="s">
        <v>9752</v>
      </c>
      <c r="L1538" s="13" t="s">
        <v>6079</v>
      </c>
      <c r="M1538" s="13">
        <v>0</v>
      </c>
      <c r="N1538" s="74"/>
    </row>
    <row r="1539" ht="18.95" customHeight="1" spans="8:14">
      <c r="H1539" s="76" t="s">
        <v>9753</v>
      </c>
      <c r="I1539" s="33" t="s">
        <v>9795</v>
      </c>
      <c r="J1539" s="472" t="s">
        <v>9795</v>
      </c>
      <c r="K1539" s="33" t="s">
        <v>9755</v>
      </c>
      <c r="L1539" s="13" t="s">
        <v>6079</v>
      </c>
      <c r="M1539" s="13">
        <v>0</v>
      </c>
      <c r="N1539" s="74"/>
    </row>
    <row r="1540" ht="18.95" customHeight="1" spans="8:14">
      <c r="H1540" s="76" t="s">
        <v>9756</v>
      </c>
      <c r="I1540" s="33" t="s">
        <v>9796</v>
      </c>
      <c r="J1540" s="472" t="s">
        <v>9796</v>
      </c>
      <c r="K1540" s="33" t="s">
        <v>9758</v>
      </c>
      <c r="L1540" s="13" t="s">
        <v>6079</v>
      </c>
      <c r="M1540" s="13">
        <v>0</v>
      </c>
      <c r="N1540" s="74"/>
    </row>
    <row r="1541" ht="18.95" customHeight="1" spans="8:14">
      <c r="H1541" s="76" t="s">
        <v>9797</v>
      </c>
      <c r="I1541" s="33" t="s">
        <v>9798</v>
      </c>
      <c r="J1541" s="472" t="s">
        <v>9798</v>
      </c>
      <c r="K1541" s="33" t="s">
        <v>9799</v>
      </c>
      <c r="L1541" s="13" t="s">
        <v>6079</v>
      </c>
      <c r="M1541" s="13">
        <v>0</v>
      </c>
      <c r="N1541" s="74"/>
    </row>
    <row r="1542" ht="18.95" customHeight="1" spans="8:14">
      <c r="H1542" s="72" t="s">
        <v>624</v>
      </c>
      <c r="I1542" s="33" t="s">
        <v>964</v>
      </c>
      <c r="J1542" s="472" t="s">
        <v>964</v>
      </c>
      <c r="K1542" s="33" t="s">
        <v>5968</v>
      </c>
      <c r="L1542" s="13" t="s">
        <v>6079</v>
      </c>
      <c r="M1542" s="13">
        <v>1648</v>
      </c>
      <c r="N1542" s="74"/>
    </row>
    <row r="1543" ht="18.95" customHeight="1" spans="8:14">
      <c r="H1543" s="76" t="s">
        <v>9800</v>
      </c>
      <c r="I1543" s="33" t="s">
        <v>9801</v>
      </c>
      <c r="J1543" s="472" t="s">
        <v>9801</v>
      </c>
      <c r="K1543" s="33" t="s">
        <v>9802</v>
      </c>
      <c r="L1543" s="13" t="s">
        <v>6079</v>
      </c>
      <c r="M1543" s="13">
        <v>0</v>
      </c>
      <c r="N1543" s="74"/>
    </row>
    <row r="1544" ht="18.95" customHeight="1" spans="8:14">
      <c r="H1544" s="78" t="s">
        <v>9803</v>
      </c>
      <c r="I1544" s="33" t="s">
        <v>9804</v>
      </c>
      <c r="J1544" s="472" t="s">
        <v>9804</v>
      </c>
      <c r="K1544" s="33" t="s">
        <v>9805</v>
      </c>
      <c r="L1544" s="13" t="s">
        <v>6079</v>
      </c>
      <c r="M1544" s="13">
        <v>0</v>
      </c>
      <c r="N1544" s="74"/>
    </row>
    <row r="1545" ht="18.95" customHeight="1" spans="8:14">
      <c r="H1545" s="78" t="s">
        <v>9806</v>
      </c>
      <c r="I1545" s="33" t="s">
        <v>9807</v>
      </c>
      <c r="J1545" s="472" t="s">
        <v>9807</v>
      </c>
      <c r="K1545" s="33" t="s">
        <v>9808</v>
      </c>
      <c r="L1545" s="13" t="s">
        <v>6079</v>
      </c>
      <c r="M1545" s="13">
        <v>0</v>
      </c>
      <c r="N1545" s="74"/>
    </row>
    <row r="1546" ht="18.95" customHeight="1" spans="8:14">
      <c r="H1546" s="78" t="s">
        <v>9809</v>
      </c>
      <c r="I1546" s="33" t="s">
        <v>9810</v>
      </c>
      <c r="J1546" s="472" t="s">
        <v>9810</v>
      </c>
      <c r="K1546" s="33" t="s">
        <v>9811</v>
      </c>
      <c r="L1546" s="13" t="s">
        <v>6079</v>
      </c>
      <c r="M1546" s="13">
        <v>0</v>
      </c>
      <c r="N1546" s="74"/>
    </row>
    <row r="1547" ht="18.95" customHeight="1" spans="8:14">
      <c r="H1547" s="78" t="s">
        <v>9812</v>
      </c>
      <c r="I1547" s="33" t="s">
        <v>9813</v>
      </c>
      <c r="J1547" s="472" t="s">
        <v>9813</v>
      </c>
      <c r="K1547" s="33" t="s">
        <v>9814</v>
      </c>
      <c r="L1547" s="13" t="s">
        <v>6079</v>
      </c>
      <c r="M1547" s="13">
        <v>0</v>
      </c>
      <c r="N1547" s="74"/>
    </row>
    <row r="1548" ht="18.95" customHeight="1" spans="8:14">
      <c r="H1548" s="78" t="s">
        <v>9815</v>
      </c>
      <c r="I1548" s="33" t="s">
        <v>9816</v>
      </c>
      <c r="J1548" s="472" t="s">
        <v>9816</v>
      </c>
      <c r="K1548" s="33" t="s">
        <v>9817</v>
      </c>
      <c r="L1548" s="13" t="s">
        <v>6079</v>
      </c>
      <c r="M1548" s="13">
        <v>0</v>
      </c>
      <c r="N1548" s="74"/>
    </row>
    <row r="1549" ht="18.95" customHeight="1" spans="8:14">
      <c r="H1549" s="46"/>
      <c r="I1549" s="472" t="s">
        <v>9601</v>
      </c>
      <c r="J1549" s="472" t="s">
        <v>9818</v>
      </c>
      <c r="K1549" s="33" t="s">
        <v>9819</v>
      </c>
      <c r="L1549" s="13" t="s">
        <v>6079</v>
      </c>
      <c r="M1549" s="13">
        <v>41</v>
      </c>
      <c r="N1549" s="74"/>
    </row>
    <row r="1550" ht="18.95" customHeight="1" spans="8:14">
      <c r="H1550" s="46"/>
      <c r="I1550" s="33"/>
      <c r="J1550" s="472" t="s">
        <v>9820</v>
      </c>
      <c r="K1550" s="33" t="s">
        <v>8267</v>
      </c>
      <c r="L1550" s="13" t="s">
        <v>6079</v>
      </c>
      <c r="M1550" s="13">
        <v>0</v>
      </c>
      <c r="N1550" s="74"/>
    </row>
    <row r="1551" ht="18.95" customHeight="1" spans="8:14">
      <c r="H1551" s="46"/>
      <c r="I1551" s="33"/>
      <c r="J1551" s="472" t="s">
        <v>9821</v>
      </c>
      <c r="K1551" s="33" t="s">
        <v>9822</v>
      </c>
      <c r="L1551" s="13" t="s">
        <v>6079</v>
      </c>
      <c r="M1551" s="13">
        <v>0</v>
      </c>
      <c r="N1551" s="74"/>
    </row>
    <row r="1552" ht="18.95" customHeight="1" spans="8:14">
      <c r="H1552" s="46"/>
      <c r="I1552" s="33"/>
      <c r="J1552" s="472" t="s">
        <v>9823</v>
      </c>
      <c r="K1552" s="33" t="s">
        <v>9824</v>
      </c>
      <c r="L1552" s="13" t="s">
        <v>6079</v>
      </c>
      <c r="M1552" s="13">
        <v>28</v>
      </c>
      <c r="N1552" s="74"/>
    </row>
    <row r="1553" ht="18.95" customHeight="1" spans="8:14">
      <c r="H1553" s="46"/>
      <c r="I1553" s="33"/>
      <c r="J1553" s="472" t="s">
        <v>9825</v>
      </c>
      <c r="K1553" s="33" t="s">
        <v>8276</v>
      </c>
      <c r="L1553" s="13" t="s">
        <v>6079</v>
      </c>
      <c r="M1553" s="13">
        <v>0</v>
      </c>
      <c r="N1553" s="74"/>
    </row>
    <row r="1554" ht="18.95" customHeight="1" spans="8:14">
      <c r="H1554" s="46"/>
      <c r="I1554" s="33"/>
      <c r="J1554" s="472" t="s">
        <v>9826</v>
      </c>
      <c r="K1554" s="33" t="s">
        <v>8270</v>
      </c>
      <c r="L1554" s="13" t="s">
        <v>6079</v>
      </c>
      <c r="M1554" s="13">
        <v>0</v>
      </c>
      <c r="N1554" s="74"/>
    </row>
    <row r="1555" ht="18.95" customHeight="1" spans="8:14">
      <c r="H1555" s="46"/>
      <c r="I1555" s="33"/>
      <c r="J1555" s="472" t="s">
        <v>9827</v>
      </c>
      <c r="K1555" s="33" t="s">
        <v>8321</v>
      </c>
      <c r="L1555" s="13" t="s">
        <v>6079</v>
      </c>
      <c r="M1555" s="13">
        <v>0</v>
      </c>
      <c r="N1555" s="74"/>
    </row>
    <row r="1556" ht="18.95" customHeight="1" spans="8:14">
      <c r="H1556" s="46"/>
      <c r="I1556" s="33"/>
      <c r="J1556" s="472" t="s">
        <v>9828</v>
      </c>
      <c r="K1556" s="33" t="s">
        <v>9829</v>
      </c>
      <c r="L1556" s="13" t="s">
        <v>6079</v>
      </c>
      <c r="M1556" s="13">
        <v>13</v>
      </c>
      <c r="N1556" s="74"/>
    </row>
    <row r="1557" ht="18.95" customHeight="1" spans="8:14">
      <c r="H1557" s="46"/>
      <c r="I1557" s="472" t="s">
        <v>9601</v>
      </c>
      <c r="J1557" s="472" t="s">
        <v>9830</v>
      </c>
      <c r="K1557" s="33" t="s">
        <v>9831</v>
      </c>
      <c r="L1557" s="13" t="s">
        <v>6079</v>
      </c>
      <c r="M1557" s="13">
        <v>681</v>
      </c>
      <c r="N1557" s="74"/>
    </row>
    <row r="1558" ht="18.95" customHeight="1" spans="8:14">
      <c r="H1558" s="46"/>
      <c r="I1558" s="33"/>
      <c r="J1558" s="472" t="s">
        <v>9832</v>
      </c>
      <c r="K1558" s="33" t="s">
        <v>9833</v>
      </c>
      <c r="L1558" s="13" t="s">
        <v>6079</v>
      </c>
      <c r="M1558" s="13">
        <v>0</v>
      </c>
      <c r="N1558" s="74"/>
    </row>
    <row r="1559" ht="18.95" customHeight="1" spans="8:14">
      <c r="H1559" s="46"/>
      <c r="I1559" s="33"/>
      <c r="J1559" s="472" t="s">
        <v>9834</v>
      </c>
      <c r="K1559" s="33" t="s">
        <v>9835</v>
      </c>
      <c r="L1559" s="13" t="s">
        <v>6079</v>
      </c>
      <c r="M1559" s="13">
        <v>0</v>
      </c>
      <c r="N1559" s="74"/>
    </row>
    <row r="1560" ht="18.95" customHeight="1" spans="8:14">
      <c r="H1560" s="46"/>
      <c r="I1560" s="33"/>
      <c r="J1560" s="472" t="s">
        <v>9836</v>
      </c>
      <c r="K1560" s="33" t="s">
        <v>8267</v>
      </c>
      <c r="L1560" s="13" t="s">
        <v>6079</v>
      </c>
      <c r="M1560" s="13">
        <v>35</v>
      </c>
      <c r="N1560" s="74"/>
    </row>
    <row r="1561" ht="18.95" customHeight="1" spans="8:14">
      <c r="H1561" s="46"/>
      <c r="I1561" s="33"/>
      <c r="J1561" s="472" t="s">
        <v>9837</v>
      </c>
      <c r="K1561" s="33" t="s">
        <v>9822</v>
      </c>
      <c r="L1561" s="13" t="s">
        <v>6079</v>
      </c>
      <c r="M1561" s="13">
        <v>24</v>
      </c>
      <c r="N1561" s="74"/>
    </row>
    <row r="1562" ht="18.95" customHeight="1" spans="8:14">
      <c r="H1562" s="46"/>
      <c r="I1562" s="33"/>
      <c r="J1562" s="472" t="s">
        <v>9838</v>
      </c>
      <c r="K1562" s="33" t="s">
        <v>9824</v>
      </c>
      <c r="L1562" s="13" t="s">
        <v>6079</v>
      </c>
      <c r="M1562" s="13">
        <v>159</v>
      </c>
      <c r="N1562" s="74"/>
    </row>
    <row r="1563" ht="18.95" customHeight="1" spans="8:14">
      <c r="H1563" s="46"/>
      <c r="I1563" s="33"/>
      <c r="J1563" s="472" t="s">
        <v>9839</v>
      </c>
      <c r="K1563" s="33" t="s">
        <v>9840</v>
      </c>
      <c r="L1563" s="13" t="s">
        <v>6079</v>
      </c>
      <c r="M1563" s="13">
        <v>20</v>
      </c>
      <c r="N1563" s="74"/>
    </row>
    <row r="1564" ht="18.95" customHeight="1" spans="8:14">
      <c r="H1564" s="46"/>
      <c r="I1564" s="33"/>
      <c r="J1564" s="472" t="s">
        <v>9841</v>
      </c>
      <c r="K1564" s="33" t="s">
        <v>9842</v>
      </c>
      <c r="L1564" s="13" t="s">
        <v>6079</v>
      </c>
      <c r="M1564" s="13">
        <v>443</v>
      </c>
      <c r="N1564" s="74"/>
    </row>
    <row r="1565" ht="18.95" customHeight="1" spans="8:14">
      <c r="H1565" s="46"/>
      <c r="I1565" s="472" t="s">
        <v>9601</v>
      </c>
      <c r="J1565" s="472" t="s">
        <v>9843</v>
      </c>
      <c r="K1565" s="33" t="s">
        <v>9844</v>
      </c>
      <c r="L1565" s="13" t="s">
        <v>6079</v>
      </c>
      <c r="M1565" s="13">
        <v>160</v>
      </c>
      <c r="N1565" s="74"/>
    </row>
    <row r="1566" ht="18.95" customHeight="1" spans="8:14">
      <c r="H1566" s="46"/>
      <c r="I1566" s="33"/>
      <c r="J1566" s="472" t="s">
        <v>9845</v>
      </c>
      <c r="K1566" s="33" t="s">
        <v>8348</v>
      </c>
      <c r="L1566" s="13" t="s">
        <v>6079</v>
      </c>
      <c r="M1566" s="13">
        <v>0</v>
      </c>
      <c r="N1566" s="74"/>
    </row>
    <row r="1567" ht="18.95" customHeight="1" spans="8:14">
      <c r="H1567" s="46"/>
      <c r="I1567" s="33"/>
      <c r="J1567" s="472" t="s">
        <v>9846</v>
      </c>
      <c r="K1567" s="33" t="s">
        <v>9847</v>
      </c>
      <c r="L1567" s="13" t="s">
        <v>6079</v>
      </c>
      <c r="M1567" s="13">
        <v>0</v>
      </c>
      <c r="N1567" s="74"/>
    </row>
    <row r="1568" ht="18.95" customHeight="1" spans="8:14">
      <c r="H1568" s="46"/>
      <c r="I1568" s="33"/>
      <c r="J1568" s="472" t="s">
        <v>9848</v>
      </c>
      <c r="K1568" s="33" t="s">
        <v>9849</v>
      </c>
      <c r="L1568" s="13" t="s">
        <v>6079</v>
      </c>
      <c r="M1568" s="13"/>
      <c r="N1568" s="74"/>
    </row>
    <row r="1569" ht="18.95" customHeight="1" spans="8:14">
      <c r="H1569" s="46"/>
      <c r="I1569" s="33"/>
      <c r="J1569" s="472" t="s">
        <v>9850</v>
      </c>
      <c r="K1569" s="33" t="s">
        <v>9851</v>
      </c>
      <c r="L1569" s="13" t="s">
        <v>6079</v>
      </c>
      <c r="M1569" s="13">
        <v>100</v>
      </c>
      <c r="N1569" s="74"/>
    </row>
    <row r="1570" ht="18.95" customHeight="1" spans="8:14">
      <c r="H1570" s="46"/>
      <c r="I1570" s="472" t="s">
        <v>9601</v>
      </c>
      <c r="J1570" s="472" t="s">
        <v>9852</v>
      </c>
      <c r="K1570" s="33" t="s">
        <v>9853</v>
      </c>
      <c r="L1570" s="13" t="s">
        <v>6079</v>
      </c>
      <c r="M1570" s="13">
        <v>600</v>
      </c>
      <c r="N1570" s="74"/>
    </row>
    <row r="1571" ht="18.95" customHeight="1" spans="8:14">
      <c r="H1571" s="46"/>
      <c r="I1571" s="33"/>
      <c r="J1571" s="472" t="s">
        <v>9854</v>
      </c>
      <c r="K1571" s="33" t="s">
        <v>8348</v>
      </c>
      <c r="L1571" s="13" t="s">
        <v>6079</v>
      </c>
      <c r="M1571" s="13">
        <v>0</v>
      </c>
      <c r="N1571" s="74"/>
    </row>
    <row r="1572" ht="18.95" customHeight="1" spans="8:14">
      <c r="H1572" s="46"/>
      <c r="I1572" s="33"/>
      <c r="J1572" s="472" t="s">
        <v>9855</v>
      </c>
      <c r="K1572" s="33" t="s">
        <v>9847</v>
      </c>
      <c r="L1572" s="13" t="s">
        <v>6079</v>
      </c>
      <c r="M1572" s="13">
        <v>0</v>
      </c>
      <c r="N1572" s="74"/>
    </row>
    <row r="1573" ht="18.95" customHeight="1" spans="8:14">
      <c r="H1573" s="46"/>
      <c r="I1573" s="33"/>
      <c r="J1573" s="472" t="s">
        <v>9856</v>
      </c>
      <c r="K1573" s="33" t="s">
        <v>8363</v>
      </c>
      <c r="L1573" s="13" t="s">
        <v>6079</v>
      </c>
      <c r="M1573" s="13">
        <v>10</v>
      </c>
      <c r="N1573" s="74"/>
    </row>
    <row r="1574" ht="18.95" customHeight="1" spans="8:14">
      <c r="H1574" s="46"/>
      <c r="I1574" s="33"/>
      <c r="J1574" s="472" t="s">
        <v>9857</v>
      </c>
      <c r="K1574" s="33" t="s">
        <v>9758</v>
      </c>
      <c r="L1574" s="13" t="s">
        <v>6079</v>
      </c>
      <c r="M1574" s="13">
        <v>0</v>
      </c>
      <c r="N1574" s="74"/>
    </row>
    <row r="1575" ht="18.95" customHeight="1" spans="8:14">
      <c r="H1575" s="46"/>
      <c r="I1575" s="33"/>
      <c r="J1575" s="472" t="s">
        <v>9858</v>
      </c>
      <c r="K1575" s="33" t="s">
        <v>9859</v>
      </c>
      <c r="L1575" s="13" t="s">
        <v>6079</v>
      </c>
      <c r="M1575" s="13">
        <v>590</v>
      </c>
      <c r="N1575" s="74"/>
    </row>
    <row r="1576" ht="18.95" customHeight="1" spans="8:14">
      <c r="H1576" s="76" t="s">
        <v>9860</v>
      </c>
      <c r="I1576" s="33" t="s">
        <v>9861</v>
      </c>
      <c r="J1576" s="472" t="s">
        <v>9861</v>
      </c>
      <c r="K1576" s="33" t="s">
        <v>9862</v>
      </c>
      <c r="L1576" s="13" t="s">
        <v>6079</v>
      </c>
      <c r="M1576" s="13">
        <v>166</v>
      </c>
      <c r="N1576" s="74"/>
    </row>
    <row r="1577" ht="18.95" customHeight="1" spans="8:14">
      <c r="H1577" s="76" t="s">
        <v>9637</v>
      </c>
      <c r="I1577" s="33" t="s">
        <v>9863</v>
      </c>
      <c r="J1577" s="472" t="s">
        <v>9863</v>
      </c>
      <c r="K1577" s="33" t="s">
        <v>9639</v>
      </c>
      <c r="L1577" s="13" t="s">
        <v>6079</v>
      </c>
      <c r="M1577" s="13">
        <v>151</v>
      </c>
      <c r="N1577" s="74"/>
    </row>
    <row r="1578" ht="18.95" customHeight="1" spans="8:14">
      <c r="H1578" s="76" t="s">
        <v>9864</v>
      </c>
      <c r="I1578" s="33" t="s">
        <v>9865</v>
      </c>
      <c r="J1578" s="472" t="s">
        <v>9865</v>
      </c>
      <c r="K1578" s="33" t="s">
        <v>9866</v>
      </c>
      <c r="L1578" s="13" t="s">
        <v>6079</v>
      </c>
      <c r="M1578" s="13">
        <v>0</v>
      </c>
      <c r="N1578" s="74"/>
    </row>
    <row r="1579" ht="18.95" customHeight="1" spans="8:14">
      <c r="H1579" s="76" t="s">
        <v>9867</v>
      </c>
      <c r="I1579" s="33" t="s">
        <v>9868</v>
      </c>
      <c r="J1579" s="472" t="s">
        <v>9868</v>
      </c>
      <c r="K1579" s="33" t="s">
        <v>9869</v>
      </c>
      <c r="L1579" s="13" t="s">
        <v>6079</v>
      </c>
      <c r="M1579" s="13">
        <v>0</v>
      </c>
      <c r="N1579" s="74"/>
    </row>
    <row r="1580" ht="18.95" customHeight="1" spans="8:14">
      <c r="H1580" s="76" t="s">
        <v>9870</v>
      </c>
      <c r="I1580" s="33" t="s">
        <v>9871</v>
      </c>
      <c r="J1580" s="472" t="s">
        <v>9871</v>
      </c>
      <c r="K1580" s="33" t="s">
        <v>9872</v>
      </c>
      <c r="L1580" s="13" t="s">
        <v>6079</v>
      </c>
      <c r="M1580" s="13">
        <v>15</v>
      </c>
      <c r="N1580" s="74"/>
    </row>
    <row r="1581" ht="18.95" customHeight="1" spans="8:14">
      <c r="H1581" s="76" t="s">
        <v>9873</v>
      </c>
      <c r="I1581" s="33" t="s">
        <v>9874</v>
      </c>
      <c r="J1581" s="472" t="s">
        <v>9874</v>
      </c>
      <c r="K1581" s="33" t="s">
        <v>9875</v>
      </c>
      <c r="L1581" s="13" t="s">
        <v>6079</v>
      </c>
      <c r="M1581" s="13">
        <v>0</v>
      </c>
      <c r="N1581" s="74"/>
    </row>
    <row r="1582" ht="18.95" customHeight="1" spans="8:14">
      <c r="H1582" s="76" t="s">
        <v>9637</v>
      </c>
      <c r="I1582" s="33" t="s">
        <v>9876</v>
      </c>
      <c r="J1582" s="472" t="s">
        <v>9876</v>
      </c>
      <c r="K1582" s="33" t="s">
        <v>9639</v>
      </c>
      <c r="L1582" s="13" t="s">
        <v>6079</v>
      </c>
      <c r="M1582" s="13">
        <v>0</v>
      </c>
      <c r="N1582" s="74"/>
    </row>
    <row r="1583" ht="18.95" customHeight="1" spans="8:14">
      <c r="H1583" s="76" t="s">
        <v>9864</v>
      </c>
      <c r="I1583" s="33" t="s">
        <v>9877</v>
      </c>
      <c r="J1583" s="472" t="s">
        <v>9877</v>
      </c>
      <c r="K1583" s="33" t="s">
        <v>9866</v>
      </c>
      <c r="L1583" s="13" t="s">
        <v>6079</v>
      </c>
      <c r="M1583" s="13">
        <v>0</v>
      </c>
      <c r="N1583" s="74"/>
    </row>
    <row r="1584" ht="18.95" customHeight="1" spans="8:14">
      <c r="H1584" s="76" t="s">
        <v>9878</v>
      </c>
      <c r="I1584" s="33" t="s">
        <v>9879</v>
      </c>
      <c r="J1584" s="472" t="s">
        <v>9879</v>
      </c>
      <c r="K1584" s="33" t="s">
        <v>9880</v>
      </c>
      <c r="L1584" s="13" t="s">
        <v>6079</v>
      </c>
      <c r="M1584" s="13">
        <v>0</v>
      </c>
      <c r="N1584" s="74"/>
    </row>
    <row r="1585" ht="18.95" customHeight="1" spans="8:14">
      <c r="H1585" s="76" t="s">
        <v>9881</v>
      </c>
      <c r="I1585" s="33" t="s">
        <v>9882</v>
      </c>
      <c r="J1585" s="472" t="s">
        <v>9882</v>
      </c>
      <c r="K1585" s="33" t="s">
        <v>9883</v>
      </c>
      <c r="L1585" s="13" t="s">
        <v>6079</v>
      </c>
      <c r="M1585" s="13">
        <v>0</v>
      </c>
      <c r="N1585" s="74"/>
    </row>
    <row r="1586" ht="18.95" customHeight="1" spans="8:14">
      <c r="H1586" s="76" t="s">
        <v>9884</v>
      </c>
      <c r="I1586" s="33" t="s">
        <v>9885</v>
      </c>
      <c r="J1586" s="472" t="s">
        <v>9885</v>
      </c>
      <c r="K1586" s="33" t="s">
        <v>9886</v>
      </c>
      <c r="L1586" s="13" t="s">
        <v>6079</v>
      </c>
      <c r="M1586" s="13">
        <v>0</v>
      </c>
      <c r="N1586" s="74"/>
    </row>
    <row r="1587" ht="18.95" customHeight="1" spans="8:14">
      <c r="H1587" s="76" t="s">
        <v>9887</v>
      </c>
      <c r="I1587" s="33" t="s">
        <v>9888</v>
      </c>
      <c r="J1587" s="472" t="s">
        <v>9888</v>
      </c>
      <c r="K1587" s="33" t="s">
        <v>8418</v>
      </c>
      <c r="L1587" s="13" t="s">
        <v>6079</v>
      </c>
      <c r="M1587" s="13">
        <v>0</v>
      </c>
      <c r="N1587" s="74"/>
    </row>
    <row r="1588" ht="18.95" customHeight="1" spans="8:14">
      <c r="H1588" s="76" t="s">
        <v>9889</v>
      </c>
      <c r="I1588" s="33" t="s">
        <v>9890</v>
      </c>
      <c r="J1588" s="472" t="s">
        <v>9890</v>
      </c>
      <c r="K1588" s="33" t="s">
        <v>9891</v>
      </c>
      <c r="L1588" s="13" t="s">
        <v>6079</v>
      </c>
      <c r="M1588" s="13">
        <v>0</v>
      </c>
      <c r="N1588" s="74"/>
    </row>
    <row r="1589" ht="18.95" customHeight="1" spans="8:14">
      <c r="H1589" s="76" t="s">
        <v>9892</v>
      </c>
      <c r="I1589" s="33" t="s">
        <v>9893</v>
      </c>
      <c r="J1589" s="472" t="s">
        <v>9893</v>
      </c>
      <c r="K1589" s="33" t="s">
        <v>9894</v>
      </c>
      <c r="L1589" s="13" t="s">
        <v>6079</v>
      </c>
      <c r="M1589" s="13">
        <v>0</v>
      </c>
      <c r="N1589" s="74"/>
    </row>
    <row r="1590" ht="18.95" customHeight="1" spans="8:14">
      <c r="H1590" s="76" t="s">
        <v>9887</v>
      </c>
      <c r="I1590" s="33" t="s">
        <v>9895</v>
      </c>
      <c r="J1590" s="472" t="s">
        <v>9895</v>
      </c>
      <c r="K1590" s="33" t="s">
        <v>8418</v>
      </c>
      <c r="L1590" s="13" t="s">
        <v>6079</v>
      </c>
      <c r="M1590" s="13">
        <v>0</v>
      </c>
      <c r="N1590" s="74"/>
    </row>
    <row r="1591" ht="18.95" customHeight="1" spans="8:14">
      <c r="H1591" s="76" t="s">
        <v>9896</v>
      </c>
      <c r="I1591" s="33" t="s">
        <v>9897</v>
      </c>
      <c r="J1591" s="472" t="s">
        <v>9897</v>
      </c>
      <c r="K1591" s="33" t="s">
        <v>9898</v>
      </c>
      <c r="L1591" s="13" t="s">
        <v>6079</v>
      </c>
      <c r="M1591" s="13">
        <v>0</v>
      </c>
      <c r="N1591" s="74"/>
    </row>
    <row r="1592" ht="18.95" customHeight="1" spans="8:14">
      <c r="H1592" s="76" t="s">
        <v>9899</v>
      </c>
      <c r="I1592" s="33" t="s">
        <v>9900</v>
      </c>
      <c r="J1592" s="472" t="s">
        <v>9900</v>
      </c>
      <c r="K1592" s="33" t="s">
        <v>9901</v>
      </c>
      <c r="L1592" s="13" t="s">
        <v>6079</v>
      </c>
      <c r="M1592" s="13">
        <v>0</v>
      </c>
      <c r="N1592" s="74"/>
    </row>
    <row r="1593" ht="18.95" customHeight="1" spans="8:14">
      <c r="H1593" s="76" t="s">
        <v>9902</v>
      </c>
      <c r="I1593" s="33" t="s">
        <v>9903</v>
      </c>
      <c r="J1593" s="472" t="s">
        <v>9903</v>
      </c>
      <c r="K1593" s="33" t="s">
        <v>9904</v>
      </c>
      <c r="L1593" s="13" t="s">
        <v>6079</v>
      </c>
      <c r="M1593" s="13">
        <v>0</v>
      </c>
      <c r="N1593" s="74"/>
    </row>
    <row r="1594" ht="18.95" customHeight="1" spans="8:14">
      <c r="H1594" s="76" t="s">
        <v>9905</v>
      </c>
      <c r="I1594" s="472" t="s">
        <v>9906</v>
      </c>
      <c r="J1594" s="472" t="s">
        <v>9907</v>
      </c>
      <c r="K1594" s="33" t="s">
        <v>9908</v>
      </c>
      <c r="L1594" s="13" t="s">
        <v>6079</v>
      </c>
      <c r="M1594" s="13"/>
      <c r="N1594" s="74"/>
    </row>
    <row r="1595" ht="18.95" customHeight="1" spans="8:14">
      <c r="H1595" s="76" t="s">
        <v>9909</v>
      </c>
      <c r="I1595" s="472" t="s">
        <v>9910</v>
      </c>
      <c r="J1595" s="472" t="s">
        <v>9911</v>
      </c>
      <c r="K1595" s="33" t="s">
        <v>9912</v>
      </c>
      <c r="L1595" s="13" t="s">
        <v>6079</v>
      </c>
      <c r="M1595" s="13"/>
      <c r="N1595" s="74"/>
    </row>
    <row r="1596" ht="18.95" customHeight="1" spans="8:14">
      <c r="H1596" s="76" t="s">
        <v>9913</v>
      </c>
      <c r="I1596" s="472" t="s">
        <v>9914</v>
      </c>
      <c r="J1596" s="472" t="s">
        <v>9915</v>
      </c>
      <c r="K1596" s="33" t="s">
        <v>9916</v>
      </c>
      <c r="L1596" s="13" t="s">
        <v>6079</v>
      </c>
      <c r="M1596" s="13"/>
      <c r="N1596" s="74"/>
    </row>
    <row r="1597" ht="18.95" customHeight="1" spans="8:14">
      <c r="H1597" s="76" t="s">
        <v>9917</v>
      </c>
      <c r="I1597" s="472" t="s">
        <v>9918</v>
      </c>
      <c r="J1597" s="472" t="s">
        <v>9919</v>
      </c>
      <c r="K1597" s="33" t="s">
        <v>9920</v>
      </c>
      <c r="L1597" s="13" t="s">
        <v>6079</v>
      </c>
      <c r="M1597" s="13"/>
      <c r="N1597" s="74"/>
    </row>
    <row r="1598" ht="18.95" customHeight="1" spans="8:14">
      <c r="H1598" s="46" t="s">
        <v>629</v>
      </c>
      <c r="I1598" s="33" t="s">
        <v>965</v>
      </c>
      <c r="J1598" s="472" t="s">
        <v>965</v>
      </c>
      <c r="K1598" s="33" t="s">
        <v>5974</v>
      </c>
      <c r="L1598" s="13" t="s">
        <v>6079</v>
      </c>
      <c r="M1598" s="13">
        <v>0</v>
      </c>
      <c r="N1598" s="74"/>
    </row>
    <row r="1599" ht="18.95" customHeight="1" spans="8:14">
      <c r="H1599" s="46"/>
      <c r="I1599" s="472" t="s">
        <v>9601</v>
      </c>
      <c r="J1599" s="472" t="s">
        <v>8536</v>
      </c>
      <c r="K1599" s="33" t="s">
        <v>8537</v>
      </c>
      <c r="L1599" s="13" t="s">
        <v>6079</v>
      </c>
      <c r="M1599" s="13">
        <v>0</v>
      </c>
      <c r="N1599" s="74"/>
    </row>
    <row r="1600" ht="18.95" customHeight="1" spans="8:14">
      <c r="H1600" s="46"/>
      <c r="I1600" s="33"/>
      <c r="J1600" s="472" t="s">
        <v>9921</v>
      </c>
      <c r="K1600" s="33" t="s">
        <v>9922</v>
      </c>
      <c r="L1600" s="13" t="s">
        <v>6079</v>
      </c>
      <c r="M1600" s="13">
        <v>0</v>
      </c>
      <c r="N1600" s="74"/>
    </row>
    <row r="1601" ht="18.95" customHeight="1" spans="8:14">
      <c r="H1601" s="46"/>
      <c r="I1601" s="33"/>
      <c r="J1601" s="472" t="s">
        <v>9923</v>
      </c>
      <c r="K1601" s="33" t="s">
        <v>9924</v>
      </c>
      <c r="L1601" s="13" t="s">
        <v>6079</v>
      </c>
      <c r="M1601" s="13">
        <v>0</v>
      </c>
      <c r="N1601" s="74"/>
    </row>
    <row r="1602" ht="18.95" customHeight="1" spans="8:14">
      <c r="H1602" s="46" t="s">
        <v>9925</v>
      </c>
      <c r="I1602" s="472" t="s">
        <v>9926</v>
      </c>
      <c r="J1602" s="472" t="s">
        <v>8620</v>
      </c>
      <c r="K1602" s="33" t="s">
        <v>8621</v>
      </c>
      <c r="L1602" s="13" t="s">
        <v>6079</v>
      </c>
      <c r="M1602" s="13">
        <v>0</v>
      </c>
      <c r="N1602" s="74"/>
    </row>
    <row r="1603" ht="18.95" customHeight="1" spans="8:14">
      <c r="H1603" s="46" t="s">
        <v>9927</v>
      </c>
      <c r="I1603" s="472" t="s">
        <v>9928</v>
      </c>
      <c r="J1603" s="472" t="s">
        <v>9929</v>
      </c>
      <c r="K1603" s="33" t="s">
        <v>9930</v>
      </c>
      <c r="L1603" s="13" t="s">
        <v>6079</v>
      </c>
      <c r="M1603" s="13">
        <v>0</v>
      </c>
      <c r="N1603" s="74"/>
    </row>
    <row r="1604" ht="18.95" customHeight="1" spans="8:14">
      <c r="H1604" s="76" t="s">
        <v>9931</v>
      </c>
      <c r="I1604" s="33" t="s">
        <v>9932</v>
      </c>
      <c r="J1604" s="472" t="s">
        <v>9932</v>
      </c>
      <c r="K1604" s="33" t="s">
        <v>9933</v>
      </c>
      <c r="L1604" s="13" t="s">
        <v>6079</v>
      </c>
      <c r="M1604" s="13">
        <v>0</v>
      </c>
      <c r="N1604" s="74"/>
    </row>
    <row r="1605" ht="18.95" customHeight="1" spans="8:14">
      <c r="H1605" s="76" t="s">
        <v>9934</v>
      </c>
      <c r="I1605" s="33" t="s">
        <v>9935</v>
      </c>
      <c r="J1605" s="472" t="s">
        <v>9935</v>
      </c>
      <c r="K1605" s="33" t="s">
        <v>9936</v>
      </c>
      <c r="L1605" s="13" t="s">
        <v>6079</v>
      </c>
      <c r="M1605" s="13">
        <v>0</v>
      </c>
      <c r="N1605" s="74"/>
    </row>
    <row r="1606" ht="18.95" customHeight="1" spans="8:14">
      <c r="H1606" s="76" t="s">
        <v>9937</v>
      </c>
      <c r="I1606" s="33" t="s">
        <v>9938</v>
      </c>
      <c r="J1606" s="472" t="s">
        <v>9938</v>
      </c>
      <c r="K1606" s="33" t="s">
        <v>8549</v>
      </c>
      <c r="L1606" s="13" t="s">
        <v>6079</v>
      </c>
      <c r="M1606" s="13">
        <v>0</v>
      </c>
      <c r="N1606" s="74"/>
    </row>
    <row r="1607" ht="18.95" customHeight="1" spans="8:14">
      <c r="H1607" s="76" t="s">
        <v>9939</v>
      </c>
      <c r="I1607" s="33" t="s">
        <v>9940</v>
      </c>
      <c r="J1607" s="472" t="s">
        <v>9940</v>
      </c>
      <c r="K1607" s="33" t="s">
        <v>9941</v>
      </c>
      <c r="L1607" s="13" t="s">
        <v>6079</v>
      </c>
      <c r="M1607" s="13">
        <v>0</v>
      </c>
      <c r="N1607" s="74"/>
    </row>
    <row r="1608" ht="18.95" customHeight="1" spans="8:14">
      <c r="H1608" s="76" t="s">
        <v>9942</v>
      </c>
      <c r="I1608" s="33" t="s">
        <v>9943</v>
      </c>
      <c r="J1608" s="472" t="s">
        <v>9943</v>
      </c>
      <c r="K1608" s="33" t="s">
        <v>9944</v>
      </c>
      <c r="L1608" s="13" t="s">
        <v>6079</v>
      </c>
      <c r="M1608" s="13">
        <v>0</v>
      </c>
      <c r="N1608" s="74"/>
    </row>
    <row r="1609" ht="18.95" customHeight="1" spans="8:14">
      <c r="H1609" s="46"/>
      <c r="I1609" s="472" t="s">
        <v>9601</v>
      </c>
      <c r="J1609" s="472" t="s">
        <v>9945</v>
      </c>
      <c r="K1609" s="33" t="s">
        <v>9946</v>
      </c>
      <c r="L1609" s="13" t="s">
        <v>6079</v>
      </c>
      <c r="M1609" s="13">
        <v>0</v>
      </c>
      <c r="N1609" s="74"/>
    </row>
    <row r="1610" ht="18.95" customHeight="1" spans="8:14">
      <c r="H1610" s="46"/>
      <c r="I1610" s="33"/>
      <c r="J1610" s="472" t="s">
        <v>9947</v>
      </c>
      <c r="K1610" s="33" t="s">
        <v>9941</v>
      </c>
      <c r="L1610" s="13" t="s">
        <v>6079</v>
      </c>
      <c r="M1610" s="13">
        <v>0</v>
      </c>
      <c r="N1610" s="74"/>
    </row>
    <row r="1611" ht="18.95" customHeight="1" spans="8:14">
      <c r="H1611" s="46"/>
      <c r="I1611" s="33"/>
      <c r="J1611" s="472" t="s">
        <v>9948</v>
      </c>
      <c r="K1611" s="33" t="s">
        <v>9936</v>
      </c>
      <c r="L1611" s="13" t="s">
        <v>6079</v>
      </c>
      <c r="M1611" s="13">
        <v>0</v>
      </c>
      <c r="N1611" s="74"/>
    </row>
    <row r="1612" ht="18.95" customHeight="1" spans="8:14">
      <c r="H1612" s="46"/>
      <c r="I1612" s="33"/>
      <c r="J1612" s="472" t="s">
        <v>9949</v>
      </c>
      <c r="K1612" s="33" t="s">
        <v>9950</v>
      </c>
      <c r="L1612" s="13" t="s">
        <v>6079</v>
      </c>
      <c r="M1612" s="13">
        <v>0</v>
      </c>
      <c r="N1612" s="74"/>
    </row>
    <row r="1613" ht="18.95" customHeight="1" spans="8:14">
      <c r="H1613" s="76" t="s">
        <v>9951</v>
      </c>
      <c r="I1613" s="33" t="s">
        <v>9952</v>
      </c>
      <c r="J1613" s="472" t="s">
        <v>9952</v>
      </c>
      <c r="K1613" s="33" t="s">
        <v>9953</v>
      </c>
      <c r="L1613" s="13" t="s">
        <v>6079</v>
      </c>
      <c r="M1613" s="13">
        <v>0</v>
      </c>
      <c r="N1613" s="74"/>
    </row>
    <row r="1614" ht="18.95" customHeight="1" spans="8:14">
      <c r="H1614" s="76" t="s">
        <v>9939</v>
      </c>
      <c r="I1614" s="33" t="s">
        <v>9954</v>
      </c>
      <c r="J1614" s="472" t="s">
        <v>9954</v>
      </c>
      <c r="K1614" s="33" t="s">
        <v>9941</v>
      </c>
      <c r="L1614" s="13" t="s">
        <v>6079</v>
      </c>
      <c r="M1614" s="13">
        <v>0</v>
      </c>
      <c r="N1614" s="74"/>
    </row>
    <row r="1615" ht="18.95" customHeight="1" spans="8:14">
      <c r="H1615" s="76" t="s">
        <v>9955</v>
      </c>
      <c r="I1615" s="33" t="s">
        <v>9956</v>
      </c>
      <c r="J1615" s="472" t="s">
        <v>9956</v>
      </c>
      <c r="K1615" s="33" t="s">
        <v>9957</v>
      </c>
      <c r="L1615" s="13" t="s">
        <v>6079</v>
      </c>
      <c r="M1615" s="13">
        <v>0</v>
      </c>
      <c r="N1615" s="74"/>
    </row>
    <row r="1616" ht="18.95" customHeight="1" spans="8:14">
      <c r="H1616" s="76" t="s">
        <v>9958</v>
      </c>
      <c r="I1616" s="33" t="s">
        <v>9959</v>
      </c>
      <c r="J1616" s="472" t="s">
        <v>9959</v>
      </c>
      <c r="K1616" s="33" t="s">
        <v>9960</v>
      </c>
      <c r="L1616" s="13" t="s">
        <v>6079</v>
      </c>
      <c r="M1616" s="13">
        <v>0</v>
      </c>
      <c r="N1616" s="74"/>
    </row>
    <row r="1617" ht="18.95" customHeight="1" spans="8:14">
      <c r="H1617" s="76" t="s">
        <v>9961</v>
      </c>
      <c r="I1617" s="33" t="s">
        <v>9962</v>
      </c>
      <c r="J1617" s="472" t="s">
        <v>9962</v>
      </c>
      <c r="K1617" s="33" t="s">
        <v>9963</v>
      </c>
      <c r="L1617" s="13" t="s">
        <v>6079</v>
      </c>
      <c r="M1617" s="13">
        <v>0</v>
      </c>
      <c r="N1617" s="74"/>
    </row>
    <row r="1618" ht="18.95" customHeight="1" spans="8:14">
      <c r="H1618" s="76" t="s">
        <v>9964</v>
      </c>
      <c r="I1618" s="33" t="s">
        <v>9965</v>
      </c>
      <c r="J1618" s="472" t="s">
        <v>9965</v>
      </c>
      <c r="K1618" s="33" t="s">
        <v>9966</v>
      </c>
      <c r="L1618" s="13" t="s">
        <v>6079</v>
      </c>
      <c r="M1618" s="13">
        <v>0</v>
      </c>
      <c r="N1618" s="74"/>
    </row>
    <row r="1619" ht="18.95" customHeight="1" spans="8:14">
      <c r="H1619" s="76" t="s">
        <v>9967</v>
      </c>
      <c r="I1619" s="33" t="s">
        <v>9968</v>
      </c>
      <c r="J1619" s="472" t="s">
        <v>9968</v>
      </c>
      <c r="K1619" s="33" t="s">
        <v>8576</v>
      </c>
      <c r="L1619" s="13" t="s">
        <v>6079</v>
      </c>
      <c r="M1619" s="13">
        <v>0</v>
      </c>
      <c r="N1619" s="74"/>
    </row>
    <row r="1620" ht="18.95" customHeight="1" spans="8:14">
      <c r="H1620" s="76" t="s">
        <v>9969</v>
      </c>
      <c r="I1620" s="33" t="s">
        <v>9970</v>
      </c>
      <c r="J1620" s="472" t="s">
        <v>9970</v>
      </c>
      <c r="K1620" s="33" t="s">
        <v>9971</v>
      </c>
      <c r="L1620" s="13" t="s">
        <v>6079</v>
      </c>
      <c r="M1620" s="13">
        <v>0</v>
      </c>
      <c r="N1620" s="74"/>
    </row>
    <row r="1621" ht="18.95" customHeight="1" spans="8:14">
      <c r="H1621" s="76" t="s">
        <v>9972</v>
      </c>
      <c r="I1621" s="33" t="s">
        <v>9973</v>
      </c>
      <c r="J1621" s="472" t="s">
        <v>9973</v>
      </c>
      <c r="K1621" s="33" t="s">
        <v>9974</v>
      </c>
      <c r="L1621" s="13" t="s">
        <v>6079</v>
      </c>
      <c r="M1621" s="13">
        <v>0</v>
      </c>
      <c r="N1621" s="74"/>
    </row>
    <row r="1622" ht="18.95" customHeight="1" spans="8:14">
      <c r="H1622" s="76" t="s">
        <v>9975</v>
      </c>
      <c r="I1622" s="33" t="s">
        <v>9976</v>
      </c>
      <c r="J1622" s="472" t="s">
        <v>9976</v>
      </c>
      <c r="K1622" s="33" t="s">
        <v>9977</v>
      </c>
      <c r="L1622" s="13" t="s">
        <v>6079</v>
      </c>
      <c r="M1622" s="13">
        <v>0</v>
      </c>
      <c r="N1622" s="74"/>
    </row>
    <row r="1623" ht="18.95" customHeight="1" spans="8:14">
      <c r="H1623" s="76" t="s">
        <v>9978</v>
      </c>
      <c r="I1623" s="33" t="s">
        <v>9979</v>
      </c>
      <c r="J1623" s="472" t="s">
        <v>9979</v>
      </c>
      <c r="K1623" s="33" t="s">
        <v>9980</v>
      </c>
      <c r="L1623" s="13" t="s">
        <v>6079</v>
      </c>
      <c r="M1623" s="13">
        <v>0</v>
      </c>
      <c r="N1623" s="74"/>
    </row>
    <row r="1624" ht="18.95" customHeight="1" spans="8:14">
      <c r="H1624" s="76" t="s">
        <v>9981</v>
      </c>
      <c r="I1624" s="33" t="s">
        <v>9982</v>
      </c>
      <c r="J1624" s="472" t="s">
        <v>9982</v>
      </c>
      <c r="K1624" s="33" t="s">
        <v>9983</v>
      </c>
      <c r="L1624" s="13" t="s">
        <v>6079</v>
      </c>
      <c r="M1624" s="13">
        <v>0</v>
      </c>
      <c r="N1624" s="74"/>
    </row>
    <row r="1625" ht="18.95" customHeight="1" spans="8:14">
      <c r="H1625" s="76" t="s">
        <v>9984</v>
      </c>
      <c r="I1625" s="472" t="s">
        <v>9985</v>
      </c>
      <c r="J1625" s="472" t="s">
        <v>9985</v>
      </c>
      <c r="K1625" s="33" t="s">
        <v>9986</v>
      </c>
      <c r="L1625" s="13" t="s">
        <v>6079</v>
      </c>
      <c r="M1625" s="13">
        <v>0</v>
      </c>
      <c r="N1625" s="74"/>
    </row>
    <row r="1626" ht="18.95" customHeight="1" spans="8:14">
      <c r="H1626" s="76" t="s">
        <v>9987</v>
      </c>
      <c r="I1626" s="472" t="s">
        <v>9988</v>
      </c>
      <c r="J1626" s="472" t="s">
        <v>9988</v>
      </c>
      <c r="K1626" s="33" t="s">
        <v>9989</v>
      </c>
      <c r="L1626" s="13" t="s">
        <v>6079</v>
      </c>
      <c r="M1626" s="13">
        <v>0</v>
      </c>
      <c r="N1626" s="74"/>
    </row>
    <row r="1627" ht="18.95" customHeight="1" spans="8:14">
      <c r="H1627" s="76" t="s">
        <v>9990</v>
      </c>
      <c r="I1627" s="472" t="s">
        <v>9991</v>
      </c>
      <c r="J1627" s="472" t="s">
        <v>9991</v>
      </c>
      <c r="K1627" s="33" t="s">
        <v>9992</v>
      </c>
      <c r="L1627" s="13" t="s">
        <v>6079</v>
      </c>
      <c r="M1627" s="13">
        <v>0</v>
      </c>
      <c r="N1627" s="74"/>
    </row>
    <row r="1628" ht="18.95" customHeight="1" spans="8:14">
      <c r="H1628" s="76" t="s">
        <v>9993</v>
      </c>
      <c r="I1628" s="472" t="s">
        <v>9994</v>
      </c>
      <c r="J1628" s="472" t="s">
        <v>9994</v>
      </c>
      <c r="K1628" s="33" t="s">
        <v>9995</v>
      </c>
      <c r="L1628" s="13" t="s">
        <v>6079</v>
      </c>
      <c r="M1628" s="13">
        <v>0</v>
      </c>
      <c r="N1628" s="74"/>
    </row>
    <row r="1629" ht="18.95" customHeight="1" spans="8:14">
      <c r="H1629" s="76" t="s">
        <v>9996</v>
      </c>
      <c r="I1629" s="472" t="s">
        <v>9997</v>
      </c>
      <c r="J1629" s="472" t="s">
        <v>9997</v>
      </c>
      <c r="K1629" s="33" t="s">
        <v>9998</v>
      </c>
      <c r="L1629" s="13" t="s">
        <v>6079</v>
      </c>
      <c r="M1629" s="13">
        <v>0</v>
      </c>
      <c r="N1629" s="74"/>
    </row>
    <row r="1630" ht="18.95" customHeight="1" spans="8:14">
      <c r="H1630" s="76" t="s">
        <v>9999</v>
      </c>
      <c r="I1630" s="472" t="s">
        <v>10000</v>
      </c>
      <c r="J1630" s="472" t="s">
        <v>10000</v>
      </c>
      <c r="K1630" s="33" t="s">
        <v>10001</v>
      </c>
      <c r="L1630" s="13" t="s">
        <v>6079</v>
      </c>
      <c r="M1630" s="13">
        <v>0</v>
      </c>
      <c r="N1630" s="74"/>
    </row>
    <row r="1631" ht="18.95" customHeight="1" spans="8:14">
      <c r="H1631" s="76" t="s">
        <v>10002</v>
      </c>
      <c r="I1631" s="472" t="s">
        <v>10003</v>
      </c>
      <c r="J1631" s="472" t="s">
        <v>10003</v>
      </c>
      <c r="K1631" s="33" t="s">
        <v>10004</v>
      </c>
      <c r="L1631" s="13" t="s">
        <v>6079</v>
      </c>
      <c r="M1631" s="13">
        <v>0</v>
      </c>
      <c r="N1631" s="74"/>
    </row>
    <row r="1632" ht="18.95" customHeight="1" spans="8:14">
      <c r="H1632" s="76" t="s">
        <v>10005</v>
      </c>
      <c r="I1632" s="472" t="s">
        <v>10006</v>
      </c>
      <c r="J1632" s="472" t="s">
        <v>10006</v>
      </c>
      <c r="K1632" s="33" t="s">
        <v>10007</v>
      </c>
      <c r="L1632" s="13" t="s">
        <v>6079</v>
      </c>
      <c r="M1632" s="13">
        <v>0</v>
      </c>
      <c r="N1632" s="74"/>
    </row>
    <row r="1633" ht="18.95" customHeight="1" spans="8:14">
      <c r="H1633" s="76" t="s">
        <v>10008</v>
      </c>
      <c r="I1633" s="472" t="s">
        <v>10009</v>
      </c>
      <c r="J1633" s="472" t="s">
        <v>10009</v>
      </c>
      <c r="K1633" s="33" t="s">
        <v>10010</v>
      </c>
      <c r="L1633" s="13" t="s">
        <v>6079</v>
      </c>
      <c r="M1633" s="13">
        <v>0</v>
      </c>
      <c r="N1633" s="74"/>
    </row>
    <row r="1634" ht="18.95" customHeight="1" spans="8:14">
      <c r="H1634" s="76" t="s">
        <v>10011</v>
      </c>
      <c r="I1634" s="472" t="s">
        <v>10012</v>
      </c>
      <c r="J1634" s="472" t="s">
        <v>10012</v>
      </c>
      <c r="K1634" s="33" t="s">
        <v>10013</v>
      </c>
      <c r="L1634" s="13" t="s">
        <v>6079</v>
      </c>
      <c r="M1634" s="13">
        <v>0</v>
      </c>
      <c r="N1634" s="74"/>
    </row>
    <row r="1635" ht="18.95" customHeight="1" spans="8:14">
      <c r="H1635" s="76" t="s">
        <v>10014</v>
      </c>
      <c r="I1635" s="472" t="s">
        <v>10015</v>
      </c>
      <c r="J1635" s="472" t="s">
        <v>10015</v>
      </c>
      <c r="K1635" s="33" t="s">
        <v>10016</v>
      </c>
      <c r="L1635" s="13" t="s">
        <v>6079</v>
      </c>
      <c r="M1635" s="13">
        <v>0</v>
      </c>
      <c r="N1635" s="74"/>
    </row>
    <row r="1636" ht="18.95" customHeight="1" spans="8:14">
      <c r="H1636" s="76" t="s">
        <v>10017</v>
      </c>
      <c r="I1636" s="472" t="s">
        <v>10018</v>
      </c>
      <c r="J1636" s="472" t="s">
        <v>10018</v>
      </c>
      <c r="K1636" s="33" t="s">
        <v>10019</v>
      </c>
      <c r="L1636" s="13" t="s">
        <v>6079</v>
      </c>
      <c r="M1636" s="13">
        <v>0</v>
      </c>
      <c r="N1636" s="74"/>
    </row>
    <row r="1637" ht="18.95" customHeight="1" spans="8:14">
      <c r="H1637" s="76" t="s">
        <v>10020</v>
      </c>
      <c r="I1637" s="472" t="s">
        <v>10021</v>
      </c>
      <c r="J1637" s="472" t="s">
        <v>10021</v>
      </c>
      <c r="K1637" s="33" t="s">
        <v>10022</v>
      </c>
      <c r="L1637" s="13" t="s">
        <v>6079</v>
      </c>
      <c r="M1637" s="13">
        <v>0</v>
      </c>
      <c r="N1637" s="74"/>
    </row>
    <row r="1638" ht="18.95" customHeight="1" spans="8:14">
      <c r="H1638" s="76" t="s">
        <v>10023</v>
      </c>
      <c r="I1638" s="472" t="s">
        <v>10024</v>
      </c>
      <c r="J1638" s="472" t="s">
        <v>10024</v>
      </c>
      <c r="K1638" s="33" t="s">
        <v>10025</v>
      </c>
      <c r="L1638" s="13" t="s">
        <v>6079</v>
      </c>
      <c r="M1638" s="13">
        <v>0</v>
      </c>
      <c r="N1638" s="74"/>
    </row>
    <row r="1639" ht="18.95" customHeight="1" spans="8:14">
      <c r="H1639" s="76" t="s">
        <v>10026</v>
      </c>
      <c r="I1639" s="472" t="s">
        <v>10027</v>
      </c>
      <c r="J1639" s="472" t="s">
        <v>10027</v>
      </c>
      <c r="K1639" s="33" t="s">
        <v>10028</v>
      </c>
      <c r="L1639" s="13" t="s">
        <v>6079</v>
      </c>
      <c r="M1639" s="13">
        <v>0</v>
      </c>
      <c r="N1639" s="74"/>
    </row>
    <row r="1640" ht="18.95" customHeight="1" spans="8:14">
      <c r="H1640" s="76" t="s">
        <v>10029</v>
      </c>
      <c r="I1640" s="472" t="s">
        <v>10030</v>
      </c>
      <c r="J1640" s="472" t="s">
        <v>10030</v>
      </c>
      <c r="K1640" s="33" t="s">
        <v>10031</v>
      </c>
      <c r="L1640" s="13" t="s">
        <v>6079</v>
      </c>
      <c r="M1640" s="13">
        <v>0</v>
      </c>
      <c r="N1640" s="74"/>
    </row>
    <row r="1641" ht="18.95" customHeight="1" spans="8:14">
      <c r="H1641" s="76" t="s">
        <v>10032</v>
      </c>
      <c r="I1641" s="472" t="s">
        <v>10033</v>
      </c>
      <c r="J1641" s="472" t="s">
        <v>10033</v>
      </c>
      <c r="K1641" s="33" t="s">
        <v>8655</v>
      </c>
      <c r="L1641" s="13" t="s">
        <v>6079</v>
      </c>
      <c r="M1641" s="13">
        <v>0</v>
      </c>
      <c r="N1641" s="74"/>
    </row>
    <row r="1642" ht="18.95" customHeight="1" spans="8:14">
      <c r="H1642" s="76" t="s">
        <v>10034</v>
      </c>
      <c r="I1642" s="33" t="s">
        <v>10035</v>
      </c>
      <c r="J1642" s="472" t="s">
        <v>10035</v>
      </c>
      <c r="K1642" s="33" t="s">
        <v>10036</v>
      </c>
      <c r="L1642" s="13" t="s">
        <v>6079</v>
      </c>
      <c r="M1642" s="13">
        <v>0</v>
      </c>
      <c r="N1642" s="74"/>
    </row>
    <row r="1643" ht="18.95" customHeight="1" spans="8:14">
      <c r="H1643" s="76" t="s">
        <v>10037</v>
      </c>
      <c r="I1643" s="472" t="s">
        <v>10038</v>
      </c>
      <c r="J1643" s="472" t="s">
        <v>10038</v>
      </c>
      <c r="K1643" s="33" t="s">
        <v>10039</v>
      </c>
      <c r="L1643" s="13" t="s">
        <v>6079</v>
      </c>
      <c r="M1643" s="13">
        <v>0</v>
      </c>
      <c r="N1643" s="74"/>
    </row>
    <row r="1644" ht="18.95" customHeight="1" spans="8:14">
      <c r="H1644" s="76" t="s">
        <v>10040</v>
      </c>
      <c r="I1644" s="472" t="s">
        <v>10041</v>
      </c>
      <c r="J1644" s="472" t="s">
        <v>10041</v>
      </c>
      <c r="K1644" s="33" t="s">
        <v>10042</v>
      </c>
      <c r="L1644" s="13" t="s">
        <v>6079</v>
      </c>
      <c r="M1644" s="13">
        <v>0</v>
      </c>
      <c r="N1644" s="74"/>
    </row>
    <row r="1645" ht="18.95" customHeight="1" spans="8:14">
      <c r="H1645" s="76" t="s">
        <v>10043</v>
      </c>
      <c r="I1645" s="33" t="s">
        <v>10044</v>
      </c>
      <c r="J1645" s="472" t="s">
        <v>10044</v>
      </c>
      <c r="K1645" s="33" t="s">
        <v>10045</v>
      </c>
      <c r="L1645" s="13" t="s">
        <v>6079</v>
      </c>
      <c r="M1645" s="13">
        <v>0</v>
      </c>
      <c r="N1645" s="74"/>
    </row>
    <row r="1646" ht="18.95" customHeight="1" spans="8:14">
      <c r="H1646" s="76" t="s">
        <v>10046</v>
      </c>
      <c r="I1646" s="33" t="s">
        <v>10047</v>
      </c>
      <c r="J1646" s="472" t="s">
        <v>10047</v>
      </c>
      <c r="K1646" s="33" t="s">
        <v>10048</v>
      </c>
      <c r="L1646" s="13" t="s">
        <v>6079</v>
      </c>
      <c r="M1646" s="13">
        <v>0</v>
      </c>
      <c r="N1646" s="74"/>
    </row>
    <row r="1647" ht="18.95" customHeight="1" spans="8:14">
      <c r="H1647" s="76" t="s">
        <v>10049</v>
      </c>
      <c r="I1647" s="33" t="s">
        <v>10050</v>
      </c>
      <c r="J1647" s="472" t="s">
        <v>10050</v>
      </c>
      <c r="K1647" s="33" t="s">
        <v>10051</v>
      </c>
      <c r="L1647" s="13" t="s">
        <v>6079</v>
      </c>
      <c r="M1647" s="13">
        <v>0</v>
      </c>
      <c r="N1647" s="74"/>
    </row>
    <row r="1648" ht="18.95" customHeight="1" spans="8:14">
      <c r="H1648" s="76" t="s">
        <v>10052</v>
      </c>
      <c r="I1648" s="33" t="s">
        <v>10053</v>
      </c>
      <c r="J1648" s="472" t="s">
        <v>10053</v>
      </c>
      <c r="K1648" s="33" t="s">
        <v>10054</v>
      </c>
      <c r="L1648" s="13" t="s">
        <v>6079</v>
      </c>
      <c r="M1648" s="13">
        <v>0</v>
      </c>
      <c r="N1648" s="74"/>
    </row>
    <row r="1649" ht="18.95" customHeight="1" spans="8:14">
      <c r="H1649" s="46" t="s">
        <v>630</v>
      </c>
      <c r="I1649" s="33" t="s">
        <v>966</v>
      </c>
      <c r="J1649" s="472" t="s">
        <v>966</v>
      </c>
      <c r="K1649" s="33" t="s">
        <v>5978</v>
      </c>
      <c r="L1649" s="13" t="s">
        <v>6079</v>
      </c>
      <c r="M1649" s="13">
        <v>0</v>
      </c>
      <c r="N1649" s="74"/>
    </row>
    <row r="1650" ht="18.95" customHeight="1" spans="8:14">
      <c r="H1650" s="76" t="s">
        <v>10055</v>
      </c>
      <c r="I1650" s="33" t="s">
        <v>8823</v>
      </c>
      <c r="J1650" s="472" t="s">
        <v>8823</v>
      </c>
      <c r="K1650" s="33" t="s">
        <v>8824</v>
      </c>
      <c r="L1650" s="13" t="s">
        <v>6079</v>
      </c>
      <c r="M1650" s="13"/>
      <c r="N1650" s="74"/>
    </row>
    <row r="1651" ht="18.95" customHeight="1" spans="8:14">
      <c r="H1651" s="76" t="s">
        <v>10056</v>
      </c>
      <c r="I1651" s="33" t="s">
        <v>10057</v>
      </c>
      <c r="J1651" s="472" t="s">
        <v>10057</v>
      </c>
      <c r="K1651" s="33" t="s">
        <v>10058</v>
      </c>
      <c r="L1651" s="13" t="s">
        <v>6079</v>
      </c>
      <c r="M1651" s="13">
        <v>0</v>
      </c>
      <c r="N1651" s="74"/>
    </row>
    <row r="1652" ht="18.95" customHeight="1" spans="8:14">
      <c r="H1652" s="76" t="s">
        <v>10059</v>
      </c>
      <c r="I1652" s="33" t="s">
        <v>10060</v>
      </c>
      <c r="J1652" s="472" t="s">
        <v>10060</v>
      </c>
      <c r="K1652" s="33" t="s">
        <v>10061</v>
      </c>
      <c r="L1652" s="13" t="s">
        <v>6079</v>
      </c>
      <c r="M1652" s="13">
        <v>0</v>
      </c>
      <c r="N1652" s="74"/>
    </row>
    <row r="1653" ht="18.95" customHeight="1" spans="8:14">
      <c r="H1653" s="76" t="s">
        <v>10062</v>
      </c>
      <c r="I1653" s="33" t="s">
        <v>10063</v>
      </c>
      <c r="J1653" s="472" t="s">
        <v>10063</v>
      </c>
      <c r="K1653" s="33" t="s">
        <v>10064</v>
      </c>
      <c r="L1653" s="13" t="s">
        <v>6079</v>
      </c>
      <c r="M1653" s="13">
        <v>0</v>
      </c>
      <c r="N1653" s="74"/>
    </row>
    <row r="1654" ht="18.95" customHeight="1" spans="8:14">
      <c r="H1654" s="76" t="s">
        <v>10065</v>
      </c>
      <c r="I1654" s="33" t="s">
        <v>10066</v>
      </c>
      <c r="J1654" s="472" t="s">
        <v>10066</v>
      </c>
      <c r="K1654" s="33" t="s">
        <v>10067</v>
      </c>
      <c r="L1654" s="13" t="s">
        <v>6079</v>
      </c>
      <c r="M1654" s="13">
        <v>0</v>
      </c>
      <c r="N1654" s="74"/>
    </row>
    <row r="1655" ht="18.95" customHeight="1" spans="8:14">
      <c r="H1655" s="76" t="s">
        <v>10068</v>
      </c>
      <c r="I1655" s="33" t="s">
        <v>10069</v>
      </c>
      <c r="J1655" s="472" t="s">
        <v>10069</v>
      </c>
      <c r="K1655" s="33" t="s">
        <v>10070</v>
      </c>
      <c r="L1655" s="13" t="s">
        <v>6079</v>
      </c>
      <c r="M1655" s="13">
        <v>0</v>
      </c>
      <c r="N1655" s="74"/>
    </row>
    <row r="1656" ht="18.95" customHeight="1" spans="8:14">
      <c r="H1656" s="76" t="s">
        <v>10071</v>
      </c>
      <c r="I1656" s="33" t="s">
        <v>10072</v>
      </c>
      <c r="J1656" s="472" t="s">
        <v>10072</v>
      </c>
      <c r="K1656" s="33" t="s">
        <v>10073</v>
      </c>
      <c r="L1656" s="13" t="s">
        <v>6079</v>
      </c>
      <c r="M1656" s="13">
        <v>0</v>
      </c>
      <c r="N1656" s="74"/>
    </row>
    <row r="1657" ht="18.95" customHeight="1" spans="8:14">
      <c r="H1657" s="76" t="s">
        <v>10074</v>
      </c>
      <c r="I1657" s="33" t="s">
        <v>10075</v>
      </c>
      <c r="J1657" s="472" t="s">
        <v>10075</v>
      </c>
      <c r="K1657" s="33" t="s">
        <v>10076</v>
      </c>
      <c r="L1657" s="13" t="s">
        <v>6079</v>
      </c>
      <c r="M1657" s="13">
        <v>0</v>
      </c>
      <c r="N1657" s="74"/>
    </row>
    <row r="1658" ht="18.95" customHeight="1" spans="8:14">
      <c r="H1658" s="76" t="s">
        <v>10077</v>
      </c>
      <c r="I1658" s="33" t="s">
        <v>10078</v>
      </c>
      <c r="J1658" s="472" t="s">
        <v>10078</v>
      </c>
      <c r="K1658" s="33" t="s">
        <v>10079</v>
      </c>
      <c r="L1658" s="13" t="s">
        <v>6079</v>
      </c>
      <c r="M1658" s="13">
        <v>0</v>
      </c>
      <c r="N1658" s="74"/>
    </row>
    <row r="1659" ht="18.95" customHeight="1" spans="8:14">
      <c r="H1659" s="76" t="s">
        <v>10080</v>
      </c>
      <c r="I1659" s="33" t="s">
        <v>10081</v>
      </c>
      <c r="J1659" s="472" t="s">
        <v>10081</v>
      </c>
      <c r="K1659" s="33" t="s">
        <v>10082</v>
      </c>
      <c r="L1659" s="13" t="s">
        <v>6079</v>
      </c>
      <c r="M1659" s="13">
        <v>0</v>
      </c>
      <c r="N1659" s="74"/>
    </row>
    <row r="1660" ht="18.95" customHeight="1" spans="8:14">
      <c r="H1660" s="76" t="s">
        <v>10083</v>
      </c>
      <c r="I1660" s="33" t="s">
        <v>10084</v>
      </c>
      <c r="J1660" s="472" t="s">
        <v>10084</v>
      </c>
      <c r="K1660" s="33" t="s">
        <v>10085</v>
      </c>
      <c r="L1660" s="13" t="s">
        <v>6079</v>
      </c>
      <c r="M1660" s="13">
        <v>0</v>
      </c>
      <c r="N1660" s="74"/>
    </row>
    <row r="1661" ht="18.95" customHeight="1" spans="8:14">
      <c r="H1661" s="76" t="s">
        <v>10086</v>
      </c>
      <c r="I1661" s="33" t="s">
        <v>10087</v>
      </c>
      <c r="J1661" s="472" t="s">
        <v>10087</v>
      </c>
      <c r="K1661" s="33" t="s">
        <v>10088</v>
      </c>
      <c r="L1661" s="13" t="s">
        <v>6079</v>
      </c>
      <c r="M1661" s="13">
        <v>0</v>
      </c>
      <c r="N1661" s="74"/>
    </row>
    <row r="1662" ht="18.95" customHeight="1" spans="8:14">
      <c r="H1662" s="76" t="s">
        <v>10089</v>
      </c>
      <c r="I1662" s="33" t="s">
        <v>10090</v>
      </c>
      <c r="J1662" s="472" t="s">
        <v>10090</v>
      </c>
      <c r="K1662" s="33" t="s">
        <v>10091</v>
      </c>
      <c r="L1662" s="13" t="s">
        <v>6079</v>
      </c>
      <c r="M1662" s="13">
        <v>0</v>
      </c>
      <c r="N1662" s="74"/>
    </row>
    <row r="1663" ht="18.95" customHeight="1" spans="8:14">
      <c r="H1663" s="76" t="s">
        <v>10092</v>
      </c>
      <c r="I1663" s="33" t="s">
        <v>10093</v>
      </c>
      <c r="J1663" s="472" t="s">
        <v>10093</v>
      </c>
      <c r="K1663" s="33" t="s">
        <v>10094</v>
      </c>
      <c r="L1663" s="13" t="s">
        <v>6079</v>
      </c>
      <c r="M1663" s="13">
        <v>0</v>
      </c>
      <c r="N1663" s="74"/>
    </row>
    <row r="1664" ht="18.95" customHeight="1" spans="8:14">
      <c r="H1664" s="76" t="s">
        <v>10095</v>
      </c>
      <c r="I1664" s="33" t="s">
        <v>10096</v>
      </c>
      <c r="J1664" s="472" t="s">
        <v>10096</v>
      </c>
      <c r="K1664" s="33" t="s">
        <v>10097</v>
      </c>
      <c r="L1664" s="13" t="s">
        <v>6079</v>
      </c>
      <c r="M1664" s="13">
        <v>0</v>
      </c>
      <c r="N1664" s="74"/>
    </row>
    <row r="1665" ht="18.95" customHeight="1" spans="8:14">
      <c r="H1665" s="76" t="s">
        <v>10098</v>
      </c>
      <c r="I1665" s="33" t="s">
        <v>10099</v>
      </c>
      <c r="J1665" s="472" t="s">
        <v>10099</v>
      </c>
      <c r="K1665" s="33" t="s">
        <v>10100</v>
      </c>
      <c r="L1665" s="13" t="s">
        <v>6079</v>
      </c>
      <c r="M1665" s="13">
        <v>0</v>
      </c>
      <c r="N1665" s="74"/>
    </row>
    <row r="1666" ht="18.95" customHeight="1" spans="8:14">
      <c r="H1666" s="76" t="s">
        <v>10101</v>
      </c>
      <c r="I1666" s="472" t="s">
        <v>10102</v>
      </c>
      <c r="J1666" s="472" t="s">
        <v>10102</v>
      </c>
      <c r="K1666" s="33" t="s">
        <v>10103</v>
      </c>
      <c r="L1666" s="13" t="s">
        <v>6079</v>
      </c>
      <c r="M1666" s="13">
        <v>0</v>
      </c>
      <c r="N1666" s="74"/>
    </row>
    <row r="1667" ht="18.95" customHeight="1" spans="8:14">
      <c r="H1667" s="76" t="s">
        <v>10104</v>
      </c>
      <c r="I1667" s="33" t="s">
        <v>10105</v>
      </c>
      <c r="J1667" s="472" t="s">
        <v>10105</v>
      </c>
      <c r="K1667" s="33" t="s">
        <v>10106</v>
      </c>
      <c r="L1667" s="13" t="s">
        <v>6079</v>
      </c>
      <c r="M1667" s="13">
        <v>0</v>
      </c>
      <c r="N1667" s="74"/>
    </row>
    <row r="1668" ht="18.95" customHeight="1" spans="8:14">
      <c r="H1668" s="46"/>
      <c r="I1668" s="472" t="s">
        <v>9601</v>
      </c>
      <c r="J1668" s="472" t="s">
        <v>10107</v>
      </c>
      <c r="K1668" s="33" t="s">
        <v>10108</v>
      </c>
      <c r="L1668" s="13" t="s">
        <v>6079</v>
      </c>
      <c r="M1668" s="13">
        <v>0</v>
      </c>
      <c r="N1668" s="74"/>
    </row>
    <row r="1669" ht="18.95" customHeight="1" spans="8:14">
      <c r="H1669" s="46"/>
      <c r="I1669" s="33"/>
      <c r="J1669" s="472" t="s">
        <v>10109</v>
      </c>
      <c r="K1669" s="33" t="s">
        <v>10110</v>
      </c>
      <c r="L1669" s="13" t="s">
        <v>6079</v>
      </c>
      <c r="M1669" s="13">
        <v>0</v>
      </c>
      <c r="N1669" s="74"/>
    </row>
    <row r="1670" ht="18.95" customHeight="1" spans="8:14">
      <c r="H1670" s="46"/>
      <c r="I1670" s="33"/>
      <c r="J1670" s="472" t="s">
        <v>10111</v>
      </c>
      <c r="K1670" s="33" t="s">
        <v>10112</v>
      </c>
      <c r="L1670" s="13" t="s">
        <v>6079</v>
      </c>
      <c r="M1670" s="13">
        <v>0</v>
      </c>
      <c r="N1670" s="74"/>
    </row>
    <row r="1671" ht="18.95" customHeight="1" spans="8:14">
      <c r="H1671" s="46"/>
      <c r="I1671" s="33"/>
      <c r="J1671" s="472" t="s">
        <v>10113</v>
      </c>
      <c r="K1671" s="33" t="s">
        <v>10114</v>
      </c>
      <c r="L1671" s="13" t="s">
        <v>6079</v>
      </c>
      <c r="M1671" s="13">
        <v>0</v>
      </c>
      <c r="N1671" s="74"/>
    </row>
    <row r="1672" ht="18.95" customHeight="1" spans="8:14">
      <c r="H1672" s="46"/>
      <c r="I1672" s="33"/>
      <c r="J1672" s="472" t="s">
        <v>10115</v>
      </c>
      <c r="K1672" s="33" t="s">
        <v>10116</v>
      </c>
      <c r="L1672" s="13" t="s">
        <v>6079</v>
      </c>
      <c r="M1672" s="13">
        <v>0</v>
      </c>
      <c r="N1672" s="74"/>
    </row>
    <row r="1673" ht="18.95" customHeight="1" spans="8:14">
      <c r="H1673" s="77" t="s">
        <v>10117</v>
      </c>
      <c r="I1673" s="33" t="s">
        <v>10118</v>
      </c>
      <c r="J1673" s="472" t="s">
        <v>10118</v>
      </c>
      <c r="K1673" s="33" t="s">
        <v>10119</v>
      </c>
      <c r="L1673" s="13" t="s">
        <v>6079</v>
      </c>
      <c r="M1673" s="13">
        <v>0</v>
      </c>
      <c r="N1673" s="74"/>
    </row>
    <row r="1674" ht="18.95" customHeight="1" spans="8:14">
      <c r="H1674" s="46" t="s">
        <v>631</v>
      </c>
      <c r="I1674" s="33" t="s">
        <v>968</v>
      </c>
      <c r="J1674" s="472" t="s">
        <v>968</v>
      </c>
      <c r="K1674" s="33" t="s">
        <v>5982</v>
      </c>
      <c r="L1674" s="13" t="s">
        <v>6079</v>
      </c>
      <c r="M1674" s="13">
        <v>0</v>
      </c>
      <c r="N1674" s="74"/>
    </row>
    <row r="1675" ht="18.95" customHeight="1" spans="8:14">
      <c r="H1675" s="76" t="s">
        <v>10120</v>
      </c>
      <c r="I1675" s="33" t="s">
        <v>10121</v>
      </c>
      <c r="J1675" s="472" t="s">
        <v>10121</v>
      </c>
      <c r="K1675" s="33" t="s">
        <v>10122</v>
      </c>
      <c r="L1675" s="13" t="s">
        <v>6079</v>
      </c>
      <c r="M1675" s="13">
        <v>0</v>
      </c>
      <c r="N1675" s="74"/>
    </row>
    <row r="1676" ht="18.95" customHeight="1" spans="8:14">
      <c r="H1676" s="76" t="s">
        <v>10123</v>
      </c>
      <c r="I1676" s="33" t="s">
        <v>10124</v>
      </c>
      <c r="J1676" s="472" t="s">
        <v>10124</v>
      </c>
      <c r="K1676" s="33" t="s">
        <v>10125</v>
      </c>
      <c r="L1676" s="13" t="s">
        <v>6079</v>
      </c>
      <c r="M1676" s="13">
        <v>0</v>
      </c>
      <c r="N1676" s="74"/>
    </row>
    <row r="1677" ht="18.95" customHeight="1" spans="8:14">
      <c r="H1677" s="76" t="s">
        <v>10126</v>
      </c>
      <c r="I1677" s="33" t="s">
        <v>10127</v>
      </c>
      <c r="J1677" s="472" t="s">
        <v>10127</v>
      </c>
      <c r="K1677" s="33" t="s">
        <v>10128</v>
      </c>
      <c r="L1677" s="13" t="s">
        <v>6079</v>
      </c>
      <c r="M1677" s="13">
        <v>0</v>
      </c>
      <c r="N1677" s="74"/>
    </row>
    <row r="1678" ht="18.95" customHeight="1" spans="8:14">
      <c r="H1678" s="76" t="s">
        <v>10129</v>
      </c>
      <c r="I1678" s="33" t="s">
        <v>10130</v>
      </c>
      <c r="J1678" s="472" t="s">
        <v>10130</v>
      </c>
      <c r="K1678" s="33" t="s">
        <v>10131</v>
      </c>
      <c r="L1678" s="13" t="s">
        <v>6079</v>
      </c>
      <c r="M1678" s="13">
        <v>0</v>
      </c>
      <c r="N1678" s="74"/>
    </row>
    <row r="1679" ht="18.95" customHeight="1" spans="8:14">
      <c r="H1679" s="76" t="s">
        <v>10132</v>
      </c>
      <c r="I1679" s="33" t="s">
        <v>10133</v>
      </c>
      <c r="J1679" s="472" t="s">
        <v>10133</v>
      </c>
      <c r="K1679" s="33" t="s">
        <v>10134</v>
      </c>
      <c r="L1679" s="13" t="s">
        <v>6079</v>
      </c>
      <c r="M1679" s="13">
        <v>0</v>
      </c>
      <c r="N1679" s="74"/>
    </row>
    <row r="1680" ht="18.95" customHeight="1" spans="8:14">
      <c r="H1680" s="76" t="s">
        <v>10135</v>
      </c>
      <c r="I1680" s="33" t="s">
        <v>10136</v>
      </c>
      <c r="J1680" s="472" t="s">
        <v>10136</v>
      </c>
      <c r="K1680" s="33" t="s">
        <v>10137</v>
      </c>
      <c r="L1680" s="13" t="s">
        <v>6079</v>
      </c>
      <c r="M1680" s="13">
        <v>0</v>
      </c>
      <c r="N1680" s="74"/>
    </row>
    <row r="1681" ht="18.95" customHeight="1" spans="8:14">
      <c r="H1681" s="46" t="s">
        <v>632</v>
      </c>
      <c r="I1681" s="33" t="s">
        <v>974</v>
      </c>
      <c r="J1681" s="472" t="s">
        <v>974</v>
      </c>
      <c r="K1681" s="33" t="s">
        <v>897</v>
      </c>
      <c r="L1681" s="13" t="s">
        <v>6079</v>
      </c>
      <c r="M1681" s="13">
        <v>1337</v>
      </c>
      <c r="N1681" s="74"/>
    </row>
    <row r="1682" ht="18.95" customHeight="1" spans="8:14">
      <c r="H1682" s="76" t="s">
        <v>10138</v>
      </c>
      <c r="I1682" s="33" t="s">
        <v>10139</v>
      </c>
      <c r="J1682" s="472" t="s">
        <v>10139</v>
      </c>
      <c r="K1682" s="33" t="s">
        <v>10140</v>
      </c>
      <c r="L1682" s="13" t="s">
        <v>6079</v>
      </c>
      <c r="M1682" s="13">
        <v>0</v>
      </c>
      <c r="N1682" s="74"/>
    </row>
    <row r="1683" ht="18.95" customHeight="1" spans="8:14">
      <c r="H1683" s="76" t="s">
        <v>10141</v>
      </c>
      <c r="I1683" s="472" t="s">
        <v>10142</v>
      </c>
      <c r="J1683" s="472" t="s">
        <v>10143</v>
      </c>
      <c r="K1683" s="33" t="s">
        <v>10144</v>
      </c>
      <c r="L1683" s="13" t="s">
        <v>6079</v>
      </c>
      <c r="M1683" s="13"/>
      <c r="N1683" s="74"/>
    </row>
    <row r="1684" ht="18.95" customHeight="1" spans="8:14">
      <c r="H1684" s="77" t="s">
        <v>10145</v>
      </c>
      <c r="I1684" s="472" t="s">
        <v>10146</v>
      </c>
      <c r="J1684" s="472" t="s">
        <v>10147</v>
      </c>
      <c r="K1684" s="33" t="s">
        <v>10148</v>
      </c>
      <c r="L1684" s="13" t="s">
        <v>6079</v>
      </c>
      <c r="M1684" s="13"/>
      <c r="N1684" s="74"/>
    </row>
    <row r="1685" ht="18.75" customHeight="1" spans="8:14">
      <c r="H1685" s="76" t="s">
        <v>10149</v>
      </c>
      <c r="I1685" s="472" t="s">
        <v>10150</v>
      </c>
      <c r="J1685" s="472" t="s">
        <v>10151</v>
      </c>
      <c r="K1685" s="33" t="s">
        <v>10152</v>
      </c>
      <c r="L1685" s="13" t="s">
        <v>6079</v>
      </c>
      <c r="M1685" s="13"/>
      <c r="N1685" s="74"/>
    </row>
    <row r="1686" ht="18.95" customHeight="1" spans="8:14">
      <c r="H1686" s="76" t="s">
        <v>10153</v>
      </c>
      <c r="I1686" s="472" t="s">
        <v>10154</v>
      </c>
      <c r="J1686" s="472" t="s">
        <v>10155</v>
      </c>
      <c r="K1686" s="33" t="s">
        <v>10156</v>
      </c>
      <c r="L1686" s="13" t="s">
        <v>6079</v>
      </c>
      <c r="M1686" s="13"/>
      <c r="N1686" s="74"/>
    </row>
    <row r="1687" ht="18.95" customHeight="1" spans="8:14">
      <c r="H1687" s="76" t="s">
        <v>10157</v>
      </c>
      <c r="I1687" s="472" t="s">
        <v>10158</v>
      </c>
      <c r="J1687" s="472" t="s">
        <v>10159</v>
      </c>
      <c r="K1687" s="33" t="s">
        <v>10160</v>
      </c>
      <c r="L1687" s="13" t="s">
        <v>6079</v>
      </c>
      <c r="M1687" s="13"/>
      <c r="N1687" s="74"/>
    </row>
    <row r="1688" ht="18.95" customHeight="1" spans="8:14">
      <c r="H1688" s="76" t="s">
        <v>10161</v>
      </c>
      <c r="I1688" s="472" t="s">
        <v>10162</v>
      </c>
      <c r="J1688" s="472" t="s">
        <v>10163</v>
      </c>
      <c r="K1688" s="33" t="s">
        <v>10164</v>
      </c>
      <c r="L1688" s="13" t="s">
        <v>6079</v>
      </c>
      <c r="M1688" s="13"/>
      <c r="N1688" s="74"/>
    </row>
    <row r="1689" ht="18.95" customHeight="1" spans="8:14">
      <c r="H1689" s="76" t="s">
        <v>10165</v>
      </c>
      <c r="I1689" s="472" t="s">
        <v>10166</v>
      </c>
      <c r="J1689" s="472" t="s">
        <v>10167</v>
      </c>
      <c r="K1689" s="33" t="s">
        <v>10168</v>
      </c>
      <c r="L1689" s="13" t="s">
        <v>6079</v>
      </c>
      <c r="M1689" s="13"/>
      <c r="N1689" s="74"/>
    </row>
    <row r="1690" ht="18.95" customHeight="1" spans="8:14">
      <c r="H1690" s="76" t="s">
        <v>10169</v>
      </c>
      <c r="I1690" s="472" t="s">
        <v>10170</v>
      </c>
      <c r="J1690" s="472" t="s">
        <v>10171</v>
      </c>
      <c r="K1690" s="33" t="s">
        <v>10172</v>
      </c>
      <c r="L1690" s="13" t="s">
        <v>6079</v>
      </c>
      <c r="M1690" s="13"/>
      <c r="N1690" s="74"/>
    </row>
    <row r="1691" ht="18.95" customHeight="1" spans="8:14">
      <c r="H1691" s="76" t="s">
        <v>10173</v>
      </c>
      <c r="I1691" s="472" t="s">
        <v>10174</v>
      </c>
      <c r="J1691" s="472" t="s">
        <v>10175</v>
      </c>
      <c r="K1691" s="33" t="s">
        <v>10176</v>
      </c>
      <c r="L1691" s="13" t="s">
        <v>6079</v>
      </c>
      <c r="M1691" s="13"/>
      <c r="N1691" s="74"/>
    </row>
    <row r="1692" ht="18.95" customHeight="1" spans="8:14">
      <c r="H1692" s="76" t="s">
        <v>10177</v>
      </c>
      <c r="I1692" s="33" t="s">
        <v>10178</v>
      </c>
      <c r="J1692" s="472" t="s">
        <v>10178</v>
      </c>
      <c r="K1692" s="33" t="s">
        <v>10179</v>
      </c>
      <c r="L1692" s="13" t="s">
        <v>6079</v>
      </c>
      <c r="M1692" s="13">
        <v>1337</v>
      </c>
      <c r="N1692" s="74"/>
    </row>
    <row r="1693" ht="18.95" customHeight="1" spans="8:14">
      <c r="H1693" s="77" t="s">
        <v>10180</v>
      </c>
      <c r="I1693" s="33" t="s">
        <v>10181</v>
      </c>
      <c r="J1693" s="472" t="s">
        <v>10181</v>
      </c>
      <c r="K1693" s="33" t="s">
        <v>10182</v>
      </c>
      <c r="L1693" s="13" t="s">
        <v>6079</v>
      </c>
      <c r="M1693" s="13">
        <v>930</v>
      </c>
      <c r="N1693" s="74"/>
    </row>
    <row r="1694" ht="18.95" customHeight="1" spans="8:14">
      <c r="H1694" s="76" t="s">
        <v>10183</v>
      </c>
      <c r="I1694" s="33" t="s">
        <v>10184</v>
      </c>
      <c r="J1694" s="472" t="s">
        <v>10184</v>
      </c>
      <c r="K1694" s="33" t="s">
        <v>10185</v>
      </c>
      <c r="L1694" s="13" t="s">
        <v>6079</v>
      </c>
      <c r="M1694" s="13">
        <v>181</v>
      </c>
      <c r="N1694" s="74"/>
    </row>
    <row r="1695" ht="18.95" customHeight="1" spans="8:14">
      <c r="H1695" s="76" t="s">
        <v>10186</v>
      </c>
      <c r="I1695" s="33" t="s">
        <v>10187</v>
      </c>
      <c r="J1695" s="472" t="s">
        <v>10187</v>
      </c>
      <c r="K1695" s="33" t="s">
        <v>10188</v>
      </c>
      <c r="L1695" s="13" t="s">
        <v>6079</v>
      </c>
      <c r="M1695" s="13">
        <v>120</v>
      </c>
      <c r="N1695" s="74"/>
    </row>
    <row r="1696" ht="18.95" customHeight="1" spans="8:14">
      <c r="H1696" s="76" t="s">
        <v>10189</v>
      </c>
      <c r="I1696" s="33" t="s">
        <v>10190</v>
      </c>
      <c r="J1696" s="472" t="s">
        <v>10190</v>
      </c>
      <c r="K1696" s="33" t="s">
        <v>10191</v>
      </c>
      <c r="L1696" s="13" t="s">
        <v>6079</v>
      </c>
      <c r="M1696" s="13">
        <v>0</v>
      </c>
      <c r="N1696" s="74"/>
    </row>
    <row r="1697" ht="18.95" customHeight="1" spans="8:14">
      <c r="H1697" s="76" t="s">
        <v>10192</v>
      </c>
      <c r="I1697" s="33" t="s">
        <v>10193</v>
      </c>
      <c r="J1697" s="472" t="s">
        <v>10193</v>
      </c>
      <c r="K1697" s="33" t="s">
        <v>10194</v>
      </c>
      <c r="L1697" s="13" t="s">
        <v>6079</v>
      </c>
      <c r="M1697" s="13">
        <v>39</v>
      </c>
      <c r="N1697" s="74"/>
    </row>
    <row r="1698" ht="18.95" customHeight="1" spans="8:14">
      <c r="H1698" s="72"/>
      <c r="I1698" s="472" t="s">
        <v>10195</v>
      </c>
      <c r="J1698" s="472" t="s">
        <v>10196</v>
      </c>
      <c r="K1698" s="33" t="s">
        <v>10197</v>
      </c>
      <c r="L1698" s="13" t="s">
        <v>6079</v>
      </c>
      <c r="M1698" s="73">
        <v>0</v>
      </c>
      <c r="N1698" s="80"/>
    </row>
    <row r="1699" ht="18.95" customHeight="1" spans="8:14">
      <c r="H1699" s="72"/>
      <c r="I1699" s="472" t="s">
        <v>10195</v>
      </c>
      <c r="J1699" s="472" t="s">
        <v>10198</v>
      </c>
      <c r="K1699" s="33" t="s">
        <v>10199</v>
      </c>
      <c r="L1699" s="13" t="s">
        <v>6079</v>
      </c>
      <c r="M1699" s="13">
        <v>0</v>
      </c>
      <c r="N1699" s="80"/>
    </row>
    <row r="1700" ht="18.95" customHeight="1" spans="8:14">
      <c r="H1700" s="76" t="s">
        <v>10200</v>
      </c>
      <c r="I1700" s="33" t="s">
        <v>10201</v>
      </c>
      <c r="J1700" s="472" t="s">
        <v>10201</v>
      </c>
      <c r="K1700" s="33" t="s">
        <v>10202</v>
      </c>
      <c r="L1700" s="13" t="s">
        <v>6079</v>
      </c>
      <c r="M1700" s="13">
        <v>18</v>
      </c>
      <c r="N1700" s="74"/>
    </row>
    <row r="1701" ht="18.95" customHeight="1" spans="8:14">
      <c r="H1701" s="76" t="s">
        <v>10203</v>
      </c>
      <c r="I1701" s="33" t="s">
        <v>10204</v>
      </c>
      <c r="J1701" s="472" t="s">
        <v>10204</v>
      </c>
      <c r="K1701" s="33" t="s">
        <v>10205</v>
      </c>
      <c r="L1701" s="13" t="s">
        <v>6079</v>
      </c>
      <c r="M1701" s="13">
        <v>0</v>
      </c>
      <c r="N1701" s="74"/>
    </row>
    <row r="1702" ht="18.95" customHeight="1" spans="8:14">
      <c r="H1702" s="76" t="s">
        <v>10206</v>
      </c>
      <c r="I1702" s="33" t="s">
        <v>10207</v>
      </c>
      <c r="J1702" s="472" t="s">
        <v>10207</v>
      </c>
      <c r="K1702" s="33" t="s">
        <v>10208</v>
      </c>
      <c r="L1702" s="13" t="s">
        <v>6079</v>
      </c>
      <c r="M1702" s="13">
        <v>0</v>
      </c>
      <c r="N1702" s="74"/>
    </row>
    <row r="1703" ht="18.95" customHeight="1" spans="8:14">
      <c r="H1703" s="76" t="s">
        <v>10209</v>
      </c>
      <c r="I1703" s="472" t="s">
        <v>10210</v>
      </c>
      <c r="J1703" s="472" t="s">
        <v>10211</v>
      </c>
      <c r="K1703" s="33" t="s">
        <v>10208</v>
      </c>
      <c r="L1703" s="13" t="s">
        <v>6079</v>
      </c>
      <c r="M1703" s="13"/>
      <c r="N1703" s="74"/>
    </row>
    <row r="1704" ht="18.95" customHeight="1" spans="8:14">
      <c r="H1704" s="76" t="s">
        <v>10212</v>
      </c>
      <c r="I1704" s="472" t="s">
        <v>10195</v>
      </c>
      <c r="J1704" s="472" t="s">
        <v>10195</v>
      </c>
      <c r="K1704" s="33" t="s">
        <v>10213</v>
      </c>
      <c r="L1704" s="13" t="s">
        <v>6079</v>
      </c>
      <c r="M1704" s="13">
        <v>49</v>
      </c>
      <c r="N1704" s="74"/>
    </row>
    <row r="1705" ht="18.95" customHeight="1" spans="8:14">
      <c r="H1705" s="79" t="s">
        <v>541</v>
      </c>
      <c r="I1705" s="58" t="str">
        <f>""</f>
        <v/>
      </c>
      <c r="J1705" s="481" t="s">
        <v>3364</v>
      </c>
      <c r="K1705" s="80" t="s">
        <v>10214</v>
      </c>
      <c r="L1705" s="73" t="s">
        <v>6079</v>
      </c>
      <c r="M1705" s="13">
        <v>30860</v>
      </c>
      <c r="N1705" s="74"/>
    </row>
    <row r="1706" ht="18.95" customHeight="1" spans="8:14">
      <c r="H1706" s="48" t="s">
        <v>542</v>
      </c>
      <c r="I1706" s="16" t="s">
        <v>9445</v>
      </c>
      <c r="J1706" s="75" t="str">
        <f>""</f>
        <v/>
      </c>
      <c r="K1706" s="49"/>
      <c r="L1706" s="13" t="s">
        <v>6079</v>
      </c>
      <c r="M1706" s="73">
        <v>0</v>
      </c>
      <c r="N1706" s="80"/>
    </row>
    <row r="1707" ht="18.95" customHeight="1" spans="8:14">
      <c r="H1707" s="48" t="s">
        <v>10215</v>
      </c>
      <c r="I1707" s="16" t="s">
        <v>10216</v>
      </c>
      <c r="J1707" s="75" t="str">
        <f>""</f>
        <v/>
      </c>
      <c r="K1707" s="49"/>
      <c r="L1707" s="13" t="s">
        <v>6079</v>
      </c>
      <c r="M1707" s="13">
        <v>0</v>
      </c>
      <c r="N1707" s="80"/>
    </row>
    <row r="1708" ht="18.95" customHeight="1" spans="8:14">
      <c r="H1708" s="48" t="s">
        <v>10217</v>
      </c>
      <c r="I1708" s="16" t="s">
        <v>10218</v>
      </c>
      <c r="J1708" s="482" t="s">
        <v>10218</v>
      </c>
      <c r="K1708" s="74" t="s">
        <v>10219</v>
      </c>
      <c r="L1708" s="13" t="s">
        <v>6079</v>
      </c>
      <c r="M1708" s="13">
        <v>0</v>
      </c>
      <c r="N1708" s="74"/>
    </row>
    <row r="1709" ht="18.95" customHeight="1" spans="8:14">
      <c r="H1709" s="48" t="s">
        <v>10220</v>
      </c>
      <c r="I1709" s="16" t="s">
        <v>10221</v>
      </c>
      <c r="J1709" s="482" t="s">
        <v>10221</v>
      </c>
      <c r="K1709" s="74" t="s">
        <v>10222</v>
      </c>
      <c r="L1709" s="13" t="s">
        <v>6079</v>
      </c>
      <c r="M1709" s="13">
        <v>0</v>
      </c>
      <c r="N1709" s="74"/>
    </row>
    <row r="1710" ht="18.95" customHeight="1" spans="8:14">
      <c r="H1710" s="48" t="s">
        <v>10223</v>
      </c>
      <c r="I1710" s="16" t="s">
        <v>10224</v>
      </c>
      <c r="J1710" s="482" t="s">
        <v>10224</v>
      </c>
      <c r="K1710" s="74" t="s">
        <v>546</v>
      </c>
      <c r="L1710" s="13" t="s">
        <v>6079</v>
      </c>
      <c r="M1710" s="13">
        <v>0</v>
      </c>
      <c r="N1710" s="74"/>
    </row>
    <row r="1711" ht="18.95" customHeight="1" spans="8:14">
      <c r="H1711" s="48" t="s">
        <v>10225</v>
      </c>
      <c r="I1711" s="16" t="s">
        <v>10226</v>
      </c>
      <c r="J1711" s="482" t="s">
        <v>10226</v>
      </c>
      <c r="K1711" s="74" t="s">
        <v>553</v>
      </c>
      <c r="L1711" s="13" t="s">
        <v>6079</v>
      </c>
      <c r="M1711" s="13">
        <v>520</v>
      </c>
      <c r="N1711" s="81"/>
    </row>
    <row r="1712" spans="8:14">
      <c r="H1712" s="79" t="s">
        <v>555</v>
      </c>
      <c r="I1712" s="58" t="str">
        <f>""</f>
        <v/>
      </c>
      <c r="J1712" s="82" t="str">
        <f>""</f>
        <v/>
      </c>
      <c r="K1712" s="80" t="s">
        <v>555</v>
      </c>
      <c r="L1712" s="73" t="s">
        <v>6079</v>
      </c>
      <c r="M1712" s="39">
        <v>31380</v>
      </c>
      <c r="N1712" s="74"/>
    </row>
  </sheetData>
  <autoFilter ref="A6:N1712">
    <extLst/>
  </autoFilter>
  <mergeCells count="3">
    <mergeCell ref="A2:N2"/>
    <mergeCell ref="A4:G4"/>
    <mergeCell ref="H4:N4"/>
  </mergeCells>
  <dataValidations count="4">
    <dataValidation type="textLength" operator="lessThanOrEqual" allowBlank="1" showInputMessage="1" showErrorMessage="1" errorTitle="提示" error="此处最多只能输入 [9] 个字符。" sqref="C7:C158 J7:J1712">
      <formula1>9</formula1>
    </dataValidation>
    <dataValidation type="textLength" operator="lessThanOrEqual" allowBlank="1" showInputMessage="1" showErrorMessage="1" errorTitle="提示" error="此处最多只能输入 [20] 个字符。" sqref="F6:G6 M6:N6 E7:E158 L7:L1712">
      <formula1>20</formula1>
    </dataValidation>
    <dataValidation type="custom" allowBlank="1" showInputMessage="1" showErrorMessage="1" errorTitle="提示" error="对不起，此处只能输入数字。" sqref="F7 G7 M7:N7 F8 G8 M8:N8 F9 G9 M9:N9 F10 G10 M10 N10 F11 G11 M11 N11 F12 G12 M12:N12 F13 G13 M13:N13 F14 G14 M14 N14 F15 G15 M15 N15 F16 G16 M16 N16 F17 G17 M17 N17 F18 G18 M18 N18 F19 G19 M19 N19 F20 G20 M20 N20 F21 G21 M21 N21 F22 G22 M22 N22 F23 G23 M23 N23 F24 G24 M24 N24 F25 G25 M25 N25 F26 G26 M26 N26 F27 G27 M27 N27 F28 G28 M28 N28 F29 G29 M29 N29 F30 G30 M30 N30 F31 G31 M31 N31 F32 G32 M32 N32 F33 G33 M33 N33 F34 G34 M34 N34 F35 G35 M35 N35 F36 G36 M36 N36 F37 G37 M37 N37 F38 G38 M38 N38 F39 G39 M39 N39 F40 G40 M40 N40 F41 G41 M41 N41 F42 G42 M42 N42 F43 G43 M43 N43 F44 G44 M44 N44 F45 G45 M45 N45 F46 G46 M46 N46 F47 G47 M47 N47 F48 G48 M48 N48 F49 G49 M49 N49 F53 G53 M53 N53 F54 G54 M54 N54 F55 G55 M55 N55 F56 G56 M56 N56 F57 G57 M57 N57 F58 G58 M58 N58 F59 G59 M59 N59 F60 G60 M60 N60 F61 G61 M61 N61 F62 G62 M62 N62 F63 G63 M63 N63 F64 G64 M64 N64 F65 G65 M65 N65 F66 G66 M66 N66 F67 G67 M67 N67 F68 G68 M68 N68 F69 G69 M69 N69 F70 G70 M70 N70 F71 G71 M71 N71 F72 G72 M72 N72 F73 G73 M73 N73 F74 G74 M74 N74 F75 G75 M75 N75 F76 G76 M76 N76 F77 G77 M77 N77 F78 G78 M78 N78 F79 G79 M79 N79 F80 G80 M80 N80 F81 G81 M81 N81 F82 G82 M82 N82 F83 G83 M83 N83 F84 G84 M84 N84 F85 G85 M85 N85 F86 G86 M86 N86 F87 G87 M87 N87 F88 G88 M88 N88 F89 G89 M89 N89 F90 G90 M90 N90 F91 G91 M91 N91 F92 G92 M92 N92 F93 G93 M93 N93 F94 G94 M94 N94 F97 G97 M97 N97 F98 G98 M98 N98 F99 G99 M99 N99 F100 G100 M100 N100 F101 G101 M101 N101 F102 G102 M102 N102 F103 G103 M103 N103 F104 G104 M104 N104 F105 G105 M105 N105 F106 G106 M106 N106 F107 G107 M107 N107 F108 G108 M108 N108 F111 G111 M111 N111 F119 G119 M119 N119 F120 G120 M120 N120 F121 G121 M121 N121 F122 G122 M122 N122 F125 G125 M125 N125 F126 G126 M126 N126 F127 G127 M127 N127 F128 G128 M128 N128 F129 G129 M129 N129 F130 G130 M130 N130 F131 G131 M131 N131 F132 G132 M132 N132 F133 G133 M133 N133 F134 G134 M134 N134 F135 G135 M135 N135 F136 G136 M136 N136 F137 G137 M137 N137 F138 G138 M138 N138 F141 G141 M141 N141 F142 G142 M142 N142 F143 G143 M143 N143 F144 G144 M144 N144 F145 G145 M145 N145 F149 G149 M149 N149 F150 G150 M150 N150 F151 G151 M151 N151 F154 G154 M154 N154 F155 G155 M155 N155 F156 G156 M156 N156 F157 G157 M157 N157 F158 G158 M158 N158 M162 N162 M165 N165 M166 N166 M172 N172 M178 N178 M181 N181 M184 N184 M185 N185 M186 N186 M187 N187 M190 N190 M191 N191 M192 N192 M193 N193 M196 N196 M197 N197 M198 N198 M201 N201 M202 N202 M203 N203 M204 N204 M205 N205 M206 N206 M207 N207 M208 N208 M209 N209 M210 N210 M211 N211 M212 N212 M213 N213 M214 N214 M215 N215 M216 N216 M219 N219 M220 N220 M223 N223 M224 N224 M231 N231 M235 N235 M236 N236 M239 N239 M242 N242 M253 N253 M254 N254 M255 N255 M264 N264 M270 N270 M271 N271 M274 N274 M278 N278 M286 N286 M287 N287 M288 N288 M289 N289 M290 N290 M293 N293 M298 N298 M299 N299 M300 N300 M301 N301 M307 N307 M308 N308 M309 N309 M310 N310 M311 N311 M314 N314 M315 N315 M318 N318 M321 N321 M322 N322 M323 N323 M324 N324 M325 N325 M326 N326 M333 N333 M336 N336 M337 N337 M338 N338 M339 N339 M342 N342 M351 N351 M352 N352 M353 N353 M354 N354 M355 N355 M356 N356 M360 N360 M361 N361 M364 N364 M365 N365 M375 N375 M378 N378 M379 N379 M380 N380 M381 N381 M382 N382 M383 N383 M384 N384 M387 N387 M390 N390 M391 N391 M392 N392 M393 N393 M394 N394 M395 N395 M396 N396 M397 N397 M400 N400 M401 N401 M402 N402 M403 N403 M404 N404 M405 N405 M406 N406 M407 N407 M408 N408 M409 N409 M410 N410 M411 N411 M412 N412 M413 N413 M417 N417 M418 N418 M419 N419 M422 N422 M423 N423 M424 N424 M425 N425 M426 N426 M429 N429 M430 N430 M433 N433 M434 N434 M435 N435 M436 N436 M437 N437 M440 N440 M441 N441 M442 N442 M443 N443 M444 N444 M445 N445 M446 N446 M447 N447 M448 N448 M449 N449 M450 N450 M451 N451 M455 N455 M459 N459 M460 N460 M461 N461 M462 N462 M463 N463 M464 N464 M465 N465 M466 N466 M467 N467 M468 N468 M469 N469 M470 N470 M471 N471 M472 N472 M473 N473 M474 N474 M479 N479 M480 N480 M481 N481 M482 N482 M483 N483 M484 N484 M485 N485 M486 N486 M487 N487 M488 N488 M489 N489 M490 N490 M491 N491 M492 N492 M497 N497 M502 N502 M503 N503 M504 N504 M507 N507 M508 N508 M509 N509 M510 N510 M514 N514 M515 N515 M516 N516 M517 N517 M518 N518 M519 N519 M520 N520 M524 N524 M525 N525 M526 N526 M527 N527 M531 N531 M534 N534 M542 N542 M543 N543 M548 N548 M549 N549 M550 N550 M551 N551 F50:F52 F95:F96 F109:F110 F112:F113 F114:F118 F123:F124 F139:F140 F146:F148 F152:F153 G50:G52 G95:G96 G109:G110 G112:G113 G114:G118 G123:G124 G139:G140 G146:G148 G152:G153 M50:M52 M95:M96 M109:M110 M112:M113 M114:M118 M123:M124 M139:M140 M146:M148 M152:M153 M159:M161 M163:M164 M167:M171 M173:M175 M176:M177 M179:M180 M182:M183 M188:M189 M194:M195 M199:M200 M217:M218 M221:M222 M225:M226 M227:M230 M232:M234 M237:M238 M240:M241 M243:M248 M249:M252 M256:M257 M258:M263 M265:M266 M267:M269 M272:M273 M275:M277 M279:M280 M281:M282 M283:M285 M291:M292 M294:M295 M296:M297 M302:M304 M305:M306 M312:M313 M316:M317 M319:M320 M327:M332 M334:M335 M340:M341 M343:M350 M357:M359 M362:M363 M366:M369 M370:M374 M376:M377 M385:M386 M388:M389 M398:M399 M414:M416 M420:M421 M427:M428 M431:M432 M438:M439 M452:M454 M456:M458 M475:M478 M493:M496 M498:M499 M500:M501 M505:M506 M511:M513 M521:M523 M528:M530 M532:M533 M535:M537 M538:M541 M544:M545 M546:M547 M552:M553 M554:M564 M565:M570 M571:M577 M578:M612 M613:M716 M717:M1712 N50:N52 N95:N96 N109:N110 N112:N113 N114:N118 N123:N124 N139:N140 N146:N148 N152:N153 N159:N161 N163:N164 N167:N171 N173:N175 N176:N177 N179:N180 N182:N183 N188:N189 N194:N195 N199:N200 N217:N218 N221:N222 N225:N226 N227:N230 N232:N234 N237:N238 N240:N241 N243:N248 N249:N252 N256:N257 N258:N263 N265:N266 N267:N269 N272:N273 N275:N277 N279:N280 N281:N282 N283:N285 N291:N292 N294:N295 N296:N297 N302:N304 N305:N306 N312:N313 N316:N317 N319:N320 N327:N332 N334:N335 N340:N341 N343:N350 N357:N359 N362:N363 N366:N369 N370:N374 N376:N377 N385:N386 N388:N389 N398:N399 N414:N416 N420:N421 N427:N428 N431:N432 N438:N439 N452:N454 N456:N458 N475:N478 N493:N496 N498:N499 N500:N501 N505:N506 N511:N513 N521:N523 N528:N530 N532:N533 N535:N537 N538:N541 N544:N545 N546:N547 N552:N553 N554:N564 N565:N570 N571:N577 N578:N612 N613:N716 N717:N1712">
      <formula1>OR(F7="",ISNUMBER(F7))</formula1>
    </dataValidation>
    <dataValidation type="textLength" operator="lessThanOrEqual" allowBlank="1" showInputMessage="1" showErrorMessage="1" errorTitle="提示" error="此处最多只能输入 [100] 个字符。" sqref="D7:D158 K7:K1712">
      <formula1>100</formula1>
    </dataValidation>
  </dataValidations>
  <pageMargins left="0.699305555555556" right="0.699305555555556" top="0.75" bottom="0.75" header="0.3" footer="0.3"/>
  <pageSetup paperSize="9" orientation="portrait"/>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tabColor rgb="FF92D050"/>
  </sheetPr>
  <dimension ref="A1:F41"/>
  <sheetViews>
    <sheetView showZeros="0" workbookViewId="0">
      <pane ySplit="4" topLeftCell="A14" activePane="bottomLeft" state="frozen"/>
      <selection/>
      <selection pane="bottomLeft" activeCell="L41" sqref="L41"/>
    </sheetView>
  </sheetViews>
  <sheetFormatPr defaultColWidth="9" defaultRowHeight="15.75" outlineLevelCol="5"/>
  <cols>
    <col min="1" max="1" width="36.625" style="187" customWidth="1"/>
    <col min="2" max="5" width="8" style="187" customWidth="1"/>
    <col min="6" max="6" width="7.75" style="187" customWidth="1"/>
    <col min="7" max="16384" width="9" style="187"/>
  </cols>
  <sheetData>
    <row r="1" ht="25" customHeight="1" spans="1:1">
      <c r="A1" s="441" t="s">
        <v>665</v>
      </c>
    </row>
    <row r="2" ht="30" customHeight="1" spans="1:6">
      <c r="A2" s="229" t="s">
        <v>666</v>
      </c>
      <c r="B2" s="230"/>
      <c r="C2" s="230"/>
      <c r="D2" s="230"/>
      <c r="E2" s="230"/>
      <c r="F2" s="230"/>
    </row>
    <row r="3" ht="20" customHeight="1" spans="1:6">
      <c r="A3" s="231"/>
      <c r="B3" s="231"/>
      <c r="C3" s="231"/>
      <c r="D3" s="231"/>
      <c r="E3" s="232" t="s">
        <v>2</v>
      </c>
      <c r="F3" s="232"/>
    </row>
    <row r="4" ht="60" customHeight="1" spans="1:6">
      <c r="A4" s="430" t="s">
        <v>667</v>
      </c>
      <c r="B4" s="430" t="s">
        <v>4</v>
      </c>
      <c r="C4" s="430" t="s">
        <v>668</v>
      </c>
      <c r="D4" s="430" t="s">
        <v>6</v>
      </c>
      <c r="E4" s="430" t="s">
        <v>7</v>
      </c>
      <c r="F4" s="430" t="s">
        <v>8</v>
      </c>
    </row>
    <row r="5" ht="35" customHeight="1" spans="1:6">
      <c r="A5" s="233" t="s">
        <v>669</v>
      </c>
      <c r="B5" s="234">
        <f>SUM(B6:B19)</f>
        <v>10</v>
      </c>
      <c r="C5" s="234">
        <f>SUM(C6:C19)</f>
        <v>11</v>
      </c>
      <c r="D5" s="234">
        <f>SUM(D6:D19)</f>
        <v>11</v>
      </c>
      <c r="E5" s="119">
        <f>IF(ISERROR(C5/B5),"",C5/B5)</f>
        <v>1.1</v>
      </c>
      <c r="F5" s="119">
        <f>IF(ISERROR(D5/C5),"",D5/C5)</f>
        <v>1</v>
      </c>
    </row>
    <row r="6" ht="35" customHeight="1" spans="1:6">
      <c r="A6" s="233" t="s">
        <v>670</v>
      </c>
      <c r="B6" s="245"/>
      <c r="C6" s="245"/>
      <c r="D6" s="245"/>
      <c r="E6" s="119" t="str">
        <f t="shared" ref="E6:E41" si="0">IF(ISERROR(C6/B6),"",C6/B6)</f>
        <v/>
      </c>
      <c r="F6" s="119" t="str">
        <f t="shared" ref="F6:F18" si="1">IF(ISERROR(D6/C6),"",D6/C6)</f>
        <v/>
      </c>
    </row>
    <row r="7" ht="35" customHeight="1" spans="1:6">
      <c r="A7" s="233" t="s">
        <v>671</v>
      </c>
      <c r="B7" s="234"/>
      <c r="C7" s="234"/>
      <c r="D7" s="234"/>
      <c r="E7" s="119" t="str">
        <f t="shared" si="0"/>
        <v/>
      </c>
      <c r="F7" s="119" t="str">
        <f t="shared" si="1"/>
        <v/>
      </c>
    </row>
    <row r="8" ht="35" customHeight="1" spans="1:6">
      <c r="A8" s="233" t="s">
        <v>672</v>
      </c>
      <c r="B8" s="234"/>
      <c r="C8" s="234"/>
      <c r="D8" s="234"/>
      <c r="E8" s="119" t="str">
        <f t="shared" si="0"/>
        <v/>
      </c>
      <c r="F8" s="119" t="str">
        <f t="shared" si="1"/>
        <v/>
      </c>
    </row>
    <row r="9" ht="35" customHeight="1" spans="1:6">
      <c r="A9" s="233" t="s">
        <v>673</v>
      </c>
      <c r="B9" s="234"/>
      <c r="C9" s="234"/>
      <c r="D9" s="234"/>
      <c r="E9" s="119" t="str">
        <f t="shared" si="0"/>
        <v/>
      </c>
      <c r="F9" s="119" t="str">
        <f t="shared" si="1"/>
        <v/>
      </c>
    </row>
    <row r="10" ht="35" customHeight="1" spans="1:6">
      <c r="A10" s="233" t="s">
        <v>674</v>
      </c>
      <c r="B10" s="234"/>
      <c r="C10" s="234"/>
      <c r="D10" s="234"/>
      <c r="E10" s="119" t="str">
        <f t="shared" si="0"/>
        <v/>
      </c>
      <c r="F10" s="119" t="str">
        <f t="shared" si="1"/>
        <v/>
      </c>
    </row>
    <row r="11" ht="35" customHeight="1" spans="1:6">
      <c r="A11" s="233" t="s">
        <v>675</v>
      </c>
      <c r="B11" s="234"/>
      <c r="C11" s="234"/>
      <c r="D11" s="234"/>
      <c r="E11" s="119" t="str">
        <f t="shared" si="0"/>
        <v/>
      </c>
      <c r="F11" s="119" t="str">
        <f t="shared" si="1"/>
        <v/>
      </c>
    </row>
    <row r="12" ht="35" customHeight="1" spans="1:6">
      <c r="A12" s="233" t="s">
        <v>676</v>
      </c>
      <c r="B12" s="234"/>
      <c r="C12" s="234"/>
      <c r="D12" s="234"/>
      <c r="E12" s="119" t="str">
        <f t="shared" si="0"/>
        <v/>
      </c>
      <c r="F12" s="119" t="str">
        <f t="shared" si="1"/>
        <v/>
      </c>
    </row>
    <row r="13" ht="35" customHeight="1" spans="1:6">
      <c r="A13" s="233" t="s">
        <v>677</v>
      </c>
      <c r="B13" s="234"/>
      <c r="C13" s="234"/>
      <c r="D13" s="234"/>
      <c r="E13" s="119" t="str">
        <f t="shared" si="0"/>
        <v/>
      </c>
      <c r="F13" s="119" t="str">
        <f t="shared" si="1"/>
        <v/>
      </c>
    </row>
    <row r="14" ht="35" customHeight="1" spans="1:6">
      <c r="A14" s="233" t="s">
        <v>678</v>
      </c>
      <c r="B14" s="234"/>
      <c r="C14" s="234"/>
      <c r="D14" s="234"/>
      <c r="E14" s="119" t="str">
        <f t="shared" si="0"/>
        <v/>
      </c>
      <c r="F14" s="119" t="str">
        <f t="shared" si="1"/>
        <v/>
      </c>
    </row>
    <row r="15" ht="35" customHeight="1" spans="1:6">
      <c r="A15" s="233" t="s">
        <v>679</v>
      </c>
      <c r="B15" s="234"/>
      <c r="C15" s="234"/>
      <c r="D15" s="234"/>
      <c r="E15" s="119" t="str">
        <f t="shared" si="0"/>
        <v/>
      </c>
      <c r="F15" s="119" t="str">
        <f t="shared" si="1"/>
        <v/>
      </c>
    </row>
    <row r="16" ht="35" customHeight="1" spans="1:6">
      <c r="A16" s="233" t="s">
        <v>680</v>
      </c>
      <c r="B16" s="234"/>
      <c r="C16" s="234"/>
      <c r="D16" s="234"/>
      <c r="E16" s="119" t="str">
        <f t="shared" si="0"/>
        <v/>
      </c>
      <c r="F16" s="119" t="str">
        <f t="shared" si="1"/>
        <v/>
      </c>
    </row>
    <row r="17" ht="35" customHeight="1" spans="1:6">
      <c r="A17" s="233" t="s">
        <v>681</v>
      </c>
      <c r="B17" s="234"/>
      <c r="C17" s="234"/>
      <c r="D17" s="234"/>
      <c r="E17" s="119" t="str">
        <f t="shared" si="0"/>
        <v/>
      </c>
      <c r="F17" s="119" t="str">
        <f t="shared" si="1"/>
        <v/>
      </c>
    </row>
    <row r="18" ht="35" customHeight="1" spans="1:6">
      <c r="A18" s="233" t="s">
        <v>682</v>
      </c>
      <c r="B18" s="234"/>
      <c r="C18" s="234"/>
      <c r="D18" s="234"/>
      <c r="E18" s="119" t="str">
        <f t="shared" si="0"/>
        <v/>
      </c>
      <c r="F18" s="119" t="str">
        <f t="shared" si="1"/>
        <v/>
      </c>
    </row>
    <row r="19" ht="35" customHeight="1" spans="1:6">
      <c r="A19" s="233" t="s">
        <v>683</v>
      </c>
      <c r="B19" s="234">
        <v>10</v>
      </c>
      <c r="C19" s="234">
        <v>11</v>
      </c>
      <c r="D19" s="234">
        <v>11</v>
      </c>
      <c r="E19" s="119">
        <f t="shared" si="0"/>
        <v>1.1</v>
      </c>
      <c r="F19" s="119">
        <f t="shared" ref="F19:F41" si="2">IF(ISERROR(D19/C19),"",D19/C19)</f>
        <v>1</v>
      </c>
    </row>
    <row r="20" ht="35" customHeight="1" spans="1:6">
      <c r="A20" s="233" t="s">
        <v>684</v>
      </c>
      <c r="B20" s="234">
        <f>SUM(B21:B24)</f>
        <v>0</v>
      </c>
      <c r="C20" s="234"/>
      <c r="D20" s="234">
        <f>SUM(D21:D24)</f>
        <v>0</v>
      </c>
      <c r="E20" s="119" t="str">
        <f t="shared" si="0"/>
        <v/>
      </c>
      <c r="F20" s="119" t="str">
        <f t="shared" si="2"/>
        <v/>
      </c>
    </row>
    <row r="21" ht="35" customHeight="1" spans="1:6">
      <c r="A21" s="233" t="s">
        <v>685</v>
      </c>
      <c r="B21" s="234"/>
      <c r="C21" s="234"/>
      <c r="D21" s="234"/>
      <c r="E21" s="119" t="str">
        <f t="shared" si="0"/>
        <v/>
      </c>
      <c r="F21" s="119" t="str">
        <f t="shared" si="2"/>
        <v/>
      </c>
    </row>
    <row r="22" ht="35" customHeight="1" spans="1:6">
      <c r="A22" s="233" t="s">
        <v>686</v>
      </c>
      <c r="B22" s="234"/>
      <c r="C22" s="234"/>
      <c r="D22" s="234"/>
      <c r="E22" s="119" t="str">
        <f t="shared" si="0"/>
        <v/>
      </c>
      <c r="F22" s="119" t="str">
        <f t="shared" si="2"/>
        <v/>
      </c>
    </row>
    <row r="23" ht="35" customHeight="1" spans="1:6">
      <c r="A23" s="233" t="s">
        <v>687</v>
      </c>
      <c r="B23" s="234"/>
      <c r="C23" s="234"/>
      <c r="D23" s="234"/>
      <c r="E23" s="119" t="str">
        <f t="shared" si="0"/>
        <v/>
      </c>
      <c r="F23" s="119" t="str">
        <f t="shared" si="2"/>
        <v/>
      </c>
    </row>
    <row r="24" ht="35" customHeight="1" spans="1:6">
      <c r="A24" s="233" t="s">
        <v>688</v>
      </c>
      <c r="B24" s="234"/>
      <c r="C24" s="234"/>
      <c r="D24" s="234"/>
      <c r="E24" s="119" t="str">
        <f t="shared" si="0"/>
        <v/>
      </c>
      <c r="F24" s="119" t="str">
        <f t="shared" si="2"/>
        <v/>
      </c>
    </row>
    <row r="25" ht="35" customHeight="1" spans="1:6">
      <c r="A25" s="233" t="s">
        <v>689</v>
      </c>
      <c r="B25" s="234">
        <f>SUM(B26:B30)</f>
        <v>0</v>
      </c>
      <c r="C25" s="234"/>
      <c r="D25" s="234">
        <f>SUM(D26:D30)</f>
        <v>0</v>
      </c>
      <c r="E25" s="119" t="str">
        <f t="shared" si="0"/>
        <v/>
      </c>
      <c r="F25" s="119" t="str">
        <f t="shared" si="2"/>
        <v/>
      </c>
    </row>
    <row r="26" ht="35" customHeight="1" spans="1:6">
      <c r="A26" s="233" t="s">
        <v>690</v>
      </c>
      <c r="B26" s="234"/>
      <c r="C26" s="234"/>
      <c r="D26" s="234"/>
      <c r="E26" s="119" t="str">
        <f t="shared" si="0"/>
        <v/>
      </c>
      <c r="F26" s="119" t="str">
        <f t="shared" si="2"/>
        <v/>
      </c>
    </row>
    <row r="27" ht="35" customHeight="1" spans="1:6">
      <c r="A27" s="233" t="s">
        <v>691</v>
      </c>
      <c r="B27" s="234"/>
      <c r="C27" s="234"/>
      <c r="D27" s="234"/>
      <c r="E27" s="119" t="str">
        <f t="shared" si="0"/>
        <v/>
      </c>
      <c r="F27" s="119" t="str">
        <f t="shared" si="2"/>
        <v/>
      </c>
    </row>
    <row r="28" ht="35" customHeight="1" spans="1:6">
      <c r="A28" s="233" t="s">
        <v>692</v>
      </c>
      <c r="B28" s="234"/>
      <c r="C28" s="234"/>
      <c r="D28" s="234"/>
      <c r="E28" s="119" t="str">
        <f t="shared" si="0"/>
        <v/>
      </c>
      <c r="F28" s="119" t="str">
        <f t="shared" si="2"/>
        <v/>
      </c>
    </row>
    <row r="29" ht="35" customHeight="1" spans="1:6">
      <c r="A29" s="233" t="s">
        <v>693</v>
      </c>
      <c r="B29" s="234"/>
      <c r="C29" s="234"/>
      <c r="D29" s="234"/>
      <c r="E29" s="119" t="str">
        <f t="shared" si="0"/>
        <v/>
      </c>
      <c r="F29" s="119" t="str">
        <f t="shared" si="2"/>
        <v/>
      </c>
    </row>
    <row r="30" ht="35" customHeight="1" spans="1:6">
      <c r="A30" s="233" t="s">
        <v>694</v>
      </c>
      <c r="B30" s="234"/>
      <c r="C30" s="234"/>
      <c r="D30" s="234"/>
      <c r="E30" s="119" t="str">
        <f t="shared" si="0"/>
        <v/>
      </c>
      <c r="F30" s="119" t="str">
        <f t="shared" si="2"/>
        <v/>
      </c>
    </row>
    <row r="31" ht="35" customHeight="1" spans="1:6">
      <c r="A31" s="233" t="s">
        <v>695</v>
      </c>
      <c r="B31" s="234">
        <f>SUM(B32:B34)</f>
        <v>0</v>
      </c>
      <c r="C31" s="234"/>
      <c r="D31" s="234">
        <f>SUM(D32:D34)</f>
        <v>0</v>
      </c>
      <c r="E31" s="119" t="str">
        <f t="shared" si="0"/>
        <v/>
      </c>
      <c r="F31" s="119" t="str">
        <f t="shared" si="2"/>
        <v/>
      </c>
    </row>
    <row r="32" ht="35" customHeight="1" spans="1:6">
      <c r="A32" s="233" t="s">
        <v>696</v>
      </c>
      <c r="B32" s="234"/>
      <c r="C32" s="234"/>
      <c r="D32" s="234"/>
      <c r="E32" s="119" t="str">
        <f t="shared" si="0"/>
        <v/>
      </c>
      <c r="F32" s="119" t="str">
        <f t="shared" si="2"/>
        <v/>
      </c>
    </row>
    <row r="33" ht="35" customHeight="1" spans="1:6">
      <c r="A33" s="233" t="s">
        <v>697</v>
      </c>
      <c r="B33" s="234"/>
      <c r="C33" s="234"/>
      <c r="D33" s="234"/>
      <c r="E33" s="119" t="str">
        <f t="shared" si="0"/>
        <v/>
      </c>
      <c r="F33" s="119" t="str">
        <f t="shared" si="2"/>
        <v/>
      </c>
    </row>
    <row r="34" ht="35" customHeight="1" spans="1:6">
      <c r="A34" s="233" t="s">
        <v>698</v>
      </c>
      <c r="B34" s="234"/>
      <c r="C34" s="234"/>
      <c r="D34" s="234"/>
      <c r="E34" s="119" t="str">
        <f t="shared" si="0"/>
        <v/>
      </c>
      <c r="F34" s="119" t="str">
        <f t="shared" si="2"/>
        <v/>
      </c>
    </row>
    <row r="35" ht="35" customHeight="1" spans="1:6">
      <c r="A35" s="233" t="s">
        <v>699</v>
      </c>
      <c r="B35" s="234"/>
      <c r="C35" s="234"/>
      <c r="D35" s="234"/>
      <c r="E35" s="119" t="str">
        <f t="shared" si="0"/>
        <v/>
      </c>
      <c r="F35" s="119" t="str">
        <f t="shared" si="2"/>
        <v/>
      </c>
    </row>
    <row r="36" ht="35" customHeight="1" spans="1:6">
      <c r="A36" s="236" t="s">
        <v>700</v>
      </c>
      <c r="B36" s="237">
        <f>SUM(B5,B20,B25,B31,B35)</f>
        <v>10</v>
      </c>
      <c r="C36" s="237">
        <f>SUM(C5,C20,C25,C31,C35)</f>
        <v>11</v>
      </c>
      <c r="D36" s="237">
        <f>SUM(D5,D20,D25,D31,D35)</f>
        <v>11</v>
      </c>
      <c r="E36" s="374">
        <f t="shared" si="0"/>
        <v>1.1</v>
      </c>
      <c r="F36" s="374">
        <f t="shared" si="2"/>
        <v>1</v>
      </c>
    </row>
    <row r="37" ht="35" customHeight="1" spans="1:6">
      <c r="A37" s="233" t="s">
        <v>701</v>
      </c>
      <c r="B37" s="197"/>
      <c r="C37" s="197">
        <v>4</v>
      </c>
      <c r="D37" s="197">
        <v>9</v>
      </c>
      <c r="E37" s="119" t="str">
        <f t="shared" si="0"/>
        <v/>
      </c>
      <c r="F37" s="119">
        <f t="shared" si="2"/>
        <v>2.25</v>
      </c>
    </row>
    <row r="38" ht="35" customHeight="1" spans="1:6">
      <c r="A38" s="239" t="s">
        <v>702</v>
      </c>
      <c r="B38" s="197"/>
      <c r="C38" s="197"/>
      <c r="D38" s="197"/>
      <c r="E38" s="119" t="str">
        <f t="shared" si="0"/>
        <v/>
      </c>
      <c r="F38" s="119" t="str">
        <f t="shared" si="2"/>
        <v/>
      </c>
    </row>
    <row r="39" ht="35" customHeight="1" spans="1:6">
      <c r="A39" s="233" t="s">
        <v>703</v>
      </c>
      <c r="B39" s="197"/>
      <c r="C39" s="197"/>
      <c r="D39" s="197"/>
      <c r="E39" s="119" t="str">
        <f t="shared" si="0"/>
        <v/>
      </c>
      <c r="F39" s="119" t="str">
        <f t="shared" si="2"/>
        <v/>
      </c>
    </row>
    <row r="40" ht="35" customHeight="1" spans="1:6">
      <c r="A40" s="233"/>
      <c r="B40" s="197"/>
      <c r="C40" s="197"/>
      <c r="D40" s="197"/>
      <c r="E40" s="119" t="str">
        <f t="shared" si="0"/>
        <v/>
      </c>
      <c r="F40" s="119" t="str">
        <f t="shared" si="2"/>
        <v/>
      </c>
    </row>
    <row r="41" s="213" customFormat="1" ht="35" customHeight="1" spans="1:6">
      <c r="A41" s="240" t="s">
        <v>704</v>
      </c>
      <c r="B41" s="237">
        <f>SUM(B36:B39)</f>
        <v>10</v>
      </c>
      <c r="C41" s="237">
        <f>SUM(C36:C39)</f>
        <v>15</v>
      </c>
      <c r="D41" s="237">
        <f>SUM(D36:D39)</f>
        <v>20</v>
      </c>
      <c r="E41" s="374">
        <f t="shared" si="0"/>
        <v>1.5</v>
      </c>
      <c r="F41" s="374">
        <f t="shared" si="2"/>
        <v>1.333</v>
      </c>
    </row>
  </sheetData>
  <autoFilter ref="A4:F41">
    <extLst/>
  </autoFilter>
  <mergeCells count="2">
    <mergeCell ref="A2:F2"/>
    <mergeCell ref="E3:F3"/>
  </mergeCells>
  <dataValidations count="1">
    <dataValidation type="textLength" operator="lessThanOrEqual" allowBlank="1" showInputMessage="1" showErrorMessage="1" errorTitle="提示" error="此处最多只能输入 [20] 个字符。" sqref="E4 F4">
      <formula1>20</formula1>
    </dataValidation>
  </dataValidations>
  <printOptions horizontalCentered="1"/>
  <pageMargins left="0.944444444444444" right="0.944444444444444" top="0.393055555555556" bottom="0.393055555555556" header="0.196527777777778" footer="0.196527777777778"/>
  <pageSetup paperSize="9" scale="50" orientation="portrait" useFirstPageNumber="1" horizontalDpi="600"/>
  <headerFooter alignWithMargins="0">
    <oddFooter>&amp;C&amp;19第 &amp;P+25 页，共 &amp;N+59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G41"/>
  <sheetViews>
    <sheetView showZeros="0" workbookViewId="0">
      <pane ySplit="4" topLeftCell="A5" activePane="bottomLeft" state="frozen"/>
      <selection/>
      <selection pane="bottomLeft" activeCell="M18" sqref="M18"/>
    </sheetView>
  </sheetViews>
  <sheetFormatPr defaultColWidth="9" defaultRowHeight="15.75" outlineLevelCol="6"/>
  <cols>
    <col min="1" max="1" width="36.625" style="187" customWidth="1"/>
    <col min="2" max="5" width="8" style="187" customWidth="1"/>
    <col min="6" max="7" width="7.75" style="187" customWidth="1"/>
    <col min="8" max="16370" width="9" style="187"/>
  </cols>
  <sheetData>
    <row r="1" ht="25" customHeight="1" spans="1:1">
      <c r="A1" s="441" t="s">
        <v>705</v>
      </c>
    </row>
    <row r="2" ht="30" customHeight="1" spans="1:7">
      <c r="A2" s="229" t="s">
        <v>706</v>
      </c>
      <c r="B2" s="229"/>
      <c r="C2" s="229"/>
      <c r="D2" s="229"/>
      <c r="E2" s="229"/>
      <c r="F2" s="229"/>
      <c r="G2" s="229"/>
    </row>
    <row r="3" ht="20" customHeight="1" spans="1:7">
      <c r="A3" s="231"/>
      <c r="B3" s="231"/>
      <c r="C3" s="231"/>
      <c r="D3" s="231"/>
      <c r="E3" s="232" t="s">
        <v>2</v>
      </c>
      <c r="F3" s="232"/>
      <c r="G3" s="232"/>
    </row>
    <row r="4" ht="60" customHeight="1" spans="1:7">
      <c r="A4" s="430" t="s">
        <v>707</v>
      </c>
      <c r="B4" s="430" t="s">
        <v>4</v>
      </c>
      <c r="C4" s="430" t="s">
        <v>668</v>
      </c>
      <c r="D4" s="430" t="s">
        <v>6</v>
      </c>
      <c r="E4" s="430" t="s">
        <v>7</v>
      </c>
      <c r="F4" s="430" t="s">
        <v>8</v>
      </c>
      <c r="G4" s="442"/>
    </row>
    <row r="5" ht="35" customHeight="1" spans="1:7">
      <c r="A5" s="233" t="s">
        <v>708</v>
      </c>
      <c r="B5" s="234">
        <f>SUM(B6:B7)</f>
        <v>0</v>
      </c>
      <c r="C5" s="234"/>
      <c r="D5" s="234">
        <f>SUM(D6:D7)</f>
        <v>0</v>
      </c>
      <c r="E5" s="119" t="str">
        <f t="shared" ref="E5:E41" si="0">IF(ISERROR(C5/B5),"",C5/B5)</f>
        <v/>
      </c>
      <c r="F5" s="119" t="str">
        <f t="shared" ref="F5:F41" si="1">IF(ISERROR(D5/C5),"",D5/C5)</f>
        <v/>
      </c>
      <c r="G5" s="443"/>
    </row>
    <row r="6" ht="35" customHeight="1" spans="1:7">
      <c r="A6" s="233" t="s">
        <v>709</v>
      </c>
      <c r="B6" s="234"/>
      <c r="C6" s="234"/>
      <c r="D6" s="234"/>
      <c r="E6" s="119" t="str">
        <f t="shared" si="0"/>
        <v/>
      </c>
      <c r="F6" s="119" t="str">
        <f t="shared" si="1"/>
        <v/>
      </c>
      <c r="G6" s="443"/>
    </row>
    <row r="7" ht="35" customHeight="1" spans="1:7">
      <c r="A7" s="233" t="s">
        <v>710</v>
      </c>
      <c r="B7" s="234"/>
      <c r="C7" s="234"/>
      <c r="D7" s="234"/>
      <c r="E7" s="119" t="str">
        <f t="shared" si="0"/>
        <v/>
      </c>
      <c r="F7" s="119" t="str">
        <f t="shared" si="1"/>
        <v/>
      </c>
      <c r="G7" s="443"/>
    </row>
    <row r="8" ht="35" customHeight="1" spans="1:7">
      <c r="A8" s="233" t="s">
        <v>711</v>
      </c>
      <c r="B8" s="234">
        <v>10</v>
      </c>
      <c r="C8" s="234">
        <f>SUM(C9)</f>
        <v>4</v>
      </c>
      <c r="D8" s="234">
        <f>SUM(D9)</f>
        <v>9</v>
      </c>
      <c r="E8" s="119">
        <f t="shared" si="0"/>
        <v>0.4</v>
      </c>
      <c r="F8" s="119">
        <f t="shared" si="1"/>
        <v>2.25</v>
      </c>
      <c r="G8" s="443"/>
    </row>
    <row r="9" ht="35" customHeight="1" spans="1:7">
      <c r="A9" s="233" t="s">
        <v>712</v>
      </c>
      <c r="B9" s="234">
        <f>SUM(B10:B18)</f>
        <v>0</v>
      </c>
      <c r="C9" s="234">
        <v>4</v>
      </c>
      <c r="D9" s="234">
        <f>SUM(D10:D18)</f>
        <v>9</v>
      </c>
      <c r="E9" s="119" t="str">
        <f t="shared" si="0"/>
        <v/>
      </c>
      <c r="F9" s="119">
        <f t="shared" si="1"/>
        <v>2.25</v>
      </c>
      <c r="G9" s="443"/>
    </row>
    <row r="10" ht="35" customHeight="1" spans="1:7">
      <c r="A10" s="233" t="s">
        <v>713</v>
      </c>
      <c r="B10" s="197"/>
      <c r="C10" s="197"/>
      <c r="D10" s="197"/>
      <c r="E10" s="119" t="str">
        <f t="shared" si="0"/>
        <v/>
      </c>
      <c r="F10" s="119" t="str">
        <f t="shared" si="1"/>
        <v/>
      </c>
      <c r="G10" s="443"/>
    </row>
    <row r="11" ht="35" customHeight="1" spans="1:7">
      <c r="A11" s="233" t="s">
        <v>714</v>
      </c>
      <c r="B11" s="197"/>
      <c r="C11" s="197"/>
      <c r="D11" s="197"/>
      <c r="E11" s="119" t="str">
        <f t="shared" si="0"/>
        <v/>
      </c>
      <c r="F11" s="119" t="str">
        <f t="shared" si="1"/>
        <v/>
      </c>
      <c r="G11" s="443"/>
    </row>
    <row r="12" ht="35" customHeight="1" spans="1:7">
      <c r="A12" s="233" t="s">
        <v>715</v>
      </c>
      <c r="B12" s="197"/>
      <c r="C12" s="197"/>
      <c r="D12" s="197"/>
      <c r="E12" s="119" t="str">
        <f t="shared" si="0"/>
        <v/>
      </c>
      <c r="F12" s="119" t="str">
        <f t="shared" si="1"/>
        <v/>
      </c>
      <c r="G12" s="443"/>
    </row>
    <row r="13" ht="35" customHeight="1" spans="1:7">
      <c r="A13" s="233" t="s">
        <v>716</v>
      </c>
      <c r="B13" s="197"/>
      <c r="C13" s="197"/>
      <c r="D13" s="197"/>
      <c r="E13" s="119" t="str">
        <f t="shared" si="0"/>
        <v/>
      </c>
      <c r="F13" s="119" t="str">
        <f t="shared" si="1"/>
        <v/>
      </c>
      <c r="G13" s="443"/>
    </row>
    <row r="14" ht="35" customHeight="1" spans="1:7">
      <c r="A14" s="233" t="s">
        <v>717</v>
      </c>
      <c r="B14" s="197"/>
      <c r="C14" s="234">
        <v>4</v>
      </c>
      <c r="D14" s="197">
        <v>9</v>
      </c>
      <c r="E14" s="119" t="str">
        <f t="shared" si="0"/>
        <v/>
      </c>
      <c r="F14" s="119">
        <f t="shared" si="1"/>
        <v>2.25</v>
      </c>
      <c r="G14" s="443"/>
    </row>
    <row r="15" ht="35" customHeight="1" spans="1:7">
      <c r="A15" s="233" t="s">
        <v>718</v>
      </c>
      <c r="B15" s="197"/>
      <c r="C15" s="197"/>
      <c r="D15" s="197"/>
      <c r="E15" s="119" t="str">
        <f t="shared" si="0"/>
        <v/>
      </c>
      <c r="F15" s="119" t="str">
        <f t="shared" si="1"/>
        <v/>
      </c>
      <c r="G15" s="443"/>
    </row>
    <row r="16" ht="35" customHeight="1" spans="1:7">
      <c r="A16" s="233" t="s">
        <v>719</v>
      </c>
      <c r="B16" s="197"/>
      <c r="C16" s="197"/>
      <c r="D16" s="197"/>
      <c r="E16" s="119" t="str">
        <f t="shared" si="0"/>
        <v/>
      </c>
      <c r="F16" s="119" t="str">
        <f t="shared" si="1"/>
        <v/>
      </c>
      <c r="G16" s="443"/>
    </row>
    <row r="17" ht="35" customHeight="1" spans="1:7">
      <c r="A17" s="233" t="s">
        <v>720</v>
      </c>
      <c r="B17" s="197"/>
      <c r="C17" s="197"/>
      <c r="D17" s="197"/>
      <c r="E17" s="119" t="str">
        <f t="shared" si="0"/>
        <v/>
      </c>
      <c r="F17" s="374" t="str">
        <f t="shared" si="1"/>
        <v/>
      </c>
      <c r="G17" s="444"/>
    </row>
    <row r="18" ht="35" customHeight="1" spans="1:7">
      <c r="A18" s="233" t="s">
        <v>721</v>
      </c>
      <c r="B18" s="197"/>
      <c r="C18" s="197"/>
      <c r="D18" s="197"/>
      <c r="E18" s="119" t="str">
        <f t="shared" si="0"/>
        <v/>
      </c>
      <c r="F18" s="374" t="str">
        <f t="shared" si="1"/>
        <v/>
      </c>
      <c r="G18" s="444"/>
    </row>
    <row r="19" ht="35" customHeight="1" spans="1:7">
      <c r="A19" s="233" t="s">
        <v>722</v>
      </c>
      <c r="B19" s="234">
        <f>SUM(B20:B27)</f>
        <v>0</v>
      </c>
      <c r="C19" s="234"/>
      <c r="D19" s="234">
        <f>SUM(D20:D27)</f>
        <v>0</v>
      </c>
      <c r="E19" s="119" t="str">
        <f t="shared" si="0"/>
        <v/>
      </c>
      <c r="F19" s="374" t="str">
        <f t="shared" si="1"/>
        <v/>
      </c>
      <c r="G19" s="444"/>
    </row>
    <row r="20" ht="35" customHeight="1" spans="1:7">
      <c r="A20" s="233" t="s">
        <v>723</v>
      </c>
      <c r="B20" s="197"/>
      <c r="C20" s="197"/>
      <c r="D20" s="197"/>
      <c r="E20" s="119" t="str">
        <f t="shared" si="0"/>
        <v/>
      </c>
      <c r="F20" s="374" t="str">
        <f t="shared" si="1"/>
        <v/>
      </c>
      <c r="G20" s="444"/>
    </row>
    <row r="21" ht="35" customHeight="1" spans="1:7">
      <c r="A21" s="233" t="s">
        <v>724</v>
      </c>
      <c r="B21" s="197"/>
      <c r="C21" s="197"/>
      <c r="D21" s="197"/>
      <c r="E21" s="119" t="str">
        <f t="shared" si="0"/>
        <v/>
      </c>
      <c r="F21" s="374" t="str">
        <f t="shared" si="1"/>
        <v/>
      </c>
      <c r="G21" s="444"/>
    </row>
    <row r="22" ht="35" customHeight="1" spans="1:7">
      <c r="A22" s="233" t="s">
        <v>725</v>
      </c>
      <c r="B22" s="197"/>
      <c r="C22" s="197"/>
      <c r="D22" s="197"/>
      <c r="E22" s="119" t="str">
        <f t="shared" si="0"/>
        <v/>
      </c>
      <c r="F22" s="374" t="str">
        <f t="shared" si="1"/>
        <v/>
      </c>
      <c r="G22" s="444"/>
    </row>
    <row r="23" ht="35" customHeight="1" spans="1:7">
      <c r="A23" s="233" t="s">
        <v>726</v>
      </c>
      <c r="B23" s="197"/>
      <c r="C23" s="197"/>
      <c r="D23" s="197"/>
      <c r="E23" s="119" t="str">
        <f t="shared" si="0"/>
        <v/>
      </c>
      <c r="F23" s="374" t="str">
        <f t="shared" si="1"/>
        <v/>
      </c>
      <c r="G23" s="444"/>
    </row>
    <row r="24" ht="35" customHeight="1" spans="1:7">
      <c r="A24" s="233" t="s">
        <v>727</v>
      </c>
      <c r="B24" s="197"/>
      <c r="C24" s="197"/>
      <c r="D24" s="197"/>
      <c r="E24" s="119" t="str">
        <f t="shared" si="0"/>
        <v/>
      </c>
      <c r="F24" s="374" t="str">
        <f t="shared" si="1"/>
        <v/>
      </c>
      <c r="G24" s="444"/>
    </row>
    <row r="25" ht="35" customHeight="1" spans="1:7">
      <c r="A25" s="233" t="s">
        <v>728</v>
      </c>
      <c r="B25" s="197"/>
      <c r="C25" s="197"/>
      <c r="D25" s="197"/>
      <c r="E25" s="119" t="str">
        <f t="shared" si="0"/>
        <v/>
      </c>
      <c r="F25" s="374" t="str">
        <f t="shared" si="1"/>
        <v/>
      </c>
      <c r="G25" s="444"/>
    </row>
    <row r="26" ht="35" customHeight="1" spans="1:7">
      <c r="A26" s="233" t="s">
        <v>729</v>
      </c>
      <c r="B26" s="197"/>
      <c r="C26" s="197"/>
      <c r="D26" s="197"/>
      <c r="E26" s="119" t="str">
        <f t="shared" si="0"/>
        <v/>
      </c>
      <c r="F26" s="374" t="str">
        <f t="shared" si="1"/>
        <v/>
      </c>
      <c r="G26" s="444"/>
    </row>
    <row r="27" ht="35" customHeight="1" spans="1:7">
      <c r="A27" s="233" t="s">
        <v>730</v>
      </c>
      <c r="B27" s="197"/>
      <c r="C27" s="197"/>
      <c r="D27" s="197"/>
      <c r="E27" s="119" t="str">
        <f t="shared" si="0"/>
        <v/>
      </c>
      <c r="F27" s="374" t="str">
        <f t="shared" si="1"/>
        <v/>
      </c>
      <c r="G27" s="444"/>
    </row>
    <row r="28" ht="35" customHeight="1" spans="1:7">
      <c r="A28" s="233" t="s">
        <v>731</v>
      </c>
      <c r="B28" s="234">
        <f>SUM(A29)</f>
        <v>0</v>
      </c>
      <c r="C28" s="234"/>
      <c r="D28" s="234">
        <f>SUM(B29)</f>
        <v>0</v>
      </c>
      <c r="E28" s="119" t="str">
        <f t="shared" si="0"/>
        <v/>
      </c>
      <c r="F28" s="374" t="str">
        <f t="shared" si="1"/>
        <v/>
      </c>
      <c r="G28" s="444"/>
    </row>
    <row r="29" ht="35" customHeight="1" spans="1:7">
      <c r="A29" s="233" t="s">
        <v>732</v>
      </c>
      <c r="B29" s="197"/>
      <c r="C29" s="197"/>
      <c r="D29" s="197"/>
      <c r="E29" s="119" t="str">
        <f t="shared" si="0"/>
        <v/>
      </c>
      <c r="F29" s="374" t="str">
        <f t="shared" si="1"/>
        <v/>
      </c>
      <c r="G29" s="444"/>
    </row>
    <row r="30" ht="35" customHeight="1" spans="1:7">
      <c r="A30" s="233" t="s">
        <v>733</v>
      </c>
      <c r="B30" s="234">
        <f>SUM(B31:B33)</f>
        <v>0</v>
      </c>
      <c r="C30" s="234"/>
      <c r="D30" s="234">
        <f>SUM(D31:D33)</f>
        <v>0</v>
      </c>
      <c r="E30" s="119" t="str">
        <f t="shared" si="0"/>
        <v/>
      </c>
      <c r="F30" s="374" t="str">
        <f t="shared" si="1"/>
        <v/>
      </c>
      <c r="G30" s="444"/>
    </row>
    <row r="31" ht="35" customHeight="1" spans="1:7">
      <c r="A31" s="233" t="s">
        <v>734</v>
      </c>
      <c r="B31" s="197"/>
      <c r="C31" s="197"/>
      <c r="D31" s="197"/>
      <c r="E31" s="119" t="str">
        <f t="shared" si="0"/>
        <v/>
      </c>
      <c r="F31" s="374" t="str">
        <f t="shared" si="1"/>
        <v/>
      </c>
      <c r="G31" s="444"/>
    </row>
    <row r="32" ht="35" customHeight="1" spans="1:7">
      <c r="A32" s="233" t="s">
        <v>735</v>
      </c>
      <c r="B32" s="197"/>
      <c r="C32" s="197"/>
      <c r="D32" s="197"/>
      <c r="E32" s="119" t="str">
        <f t="shared" si="0"/>
        <v/>
      </c>
      <c r="F32" s="374" t="str">
        <f t="shared" si="1"/>
        <v/>
      </c>
      <c r="G32" s="444"/>
    </row>
    <row r="33" ht="35" customHeight="1" spans="1:7">
      <c r="A33" s="233" t="s">
        <v>736</v>
      </c>
      <c r="B33" s="197"/>
      <c r="C33" s="197"/>
      <c r="D33" s="197"/>
      <c r="E33" s="119" t="str">
        <f t="shared" si="0"/>
        <v/>
      </c>
      <c r="F33" s="374" t="str">
        <f t="shared" si="1"/>
        <v/>
      </c>
      <c r="G33" s="444"/>
    </row>
    <row r="34" ht="35" customHeight="1" spans="1:7">
      <c r="A34" s="233" t="s">
        <v>737</v>
      </c>
      <c r="B34" s="234">
        <f>SUM(B35)</f>
        <v>10</v>
      </c>
      <c r="C34" s="234">
        <v>11</v>
      </c>
      <c r="D34" s="234">
        <f>SUM(D35)</f>
        <v>11</v>
      </c>
      <c r="E34" s="119">
        <f t="shared" si="0"/>
        <v>1.1</v>
      </c>
      <c r="F34" s="119">
        <f t="shared" si="1"/>
        <v>1</v>
      </c>
      <c r="G34" s="443"/>
    </row>
    <row r="35" ht="35" customHeight="1" spans="1:7">
      <c r="A35" s="233" t="s">
        <v>738</v>
      </c>
      <c r="B35" s="197">
        <v>10</v>
      </c>
      <c r="C35" s="234">
        <v>11</v>
      </c>
      <c r="D35" s="197">
        <v>11</v>
      </c>
      <c r="E35" s="119">
        <f t="shared" si="0"/>
        <v>1.1</v>
      </c>
      <c r="F35" s="119">
        <f t="shared" si="1"/>
        <v>1</v>
      </c>
      <c r="G35" s="443"/>
    </row>
    <row r="36" ht="35" customHeight="1" spans="1:7">
      <c r="A36" s="236" t="s">
        <v>739</v>
      </c>
      <c r="B36" s="237">
        <f>SUM(B5,B8)</f>
        <v>10</v>
      </c>
      <c r="C36" s="237">
        <f>SUM(C34+C8)</f>
        <v>15</v>
      </c>
      <c r="D36" s="237">
        <v>20</v>
      </c>
      <c r="E36" s="374">
        <f t="shared" si="0"/>
        <v>1.5</v>
      </c>
      <c r="F36" s="374">
        <f t="shared" si="1"/>
        <v>1.333</v>
      </c>
      <c r="G36" s="444"/>
    </row>
    <row r="37" ht="35" customHeight="1" spans="1:7">
      <c r="A37" s="233" t="s">
        <v>740</v>
      </c>
      <c r="B37" s="197"/>
      <c r="C37" s="197"/>
      <c r="D37" s="197"/>
      <c r="E37" s="119" t="str">
        <f t="shared" si="0"/>
        <v/>
      </c>
      <c r="F37" s="374" t="str">
        <f t="shared" si="1"/>
        <v/>
      </c>
      <c r="G37" s="444"/>
    </row>
    <row r="38" ht="35" customHeight="1" spans="1:7">
      <c r="A38" s="239" t="s">
        <v>741</v>
      </c>
      <c r="B38" s="197"/>
      <c r="C38" s="197"/>
      <c r="D38" s="197"/>
      <c r="E38" s="119" t="str">
        <f t="shared" si="0"/>
        <v/>
      </c>
      <c r="F38" s="374" t="str">
        <f t="shared" si="1"/>
        <v/>
      </c>
      <c r="G38" s="444"/>
    </row>
    <row r="39" ht="35" customHeight="1" spans="1:7">
      <c r="A39" s="233" t="s">
        <v>742</v>
      </c>
      <c r="B39" s="197"/>
      <c r="C39" s="197"/>
      <c r="D39" s="197"/>
      <c r="E39" s="119" t="str">
        <f t="shared" si="0"/>
        <v/>
      </c>
      <c r="F39" s="374" t="str">
        <f t="shared" si="1"/>
        <v/>
      </c>
      <c r="G39" s="444"/>
    </row>
    <row r="40" ht="35" customHeight="1" spans="1:7">
      <c r="A40" s="239" t="s">
        <v>743</v>
      </c>
      <c r="B40" s="194"/>
      <c r="C40" s="194"/>
      <c r="D40" s="194"/>
      <c r="E40" s="374" t="str">
        <f t="shared" si="0"/>
        <v/>
      </c>
      <c r="F40" s="374" t="str">
        <f t="shared" si="1"/>
        <v/>
      </c>
      <c r="G40" s="444"/>
    </row>
    <row r="41" s="213" customFormat="1" ht="35" customHeight="1" spans="1:7">
      <c r="A41" s="240" t="s">
        <v>744</v>
      </c>
      <c r="B41" s="237">
        <f>SUM(B36:B40)</f>
        <v>10</v>
      </c>
      <c r="C41" s="237">
        <f>SUM(C36:C40)</f>
        <v>15</v>
      </c>
      <c r="D41" s="237">
        <f>SUM(D36)</f>
        <v>20</v>
      </c>
      <c r="E41" s="374">
        <f t="shared" si="0"/>
        <v>1.5</v>
      </c>
      <c r="F41" s="374">
        <f t="shared" si="1"/>
        <v>1.333</v>
      </c>
      <c r="G41" s="444"/>
    </row>
  </sheetData>
  <autoFilter ref="A4:F41">
    <extLst/>
  </autoFilter>
  <mergeCells count="2">
    <mergeCell ref="A2:F2"/>
    <mergeCell ref="E3:F3"/>
  </mergeCells>
  <dataValidations count="1">
    <dataValidation type="textLength" operator="lessThanOrEqual" allowBlank="1" showInputMessage="1" showErrorMessage="1" errorTitle="提示" error="此处最多只能输入 [20] 个字符。" sqref="F4 G4">
      <formula1>20</formula1>
    </dataValidation>
  </dataValidations>
  <printOptions horizontalCentered="1"/>
  <pageMargins left="0.944444444444444" right="0.944444444444444" top="0.393055555555556" bottom="0.393055555555556" header="0.196527777777778" footer="0.196527777777778"/>
  <pageSetup paperSize="9" scale="50" orientation="portrait" useFirstPageNumber="1" horizontalDpi="600"/>
  <headerFooter alignWithMargins="0">
    <oddFooter>&amp;C&amp;19第 &amp;P+25 页，共 &amp;N+59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92D050"/>
  </sheetPr>
  <dimension ref="A1:D47"/>
  <sheetViews>
    <sheetView showZeros="0" workbookViewId="0">
      <pane ySplit="5" topLeftCell="A9" activePane="bottomLeft" state="frozen"/>
      <selection/>
      <selection pane="bottomLeft" activeCell="D3" sqref="D3"/>
    </sheetView>
  </sheetViews>
  <sheetFormatPr defaultColWidth="8.875" defaultRowHeight="15" outlineLevelCol="3"/>
  <cols>
    <col min="1" max="1" width="39.625" style="184" customWidth="1"/>
    <col min="2" max="4" width="18.625" style="184" customWidth="1"/>
    <col min="5" max="16384" width="8.875" style="184"/>
  </cols>
  <sheetData>
    <row r="1" ht="20" customHeight="1" spans="1:1">
      <c r="A1" s="187" t="s">
        <v>745</v>
      </c>
    </row>
    <row r="2" ht="30" customHeight="1" spans="1:4">
      <c r="A2" s="186" t="s">
        <v>746</v>
      </c>
      <c r="B2" s="186"/>
      <c r="C2" s="186"/>
      <c r="D2" s="427"/>
    </row>
    <row r="3" ht="20" customHeight="1" spans="2:4">
      <c r="B3" s="439"/>
      <c r="C3" s="439"/>
      <c r="D3" s="188" t="s">
        <v>558</v>
      </c>
    </row>
    <row r="4" s="185" customFormat="1" ht="20" customHeight="1" spans="1:4">
      <c r="A4" s="189" t="s">
        <v>3</v>
      </c>
      <c r="B4" s="190" t="s">
        <v>4</v>
      </c>
      <c r="C4" s="190" t="s">
        <v>6</v>
      </c>
      <c r="D4" s="190" t="s">
        <v>7</v>
      </c>
    </row>
    <row r="5" s="185" customFormat="1" ht="20" customHeight="1" spans="1:4">
      <c r="A5" s="191"/>
      <c r="B5" s="192"/>
      <c r="C5" s="192"/>
      <c r="D5" s="192"/>
    </row>
    <row r="6" ht="20" customHeight="1" spans="1:4">
      <c r="A6" s="193" t="s">
        <v>747</v>
      </c>
      <c r="B6" s="194">
        <f>SUM(B7:B11)</f>
        <v>6044</v>
      </c>
      <c r="C6" s="194">
        <f>SUM(C7:C12)</f>
        <v>17500</v>
      </c>
      <c r="D6" s="374">
        <f>IF(ISERROR(C6/B6),"",C6/B6)</f>
        <v>2.895</v>
      </c>
    </row>
    <row r="7" ht="20" customHeight="1" spans="1:4">
      <c r="A7" s="196" t="s">
        <v>748</v>
      </c>
      <c r="B7" s="209">
        <v>6020</v>
      </c>
      <c r="C7" s="440">
        <v>7929</v>
      </c>
      <c r="D7" s="119">
        <f t="shared" ref="D6:D12" si="0">IF(ISERROR(C7/B7),"",C7/B7)</f>
        <v>1.317</v>
      </c>
    </row>
    <row r="8" ht="20" customHeight="1" spans="1:4">
      <c r="A8" s="196" t="s">
        <v>749</v>
      </c>
      <c r="B8" s="209">
        <v>24</v>
      </c>
      <c r="C8" s="440">
        <v>21</v>
      </c>
      <c r="D8" s="119">
        <f t="shared" si="0"/>
        <v>0.875</v>
      </c>
    </row>
    <row r="9" ht="20" customHeight="1" spans="1:4">
      <c r="A9" s="196" t="s">
        <v>750</v>
      </c>
      <c r="B9" s="209"/>
      <c r="C9" s="440"/>
      <c r="D9" s="119" t="str">
        <f t="shared" si="0"/>
        <v/>
      </c>
    </row>
    <row r="10" ht="20" customHeight="1" spans="1:4">
      <c r="A10" s="196" t="s">
        <v>751</v>
      </c>
      <c r="B10" s="209"/>
      <c r="C10" s="440"/>
      <c r="D10" s="119" t="str">
        <f t="shared" si="0"/>
        <v/>
      </c>
    </row>
    <row r="11" ht="20" customHeight="1" spans="1:4">
      <c r="A11" s="196" t="s">
        <v>752</v>
      </c>
      <c r="B11" s="209"/>
      <c r="C11" s="440">
        <v>588</v>
      </c>
      <c r="D11" s="119" t="str">
        <f t="shared" si="0"/>
        <v/>
      </c>
    </row>
    <row r="12" ht="20" customHeight="1" spans="1:4">
      <c r="A12" s="196" t="s">
        <v>753</v>
      </c>
      <c r="B12" s="209">
        <f>367+8906</f>
        <v>9273</v>
      </c>
      <c r="C12" s="440">
        <v>8962</v>
      </c>
      <c r="D12" s="119">
        <f t="shared" si="0"/>
        <v>0.966</v>
      </c>
    </row>
    <row r="13" ht="20" customHeight="1" spans="1:4">
      <c r="A13" s="193" t="s">
        <v>754</v>
      </c>
      <c r="B13" s="194">
        <f>SUM(B14:B18)</f>
        <v>14527</v>
      </c>
      <c r="C13" s="194">
        <f>SUM(C14:C18)</f>
        <v>14675</v>
      </c>
      <c r="D13" s="374">
        <f t="shared" ref="D13:D25" si="1">IF(ISERROR(C13/B13),"",C13/B13)</f>
        <v>1.01</v>
      </c>
    </row>
    <row r="14" ht="20" customHeight="1" spans="1:4">
      <c r="A14" s="196" t="s">
        <v>748</v>
      </c>
      <c r="B14" s="209">
        <v>12398</v>
      </c>
      <c r="C14" s="440">
        <v>12450</v>
      </c>
      <c r="D14" s="119">
        <f t="shared" si="1"/>
        <v>1.004</v>
      </c>
    </row>
    <row r="15" ht="20" customHeight="1" spans="1:4">
      <c r="A15" s="196" t="s">
        <v>749</v>
      </c>
      <c r="B15" s="209">
        <v>991</v>
      </c>
      <c r="C15" s="440">
        <v>997</v>
      </c>
      <c r="D15" s="119">
        <f t="shared" si="1"/>
        <v>1.006</v>
      </c>
    </row>
    <row r="16" ht="20" customHeight="1" spans="1:4">
      <c r="A16" s="196" t="s">
        <v>750</v>
      </c>
      <c r="B16" s="209">
        <v>1016</v>
      </c>
      <c r="C16" s="440">
        <v>1201</v>
      </c>
      <c r="D16" s="119">
        <f t="shared" si="1"/>
        <v>1.182</v>
      </c>
    </row>
    <row r="17" ht="20" customHeight="1" spans="1:4">
      <c r="A17" s="196" t="s">
        <v>751</v>
      </c>
      <c r="B17" s="209"/>
      <c r="C17" s="440"/>
      <c r="D17" s="119" t="str">
        <f t="shared" si="1"/>
        <v/>
      </c>
    </row>
    <row r="18" ht="20" customHeight="1" spans="1:4">
      <c r="A18" s="196" t="s">
        <v>752</v>
      </c>
      <c r="B18" s="209">
        <v>122</v>
      </c>
      <c r="C18" s="440">
        <v>27</v>
      </c>
      <c r="D18" s="119">
        <f t="shared" si="1"/>
        <v>0.221</v>
      </c>
    </row>
    <row r="19" ht="20" customHeight="1" spans="1:4">
      <c r="A19" s="193" t="s">
        <v>755</v>
      </c>
      <c r="B19" s="194">
        <f>SUM(B20:B25)</f>
        <v>599</v>
      </c>
      <c r="C19" s="194">
        <f>SUM(C20:C25)</f>
        <v>1926</v>
      </c>
      <c r="D19" s="374">
        <f t="shared" si="1"/>
        <v>3.215</v>
      </c>
    </row>
    <row r="20" ht="20" customHeight="1" spans="1:4">
      <c r="A20" s="196" t="s">
        <v>748</v>
      </c>
      <c r="B20" s="209">
        <v>378</v>
      </c>
      <c r="C20" s="440">
        <v>178</v>
      </c>
      <c r="D20" s="119">
        <f t="shared" si="1"/>
        <v>0.471</v>
      </c>
    </row>
    <row r="21" ht="20" customHeight="1" spans="1:4">
      <c r="A21" s="196" t="s">
        <v>749</v>
      </c>
      <c r="B21" s="209">
        <v>1</v>
      </c>
      <c r="C21" s="440">
        <v>2</v>
      </c>
      <c r="D21" s="119">
        <f t="shared" si="1"/>
        <v>2</v>
      </c>
    </row>
    <row r="22" ht="20" customHeight="1" spans="1:4">
      <c r="A22" s="196" t="s">
        <v>750</v>
      </c>
      <c r="B22" s="209"/>
      <c r="C22" s="440"/>
      <c r="D22" s="119" t="str">
        <f t="shared" si="1"/>
        <v/>
      </c>
    </row>
    <row r="23" ht="20" customHeight="1" spans="1:4">
      <c r="A23" s="196" t="s">
        <v>751</v>
      </c>
      <c r="B23" s="209"/>
      <c r="C23" s="440"/>
      <c r="D23" s="119" t="str">
        <f t="shared" si="1"/>
        <v/>
      </c>
    </row>
    <row r="24" ht="20" customHeight="1" spans="1:4">
      <c r="A24" s="196" t="s">
        <v>752</v>
      </c>
      <c r="B24" s="209">
        <v>220</v>
      </c>
      <c r="C24" s="440">
        <v>776</v>
      </c>
      <c r="D24" s="119">
        <f t="shared" si="1"/>
        <v>3.527</v>
      </c>
    </row>
    <row r="25" ht="20" customHeight="1" spans="1:4">
      <c r="A25" s="196" t="s">
        <v>753</v>
      </c>
      <c r="B25" s="209"/>
      <c r="C25" s="440">
        <v>970</v>
      </c>
      <c r="D25" s="119" t="str">
        <f t="shared" si="1"/>
        <v/>
      </c>
    </row>
    <row r="26" ht="20" customHeight="1" spans="1:4">
      <c r="A26" s="193" t="s">
        <v>756</v>
      </c>
      <c r="B26" s="194">
        <f>SUM(B27:B32)</f>
        <v>922</v>
      </c>
      <c r="C26" s="194">
        <f>SUM(C27:C32)</f>
        <v>1405</v>
      </c>
      <c r="D26" s="374">
        <f t="shared" ref="D26:D46" si="2">IF(ISERROR(C26/B26),"",C26/B26)</f>
        <v>1.524</v>
      </c>
    </row>
    <row r="27" ht="20" customHeight="1" spans="1:4">
      <c r="A27" s="196" t="s">
        <v>748</v>
      </c>
      <c r="B27" s="209">
        <v>619</v>
      </c>
      <c r="C27" s="440">
        <v>650</v>
      </c>
      <c r="D27" s="119">
        <f t="shared" si="2"/>
        <v>1.05</v>
      </c>
    </row>
    <row r="28" ht="20" customHeight="1" spans="1:4">
      <c r="A28" s="196" t="s">
        <v>749</v>
      </c>
      <c r="B28" s="209">
        <v>3</v>
      </c>
      <c r="C28" s="440"/>
      <c r="D28" s="119">
        <f t="shared" si="2"/>
        <v>0</v>
      </c>
    </row>
    <row r="29" ht="20" customHeight="1" spans="1:4">
      <c r="A29" s="196" t="s">
        <v>750</v>
      </c>
      <c r="B29" s="209"/>
      <c r="C29" s="440"/>
      <c r="D29" s="119" t="str">
        <f t="shared" si="2"/>
        <v/>
      </c>
    </row>
    <row r="30" ht="20" customHeight="1" spans="1:4">
      <c r="A30" s="196" t="s">
        <v>751</v>
      </c>
      <c r="B30" s="209"/>
      <c r="C30" s="440"/>
      <c r="D30" s="119" t="str">
        <f t="shared" si="2"/>
        <v/>
      </c>
    </row>
    <row r="31" ht="20" customHeight="1" spans="1:4">
      <c r="A31" s="196" t="s">
        <v>752</v>
      </c>
      <c r="B31" s="209">
        <v>300</v>
      </c>
      <c r="C31" s="440">
        <v>4</v>
      </c>
      <c r="D31" s="119">
        <f t="shared" si="2"/>
        <v>0.013</v>
      </c>
    </row>
    <row r="32" ht="20" customHeight="1" spans="1:4">
      <c r="A32" s="196" t="s">
        <v>753</v>
      </c>
      <c r="B32" s="209"/>
      <c r="C32" s="440">
        <v>751</v>
      </c>
      <c r="D32" s="119" t="str">
        <f t="shared" si="2"/>
        <v/>
      </c>
    </row>
    <row r="33" ht="20" customHeight="1" spans="1:4">
      <c r="A33" s="193" t="s">
        <v>757</v>
      </c>
      <c r="B33" s="194">
        <f>SUM(B34:B39)</f>
        <v>8082</v>
      </c>
      <c r="C33" s="194">
        <f>SUM(C34:C39)</f>
        <v>12652</v>
      </c>
      <c r="D33" s="374">
        <f t="shared" ref="D33:D47" si="3">IF(ISERROR(C33/B33),"",C33/B33)</f>
        <v>1.565</v>
      </c>
    </row>
    <row r="34" ht="20" customHeight="1" spans="1:4">
      <c r="A34" s="196" t="s">
        <v>748</v>
      </c>
      <c r="B34" s="209">
        <v>1747</v>
      </c>
      <c r="C34" s="440">
        <v>1919</v>
      </c>
      <c r="D34" s="119">
        <f t="shared" si="3"/>
        <v>1.098</v>
      </c>
    </row>
    <row r="35" ht="20" customHeight="1" spans="1:4">
      <c r="A35" s="196" t="s">
        <v>749</v>
      </c>
      <c r="B35" s="209">
        <v>276</v>
      </c>
      <c r="C35" s="440">
        <v>245</v>
      </c>
      <c r="D35" s="119">
        <f t="shared" si="3"/>
        <v>0.888</v>
      </c>
    </row>
    <row r="36" ht="20" customHeight="1" spans="1:4">
      <c r="A36" s="196" t="s">
        <v>750</v>
      </c>
      <c r="B36" s="209">
        <v>5761</v>
      </c>
      <c r="C36" s="440">
        <v>5929</v>
      </c>
      <c r="D36" s="119">
        <f t="shared" si="3"/>
        <v>1.029</v>
      </c>
    </row>
    <row r="37" ht="20" customHeight="1" spans="1:4">
      <c r="A37" s="196" t="s">
        <v>758</v>
      </c>
      <c r="B37" s="209">
        <v>275</v>
      </c>
      <c r="C37" s="440"/>
      <c r="D37" s="119">
        <f t="shared" si="3"/>
        <v>0</v>
      </c>
    </row>
    <row r="38" ht="20" customHeight="1" spans="1:4">
      <c r="A38" s="196" t="s">
        <v>759</v>
      </c>
      <c r="B38" s="209">
        <v>11</v>
      </c>
      <c r="C38" s="440"/>
      <c r="D38" s="119">
        <f t="shared" si="3"/>
        <v>0</v>
      </c>
    </row>
    <row r="39" ht="20" customHeight="1" spans="1:4">
      <c r="A39" s="196" t="s">
        <v>760</v>
      </c>
      <c r="B39" s="209">
        <v>12</v>
      </c>
      <c r="C39" s="440">
        <v>4559</v>
      </c>
      <c r="D39" s="119">
        <f t="shared" si="3"/>
        <v>379.917</v>
      </c>
    </row>
    <row r="40" ht="20" customHeight="1" spans="1:4">
      <c r="A40" s="199" t="s">
        <v>761</v>
      </c>
      <c r="B40" s="194">
        <f>SUM(B41:B47)</f>
        <v>39447</v>
      </c>
      <c r="C40" s="194">
        <f>SUM(C41:C47)</f>
        <v>48158</v>
      </c>
      <c r="D40" s="374">
        <f t="shared" si="3"/>
        <v>1.221</v>
      </c>
    </row>
    <row r="41" ht="20" customHeight="1" spans="1:4">
      <c r="A41" s="196" t="s">
        <v>748</v>
      </c>
      <c r="B41" s="197">
        <f>B7+B14+B20+B27+B34</f>
        <v>21162</v>
      </c>
      <c r="C41" s="197">
        <f>C7+C14+C20+C27+C34</f>
        <v>23126</v>
      </c>
      <c r="D41" s="119">
        <f t="shared" si="3"/>
        <v>1.093</v>
      </c>
    </row>
    <row r="42" ht="20" customHeight="1" spans="1:4">
      <c r="A42" s="196" t="s">
        <v>749</v>
      </c>
      <c r="B42" s="197">
        <f>B8+B15+B21+B28+B35</f>
        <v>1295</v>
      </c>
      <c r="C42" s="197">
        <f>C8+C15+C21+C28+C35</f>
        <v>1265</v>
      </c>
      <c r="D42" s="119">
        <f t="shared" si="3"/>
        <v>0.977</v>
      </c>
    </row>
    <row r="43" ht="20" customHeight="1" spans="1:4">
      <c r="A43" s="196" t="s">
        <v>750</v>
      </c>
      <c r="B43" s="197">
        <f>B9+B16+B22+B29+B36</f>
        <v>6777</v>
      </c>
      <c r="C43" s="197">
        <f>C9+C16+C22+C29+C36</f>
        <v>7130</v>
      </c>
      <c r="D43" s="119">
        <f t="shared" si="3"/>
        <v>1.052</v>
      </c>
    </row>
    <row r="44" ht="20" customHeight="1" spans="1:4">
      <c r="A44" s="196" t="s">
        <v>758</v>
      </c>
      <c r="B44" s="197">
        <f>B37</f>
        <v>275</v>
      </c>
      <c r="C44" s="197">
        <f>C37</f>
        <v>0</v>
      </c>
      <c r="D44" s="119">
        <f t="shared" si="3"/>
        <v>0</v>
      </c>
    </row>
    <row r="45" ht="20" customHeight="1" spans="1:4">
      <c r="A45" s="196" t="s">
        <v>762</v>
      </c>
      <c r="B45" s="197">
        <f>SUM(B32+B25+B12)</f>
        <v>9273</v>
      </c>
      <c r="C45" s="197">
        <f>SUM(C32+C25+C12)</f>
        <v>10683</v>
      </c>
      <c r="D45" s="119">
        <f t="shared" si="3"/>
        <v>1.152</v>
      </c>
    </row>
    <row r="46" ht="20" customHeight="1" spans="1:4">
      <c r="A46" s="196" t="s">
        <v>759</v>
      </c>
      <c r="B46" s="197">
        <f>B10+B17+B23+B30+B38</f>
        <v>11</v>
      </c>
      <c r="C46" s="197">
        <f>C10+C17+C23+C30+C38</f>
        <v>0</v>
      </c>
      <c r="D46" s="119">
        <f t="shared" si="3"/>
        <v>0</v>
      </c>
    </row>
    <row r="47" ht="20" customHeight="1" spans="1:4">
      <c r="A47" s="196" t="s">
        <v>760</v>
      </c>
      <c r="B47" s="197">
        <f>B11+B18+B24+B31+B39</f>
        <v>654</v>
      </c>
      <c r="C47" s="197">
        <f>C11+C18+C24+C31+C39</f>
        <v>5954</v>
      </c>
      <c r="D47" s="119">
        <f t="shared" si="3"/>
        <v>9.104</v>
      </c>
    </row>
  </sheetData>
  <autoFilter ref="A5:D47">
    <extLst/>
  </autoFilter>
  <mergeCells count="5">
    <mergeCell ref="A2:D2"/>
    <mergeCell ref="A4:A5"/>
    <mergeCell ref="B4:B5"/>
    <mergeCell ref="C4:C5"/>
    <mergeCell ref="D4:D5"/>
  </mergeCell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&amp;P+26 页，共 &amp;N+59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92D050"/>
  </sheetPr>
  <dimension ref="A1:D40"/>
  <sheetViews>
    <sheetView showZeros="0" workbookViewId="0">
      <pane ySplit="5" topLeftCell="A6" activePane="bottomLeft" state="frozen"/>
      <selection/>
      <selection pane="bottomLeft" activeCell="D3" sqref="D3"/>
    </sheetView>
  </sheetViews>
  <sheetFormatPr defaultColWidth="8.875" defaultRowHeight="15" outlineLevelCol="3"/>
  <cols>
    <col min="1" max="1" width="39.625" style="184" customWidth="1"/>
    <col min="2" max="4" width="18.625" style="184" customWidth="1"/>
    <col min="5" max="16384" width="8.875" style="184"/>
  </cols>
  <sheetData>
    <row r="1" ht="20" customHeight="1" spans="1:1">
      <c r="A1" s="187" t="s">
        <v>763</v>
      </c>
    </row>
    <row r="2" ht="30" customHeight="1" spans="1:4">
      <c r="A2" s="186" t="s">
        <v>764</v>
      </c>
      <c r="B2" s="186"/>
      <c r="C2" s="186"/>
      <c r="D2" s="427"/>
    </row>
    <row r="3" ht="20" customHeight="1" spans="2:4">
      <c r="B3" s="439"/>
      <c r="C3" s="439"/>
      <c r="D3" s="188" t="s">
        <v>558</v>
      </c>
    </row>
    <row r="4" s="185" customFormat="1" ht="20" customHeight="1" spans="1:4">
      <c r="A4" s="189" t="s">
        <v>3</v>
      </c>
      <c r="B4" s="190" t="s">
        <v>4</v>
      </c>
      <c r="C4" s="190" t="s">
        <v>6</v>
      </c>
      <c r="D4" s="190" t="s">
        <v>7</v>
      </c>
    </row>
    <row r="5" s="185" customFormat="1" ht="20" customHeight="1" spans="1:4">
      <c r="A5" s="191"/>
      <c r="B5" s="192"/>
      <c r="C5" s="192"/>
      <c r="D5" s="192"/>
    </row>
    <row r="6" ht="24" customHeight="1" spans="1:4">
      <c r="A6" s="193" t="s">
        <v>765</v>
      </c>
      <c r="B6" s="194">
        <f>SUM(B7:B10)</f>
        <v>15316</v>
      </c>
      <c r="C6" s="194">
        <f>SUM(C7:C10)</f>
        <v>17500</v>
      </c>
      <c r="D6" s="374">
        <f t="shared" ref="D6:D13" si="0">IF(ISERROR(C6/B6),"",C6/B6)</f>
        <v>1.143</v>
      </c>
    </row>
    <row r="7" ht="24" customHeight="1" spans="1:4">
      <c r="A7" s="196" t="s">
        <v>766</v>
      </c>
      <c r="B7" s="197">
        <v>8514</v>
      </c>
      <c r="C7" s="440">
        <v>8546</v>
      </c>
      <c r="D7" s="119">
        <f t="shared" si="0"/>
        <v>1.004</v>
      </c>
    </row>
    <row r="8" ht="24" customHeight="1" spans="1:4">
      <c r="A8" s="196" t="s">
        <v>767</v>
      </c>
      <c r="B8" s="197">
        <v>366</v>
      </c>
      <c r="C8" s="440">
        <v>416</v>
      </c>
      <c r="D8" s="119">
        <f t="shared" si="0"/>
        <v>1.137</v>
      </c>
    </row>
    <row r="9" ht="24" customHeight="1" spans="1:4">
      <c r="A9" s="196" t="s">
        <v>768</v>
      </c>
      <c r="B9" s="197">
        <v>25</v>
      </c>
      <c r="C9" s="440"/>
      <c r="D9" s="119">
        <f t="shared" si="0"/>
        <v>0</v>
      </c>
    </row>
    <row r="10" ht="24" customHeight="1" spans="1:4">
      <c r="A10" s="196" t="s">
        <v>769</v>
      </c>
      <c r="B10" s="197">
        <v>6411</v>
      </c>
      <c r="C10" s="440">
        <v>8538</v>
      </c>
      <c r="D10" s="119">
        <f t="shared" si="0"/>
        <v>1.332</v>
      </c>
    </row>
    <row r="11" ht="24" customHeight="1" spans="1:4">
      <c r="A11" s="193" t="s">
        <v>770</v>
      </c>
      <c r="B11" s="194">
        <f>SUM(B12:B14)</f>
        <v>12587</v>
      </c>
      <c r="C11" s="194">
        <f>SUM(C12:C14)</f>
        <v>12896</v>
      </c>
      <c r="D11" s="374">
        <f t="shared" si="0"/>
        <v>1.025</v>
      </c>
    </row>
    <row r="12" ht="24" customHeight="1" spans="1:4">
      <c r="A12" s="196" t="s">
        <v>766</v>
      </c>
      <c r="B12" s="197">
        <v>12519</v>
      </c>
      <c r="C12" s="440">
        <v>12894</v>
      </c>
      <c r="D12" s="119">
        <f t="shared" si="0"/>
        <v>1.03</v>
      </c>
    </row>
    <row r="13" ht="24" customHeight="1" spans="1:4">
      <c r="A13" s="196" t="s">
        <v>771</v>
      </c>
      <c r="B13" s="197"/>
      <c r="C13" s="440"/>
      <c r="D13" s="119" t="str">
        <f t="shared" si="0"/>
        <v/>
      </c>
    </row>
    <row r="14" ht="24" customHeight="1" spans="1:4">
      <c r="A14" s="196" t="s">
        <v>772</v>
      </c>
      <c r="B14" s="197">
        <v>68</v>
      </c>
      <c r="C14" s="440">
        <v>2</v>
      </c>
      <c r="D14" s="119">
        <f t="shared" ref="D14:D29" si="1">IF(ISERROR(C14/B14),"",C14/B14)</f>
        <v>0.029</v>
      </c>
    </row>
    <row r="15" ht="24" customHeight="1" spans="1:4">
      <c r="A15" s="193" t="s">
        <v>773</v>
      </c>
      <c r="B15" s="194">
        <f>SUM(B16:B23)</f>
        <v>599</v>
      </c>
      <c r="C15" s="194">
        <f>SUM(C16:C23)</f>
        <v>1926</v>
      </c>
      <c r="D15" s="374">
        <f t="shared" si="1"/>
        <v>3.215</v>
      </c>
    </row>
    <row r="16" ht="24" customHeight="1" spans="1:4">
      <c r="A16" s="196" t="s">
        <v>774</v>
      </c>
      <c r="B16" s="197">
        <v>371</v>
      </c>
      <c r="C16" s="440">
        <v>475</v>
      </c>
      <c r="D16" s="119">
        <f t="shared" si="1"/>
        <v>1.28</v>
      </c>
    </row>
    <row r="17" ht="24" customHeight="1" spans="1:4">
      <c r="A17" s="203" t="s">
        <v>775</v>
      </c>
      <c r="B17" s="197">
        <v>31</v>
      </c>
      <c r="C17" s="440"/>
      <c r="D17" s="119">
        <f t="shared" si="1"/>
        <v>0</v>
      </c>
    </row>
    <row r="18" ht="24" customHeight="1" spans="1:4">
      <c r="A18" s="196" t="s">
        <v>776</v>
      </c>
      <c r="B18" s="197">
        <v>100</v>
      </c>
      <c r="C18" s="440"/>
      <c r="D18" s="119">
        <f t="shared" si="1"/>
        <v>0</v>
      </c>
    </row>
    <row r="19" ht="24" customHeight="1" spans="1:4">
      <c r="A19" s="196" t="s">
        <v>777</v>
      </c>
      <c r="B19" s="197">
        <v>8</v>
      </c>
      <c r="C19" s="440"/>
      <c r="D19" s="119">
        <f t="shared" si="1"/>
        <v>0</v>
      </c>
    </row>
    <row r="20" ht="24" customHeight="1" spans="1:4">
      <c r="A20" s="196" t="s">
        <v>778</v>
      </c>
      <c r="B20" s="197">
        <v>40</v>
      </c>
      <c r="C20" s="440"/>
      <c r="D20" s="119">
        <f t="shared" si="1"/>
        <v>0</v>
      </c>
    </row>
    <row r="21" ht="24" customHeight="1" spans="1:4">
      <c r="A21" s="196" t="s">
        <v>779</v>
      </c>
      <c r="B21" s="197">
        <v>49</v>
      </c>
      <c r="C21" s="440"/>
      <c r="D21" s="119">
        <f t="shared" si="1"/>
        <v>0</v>
      </c>
    </row>
    <row r="22" ht="24" customHeight="1" spans="1:4">
      <c r="A22" s="196" t="s">
        <v>780</v>
      </c>
      <c r="B22" s="197"/>
      <c r="C22" s="440">
        <v>1245</v>
      </c>
      <c r="D22" s="119" t="str">
        <f t="shared" si="1"/>
        <v/>
      </c>
    </row>
    <row r="23" ht="24" customHeight="1" spans="1:4">
      <c r="A23" s="196" t="s">
        <v>781</v>
      </c>
      <c r="B23" s="197"/>
      <c r="C23" s="440">
        <v>206</v>
      </c>
      <c r="D23" s="119" t="str">
        <f t="shared" si="1"/>
        <v/>
      </c>
    </row>
    <row r="24" ht="24" customHeight="1" spans="1:4">
      <c r="A24" s="193" t="s">
        <v>782</v>
      </c>
      <c r="B24" s="194">
        <f>SUM(B25:B29)</f>
        <v>922</v>
      </c>
      <c r="C24" s="194">
        <f>SUM(C25:C29)</f>
        <v>1405</v>
      </c>
      <c r="D24" s="374">
        <f t="shared" si="1"/>
        <v>1.524</v>
      </c>
    </row>
    <row r="25" ht="24" customHeight="1" spans="1:4">
      <c r="A25" s="196" t="s">
        <v>783</v>
      </c>
      <c r="B25" s="197">
        <v>831</v>
      </c>
      <c r="C25" s="440">
        <v>750</v>
      </c>
      <c r="D25" s="119">
        <f t="shared" si="1"/>
        <v>0.903</v>
      </c>
    </row>
    <row r="26" ht="24" customHeight="1" spans="1:4">
      <c r="A26" s="196" t="s">
        <v>784</v>
      </c>
      <c r="B26" s="197"/>
      <c r="C26" s="440"/>
      <c r="D26" s="119" t="str">
        <f t="shared" si="1"/>
        <v/>
      </c>
    </row>
    <row r="27" ht="24" customHeight="1" spans="1:4">
      <c r="A27" s="196" t="s">
        <v>785</v>
      </c>
      <c r="B27" s="197"/>
      <c r="C27" s="440">
        <v>1</v>
      </c>
      <c r="D27" s="119" t="str">
        <f t="shared" si="1"/>
        <v/>
      </c>
    </row>
    <row r="28" ht="24" customHeight="1" spans="1:4">
      <c r="A28" s="196" t="s">
        <v>769</v>
      </c>
      <c r="B28" s="197">
        <v>91</v>
      </c>
      <c r="C28" s="440">
        <v>654</v>
      </c>
      <c r="D28" s="119">
        <f t="shared" si="1"/>
        <v>7.187</v>
      </c>
    </row>
    <row r="29" ht="24" customHeight="1" spans="1:4">
      <c r="A29" s="196" t="s">
        <v>786</v>
      </c>
      <c r="B29" s="197"/>
      <c r="C29" s="440"/>
      <c r="D29" s="119" t="str">
        <f t="shared" si="1"/>
        <v/>
      </c>
    </row>
    <row r="30" ht="24" customHeight="1" spans="1:4">
      <c r="A30" s="193" t="s">
        <v>787</v>
      </c>
      <c r="B30" s="194">
        <f>SUM(B31:B35)</f>
        <v>5527</v>
      </c>
      <c r="C30" s="194">
        <f>SUM(C31:C35)</f>
        <v>6373</v>
      </c>
      <c r="D30" s="374">
        <f t="shared" ref="D30:D40" si="2">IF(ISERROR(C30/B30),"",C30/B30)</f>
        <v>1.153</v>
      </c>
    </row>
    <row r="31" ht="24" customHeight="1" spans="1:4">
      <c r="A31" s="196" t="s">
        <v>788</v>
      </c>
      <c r="B31" s="197">
        <v>5021</v>
      </c>
      <c r="C31" s="440">
        <v>6366</v>
      </c>
      <c r="D31" s="119">
        <f t="shared" si="2"/>
        <v>1.268</v>
      </c>
    </row>
    <row r="32" ht="24" customHeight="1" spans="1:4">
      <c r="A32" s="196" t="s">
        <v>789</v>
      </c>
      <c r="B32" s="197">
        <v>249</v>
      </c>
      <c r="C32" s="440"/>
      <c r="D32" s="119">
        <f t="shared" si="2"/>
        <v>0</v>
      </c>
    </row>
    <row r="33" ht="24" customHeight="1" spans="1:4">
      <c r="A33" s="205" t="s">
        <v>790</v>
      </c>
      <c r="B33" s="197">
        <v>247</v>
      </c>
      <c r="C33" s="440">
        <v>7</v>
      </c>
      <c r="D33" s="119">
        <f t="shared" si="2"/>
        <v>0.028</v>
      </c>
    </row>
    <row r="34" ht="24" customHeight="1" spans="1:4">
      <c r="A34" s="196" t="s">
        <v>771</v>
      </c>
      <c r="B34" s="197">
        <v>1</v>
      </c>
      <c r="C34" s="440"/>
      <c r="D34" s="119">
        <f t="shared" si="2"/>
        <v>0</v>
      </c>
    </row>
    <row r="35" ht="24" customHeight="1" spans="1:4">
      <c r="A35" s="196" t="s">
        <v>772</v>
      </c>
      <c r="B35" s="197">
        <v>9</v>
      </c>
      <c r="C35" s="440"/>
      <c r="D35" s="119">
        <f t="shared" si="2"/>
        <v>0</v>
      </c>
    </row>
    <row r="36" ht="24" customHeight="1" spans="1:4">
      <c r="A36" s="199" t="s">
        <v>791</v>
      </c>
      <c r="B36" s="194">
        <f>SUM(B37:B40)</f>
        <v>34951</v>
      </c>
      <c r="C36" s="194">
        <f>SUM(C37:C40)</f>
        <v>40100</v>
      </c>
      <c r="D36" s="374">
        <f t="shared" si="2"/>
        <v>1.147</v>
      </c>
    </row>
    <row r="37" ht="24" customHeight="1" spans="1:4">
      <c r="A37" s="196" t="s">
        <v>783</v>
      </c>
      <c r="B37" s="202">
        <f>SUM(B7+B12+B16+B25+B31+B10)</f>
        <v>33667</v>
      </c>
      <c r="C37" s="202">
        <f>SUM(C7+C12+C16+C25+C31+C8+C33)</f>
        <v>29454</v>
      </c>
      <c r="D37" s="119">
        <f t="shared" si="2"/>
        <v>0.875</v>
      </c>
    </row>
    <row r="38" ht="24" customHeight="1" spans="1:4">
      <c r="A38" s="196" t="s">
        <v>771</v>
      </c>
      <c r="B38" s="202">
        <f>SUM(B8+B13+B17+B18+B19+B20+B21+B28+B32+B33+B34)</f>
        <v>1182</v>
      </c>
      <c r="C38" s="202">
        <f>SUM(C13+C21+C34+C27)</f>
        <v>1</v>
      </c>
      <c r="D38" s="119">
        <f t="shared" si="2"/>
        <v>0.001</v>
      </c>
    </row>
    <row r="39" ht="24" customHeight="1" spans="1:4">
      <c r="A39" s="196" t="s">
        <v>772</v>
      </c>
      <c r="B39" s="202">
        <f>SUM(B9+B14+B22+B29+B35)</f>
        <v>102</v>
      </c>
      <c r="C39" s="202">
        <f>SUM(C9,C14,C22,C29,C35)</f>
        <v>1247</v>
      </c>
      <c r="D39" s="119">
        <f t="shared" si="2"/>
        <v>12.225</v>
      </c>
    </row>
    <row r="40" ht="24" customHeight="1" spans="1:4">
      <c r="A40" s="196" t="s">
        <v>769</v>
      </c>
      <c r="B40" s="197"/>
      <c r="C40" s="440">
        <f>SUM(C10,C23,C28)</f>
        <v>9398</v>
      </c>
      <c r="D40" s="119" t="str">
        <f t="shared" si="2"/>
        <v/>
      </c>
    </row>
  </sheetData>
  <mergeCells count="5">
    <mergeCell ref="A2:D2"/>
    <mergeCell ref="A4:A5"/>
    <mergeCell ref="B4:B5"/>
    <mergeCell ref="C4:C5"/>
    <mergeCell ref="D4:D5"/>
  </mergeCells>
  <printOptions horizontalCentered="1"/>
  <pageMargins left="0.944444444444444" right="0.944444444444444" top="0.393055555555556" bottom="0.393055555555556" header="0.196527777777778" footer="0.196527777777778"/>
  <pageSetup paperSize="9" scale="80" fitToHeight="0" orientation="portrait" useFirstPageNumber="1" horizontalDpi="600"/>
  <headerFooter alignWithMargins="0">
    <oddFooter>&amp;C第 &amp;P+27 页，共 &amp;N+59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tabColor rgb="FF92D050"/>
  </sheetPr>
  <dimension ref="A1:G31"/>
  <sheetViews>
    <sheetView showZeros="0" workbookViewId="0">
      <pane ySplit="5" topLeftCell="A6" activePane="bottomLeft" state="frozen"/>
      <selection/>
      <selection pane="bottomLeft" activeCell="F22" sqref="F22"/>
    </sheetView>
  </sheetViews>
  <sheetFormatPr defaultColWidth="8.875" defaultRowHeight="15" outlineLevelCol="6"/>
  <cols>
    <col min="1" max="1" width="39.625" style="184" customWidth="1"/>
    <col min="2" max="4" width="18.625" style="184" customWidth="1"/>
    <col min="5" max="6" width="15.625" style="184" customWidth="1"/>
    <col min="7" max="16384" width="8.875" style="184"/>
  </cols>
  <sheetData>
    <row r="1" ht="20" customHeight="1" spans="1:1">
      <c r="A1" s="187" t="s">
        <v>792</v>
      </c>
    </row>
    <row r="2" ht="30" customHeight="1" spans="1:4">
      <c r="A2" s="186" t="s">
        <v>793</v>
      </c>
      <c r="B2" s="186"/>
      <c r="C2" s="186"/>
      <c r="D2" s="427"/>
    </row>
    <row r="3" ht="20" customHeight="1" spans="1:7">
      <c r="A3" s="188" t="s">
        <v>558</v>
      </c>
      <c r="B3" s="188"/>
      <c r="C3" s="188"/>
      <c r="D3" s="188"/>
      <c r="E3" s="428"/>
      <c r="F3" s="428"/>
      <c r="G3" s="428"/>
    </row>
    <row r="4" s="185" customFormat="1" ht="20" customHeight="1" spans="1:7">
      <c r="A4" s="429" t="s">
        <v>3</v>
      </c>
      <c r="B4" s="430" t="s">
        <v>4</v>
      </c>
      <c r="C4" s="430" t="s">
        <v>6</v>
      </c>
      <c r="D4" s="430" t="s">
        <v>7</v>
      </c>
      <c r="E4" s="431"/>
      <c r="F4" s="432"/>
      <c r="G4" s="433"/>
    </row>
    <row r="5" s="185" customFormat="1" ht="20" customHeight="1" spans="1:7">
      <c r="A5" s="429"/>
      <c r="B5" s="430"/>
      <c r="C5" s="430"/>
      <c r="D5" s="430"/>
      <c r="E5" s="431"/>
      <c r="F5" s="432"/>
      <c r="G5" s="433"/>
    </row>
    <row r="6" ht="30" customHeight="1" spans="1:7">
      <c r="A6" s="193" t="s">
        <v>794</v>
      </c>
      <c r="B6" s="194">
        <f>B7+B8</f>
        <v>1239</v>
      </c>
      <c r="C6" s="194">
        <f>C7+C8</f>
        <v>1238</v>
      </c>
      <c r="D6" s="374">
        <f>IF(ISERROR(C6/B6),"",C6/B6)</f>
        <v>0.999</v>
      </c>
      <c r="E6" s="434"/>
      <c r="F6" s="435"/>
      <c r="G6" s="428"/>
    </row>
    <row r="7" ht="30" customHeight="1" spans="1:7">
      <c r="A7" s="196" t="s">
        <v>795</v>
      </c>
      <c r="B7" s="208"/>
      <c r="C7" s="197"/>
      <c r="D7" s="119" t="str">
        <f t="shared" ref="D7:D26" si="0">IF(ISERROR(C7/B7),"",C7/B7)</f>
        <v/>
      </c>
      <c r="E7" s="428"/>
      <c r="F7" s="436"/>
      <c r="G7" s="428"/>
    </row>
    <row r="8" ht="30" customHeight="1" spans="1:7">
      <c r="A8" s="196" t="s">
        <v>796</v>
      </c>
      <c r="B8" s="197">
        <v>1239</v>
      </c>
      <c r="C8" s="197">
        <v>1238</v>
      </c>
      <c r="D8" s="119">
        <f t="shared" si="0"/>
        <v>0.999</v>
      </c>
      <c r="E8" s="428"/>
      <c r="F8" s="436"/>
      <c r="G8" s="428"/>
    </row>
    <row r="9" ht="30" customHeight="1" spans="1:7">
      <c r="A9" s="193" t="s">
        <v>797</v>
      </c>
      <c r="B9" s="194">
        <f>SUM(B10:B11)</f>
        <v>18195</v>
      </c>
      <c r="C9" s="194">
        <v>18034</v>
      </c>
      <c r="D9" s="374">
        <f t="shared" si="0"/>
        <v>0.991</v>
      </c>
      <c r="E9" s="434"/>
      <c r="F9" s="435"/>
      <c r="G9" s="428"/>
    </row>
    <row r="10" ht="30" customHeight="1" spans="1:7">
      <c r="A10" s="196" t="s">
        <v>795</v>
      </c>
      <c r="B10" s="197">
        <v>1940</v>
      </c>
      <c r="C10" s="197">
        <v>1779</v>
      </c>
      <c r="D10" s="119">
        <f t="shared" si="0"/>
        <v>0.917</v>
      </c>
      <c r="E10" s="428"/>
      <c r="F10" s="436"/>
      <c r="G10" s="428"/>
    </row>
    <row r="11" ht="30" customHeight="1" spans="1:7">
      <c r="A11" s="196" t="s">
        <v>796</v>
      </c>
      <c r="B11" s="197">
        <v>16255</v>
      </c>
      <c r="C11" s="197">
        <v>18034</v>
      </c>
      <c r="D11" s="119">
        <f t="shared" si="0"/>
        <v>1.109</v>
      </c>
      <c r="E11" s="428"/>
      <c r="F11" s="436"/>
      <c r="G11" s="428"/>
    </row>
    <row r="12" ht="30" customHeight="1" spans="1:7">
      <c r="A12" s="193" t="s">
        <v>798</v>
      </c>
      <c r="B12" s="194">
        <f>SUM(B13:B14)</f>
        <v>0</v>
      </c>
      <c r="C12" s="194"/>
      <c r="D12" s="119" t="str">
        <f t="shared" si="0"/>
        <v/>
      </c>
      <c r="E12" s="434"/>
      <c r="F12" s="435"/>
      <c r="G12" s="428"/>
    </row>
    <row r="13" ht="30" customHeight="1" spans="1:7">
      <c r="A13" s="196" t="s">
        <v>795</v>
      </c>
      <c r="B13" s="197"/>
      <c r="C13" s="197"/>
      <c r="D13" s="119" t="str">
        <f t="shared" si="0"/>
        <v/>
      </c>
      <c r="E13" s="437"/>
      <c r="F13" s="436"/>
      <c r="G13" s="428"/>
    </row>
    <row r="14" ht="30" customHeight="1" spans="1:7">
      <c r="A14" s="196" t="s">
        <v>796</v>
      </c>
      <c r="B14" s="197"/>
      <c r="C14" s="197"/>
      <c r="D14" s="119" t="str">
        <f t="shared" si="0"/>
        <v/>
      </c>
      <c r="E14" s="437"/>
      <c r="F14" s="438"/>
      <c r="G14" s="428"/>
    </row>
    <row r="15" ht="30" customHeight="1" spans="1:7">
      <c r="A15" s="193" t="s">
        <v>799</v>
      </c>
      <c r="B15" s="194">
        <f>SUM(B16:B17)</f>
        <v>0</v>
      </c>
      <c r="C15" s="194"/>
      <c r="D15" s="119" t="str">
        <f t="shared" si="0"/>
        <v/>
      </c>
      <c r="E15" s="434"/>
      <c r="F15" s="435"/>
      <c r="G15" s="428"/>
    </row>
    <row r="16" ht="30" customHeight="1" spans="1:7">
      <c r="A16" s="196" t="s">
        <v>795</v>
      </c>
      <c r="B16" s="197"/>
      <c r="C16" s="197"/>
      <c r="D16" s="119" t="str">
        <f t="shared" si="0"/>
        <v/>
      </c>
      <c r="E16" s="437"/>
      <c r="F16" s="436"/>
      <c r="G16" s="428"/>
    </row>
    <row r="17" ht="30" customHeight="1" spans="1:7">
      <c r="A17" s="196" t="s">
        <v>796</v>
      </c>
      <c r="B17" s="197"/>
      <c r="C17" s="197"/>
      <c r="D17" s="119" t="str">
        <f t="shared" si="0"/>
        <v/>
      </c>
      <c r="E17" s="437"/>
      <c r="F17" s="436"/>
      <c r="G17" s="428"/>
    </row>
    <row r="18" ht="30" customHeight="1" spans="1:7">
      <c r="A18" s="193" t="s">
        <v>800</v>
      </c>
      <c r="B18" s="194">
        <f>SUM(B20)</f>
        <v>0</v>
      </c>
      <c r="C18" s="194"/>
      <c r="D18" s="119" t="str">
        <f t="shared" si="0"/>
        <v/>
      </c>
      <c r="E18" s="434"/>
      <c r="F18" s="435"/>
      <c r="G18" s="428"/>
    </row>
    <row r="19" ht="30" customHeight="1" spans="1:7">
      <c r="A19" s="196" t="s">
        <v>795</v>
      </c>
      <c r="B19" s="197"/>
      <c r="C19" s="197"/>
      <c r="D19" s="119" t="str">
        <f t="shared" si="0"/>
        <v/>
      </c>
      <c r="E19" s="437"/>
      <c r="F19" s="436"/>
      <c r="G19" s="428"/>
    </row>
    <row r="20" ht="30" customHeight="1" spans="1:7">
      <c r="A20" s="196" t="s">
        <v>796</v>
      </c>
      <c r="B20" s="197"/>
      <c r="C20" s="197"/>
      <c r="D20" s="119" t="str">
        <f t="shared" si="0"/>
        <v/>
      </c>
      <c r="E20" s="437"/>
      <c r="F20" s="436"/>
      <c r="G20" s="428"/>
    </row>
    <row r="21" ht="30" customHeight="1" spans="1:7">
      <c r="A21" s="193" t="s">
        <v>801</v>
      </c>
      <c r="B21" s="194">
        <f>SUM(B22:B23)</f>
        <v>22817</v>
      </c>
      <c r="C21" s="194">
        <v>27146</v>
      </c>
      <c r="D21" s="374">
        <f t="shared" si="0"/>
        <v>1.19</v>
      </c>
      <c r="E21" s="434"/>
      <c r="F21" s="435"/>
      <c r="G21" s="428"/>
    </row>
    <row r="22" ht="30" customHeight="1" spans="1:7">
      <c r="A22" s="196" t="s">
        <v>795</v>
      </c>
      <c r="B22" s="197">
        <v>2556</v>
      </c>
      <c r="C22" s="197">
        <v>6279</v>
      </c>
      <c r="D22" s="119">
        <f t="shared" si="0"/>
        <v>2.457</v>
      </c>
      <c r="E22" s="428"/>
      <c r="F22" s="436"/>
      <c r="G22" s="428"/>
    </row>
    <row r="23" ht="30" customHeight="1" spans="1:7">
      <c r="A23" s="196" t="s">
        <v>796</v>
      </c>
      <c r="B23" s="197">
        <v>20261</v>
      </c>
      <c r="C23" s="197">
        <v>27146</v>
      </c>
      <c r="D23" s="119">
        <f t="shared" si="0"/>
        <v>1.34</v>
      </c>
      <c r="E23" s="428"/>
      <c r="F23" s="436"/>
      <c r="G23" s="428"/>
    </row>
    <row r="24" ht="30" customHeight="1" spans="1:7">
      <c r="A24" s="199" t="s">
        <v>802</v>
      </c>
      <c r="B24" s="194">
        <f>SUM(B25:B26)</f>
        <v>42252</v>
      </c>
      <c r="C24" s="194">
        <v>46418</v>
      </c>
      <c r="D24" s="374">
        <f t="shared" si="0"/>
        <v>1.099</v>
      </c>
      <c r="E24" s="434"/>
      <c r="F24" s="435"/>
      <c r="G24" s="428"/>
    </row>
    <row r="25" ht="30" customHeight="1" spans="1:7">
      <c r="A25" s="196" t="s">
        <v>795</v>
      </c>
      <c r="B25" s="197">
        <v>4496</v>
      </c>
      <c r="C25" s="197">
        <f>(C7+C10+C13+C16+C19+C22)</f>
        <v>8058</v>
      </c>
      <c r="D25" s="119">
        <f t="shared" si="0"/>
        <v>1.792</v>
      </c>
      <c r="E25" s="428"/>
      <c r="F25" s="436"/>
      <c r="G25" s="428"/>
    </row>
    <row r="26" ht="30" customHeight="1" spans="1:7">
      <c r="A26" s="196" t="s">
        <v>796</v>
      </c>
      <c r="B26" s="197">
        <v>37756</v>
      </c>
      <c r="C26" s="197">
        <f>(C8+C11+C14+C17+C20+C23)</f>
        <v>46418</v>
      </c>
      <c r="D26" s="119">
        <f t="shared" si="0"/>
        <v>1.229</v>
      </c>
      <c r="E26" s="428"/>
      <c r="F26" s="436"/>
      <c r="G26" s="428"/>
    </row>
    <row r="27" spans="5:7">
      <c r="E27" s="428"/>
      <c r="F27" s="428"/>
      <c r="G27" s="428"/>
    </row>
    <row r="28" spans="5:7">
      <c r="E28" s="428"/>
      <c r="F28" s="428"/>
      <c r="G28" s="428"/>
    </row>
    <row r="29" spans="5:7">
      <c r="E29" s="428"/>
      <c r="F29" s="428"/>
      <c r="G29" s="428"/>
    </row>
    <row r="30" spans="5:7">
      <c r="E30" s="428"/>
      <c r="F30" s="428"/>
      <c r="G30" s="428"/>
    </row>
    <row r="31" spans="5:7">
      <c r="E31" s="428"/>
      <c r="F31" s="428"/>
      <c r="G31" s="428"/>
    </row>
  </sheetData>
  <mergeCells count="6">
    <mergeCell ref="A2:D2"/>
    <mergeCell ref="A3:D3"/>
    <mergeCell ref="A4:A5"/>
    <mergeCell ref="B4:B5"/>
    <mergeCell ref="C4:C5"/>
    <mergeCell ref="D4:D5"/>
  </mergeCells>
  <printOptions horizontalCentered="1"/>
  <pageMargins left="0.944444444444444" right="0.944444444444444" top="0.393055555555556" bottom="0.393055555555556" header="0.196527777777778" footer="0.196527777777778"/>
  <pageSetup paperSize="9" scale="80" orientation="portrait" useFirstPageNumber="1" horizontalDpi="600"/>
  <headerFooter alignWithMargins="0">
    <oddFooter>&amp;C第 &amp;P+28 页，共 &amp;N+59 页</oddFooter>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48</vt:i4>
      </vt:variant>
    </vt:vector>
  </HeadingPairs>
  <TitlesOfParts>
    <vt:vector size="48" baseType="lpstr">
      <vt:lpstr>（表一）2021年公共收入</vt:lpstr>
      <vt:lpstr>（表二）2021年公共支出</vt:lpstr>
      <vt:lpstr>（表三）2021年基金收入</vt:lpstr>
      <vt:lpstr>（表四）2021年基金支出</vt:lpstr>
      <vt:lpstr>（表五-1）2021国有资本经营收入</vt:lpstr>
      <vt:lpstr>（表五-2）2021国有资本经营支出</vt:lpstr>
      <vt:lpstr>（表六）2021年社保基金收入</vt:lpstr>
      <vt:lpstr>（表七）2021年社保基金支出</vt:lpstr>
      <vt:lpstr>（表八）2021年社保基金结余</vt:lpstr>
      <vt:lpstr>（表九--1）2022年一般公共预算收入情况表</vt:lpstr>
      <vt:lpstr>（表九--2）2022年本级一般公共预算收入情况表</vt:lpstr>
      <vt:lpstr>（表十-1）2022年一般公共预算支出情况表（公开到项级）</vt:lpstr>
      <vt:lpstr>（表十-2）2022年本级一般公共预算支出情况表</vt:lpstr>
      <vt:lpstr>（表十-3）2022年一般公共预算基本支出情况表（公开到款级）</vt:lpstr>
      <vt:lpstr>（表十--4）一般公共预算支出表（州、市对下转移支付项目）</vt:lpstr>
      <vt:lpstr>（表十-- 5）武定县分地区税收返还和转移支付预算表 </vt:lpstr>
      <vt:lpstr>（表十--6）本级“三公”经费预算财政拨款情况统计表</vt:lpstr>
      <vt:lpstr>（表十一）2022年政府预算支出经济分类情况表</vt:lpstr>
      <vt:lpstr>（表十二--1）2022年政府性基金预算收入情况表</vt:lpstr>
      <vt:lpstr>（表十二--2）2022年本级政府性基金预算收入情况表</vt:lpstr>
      <vt:lpstr>（表十三--1）2022年政府性基金预算支出情况表</vt:lpstr>
      <vt:lpstr>（表十三--2）本级政府性基金预算支出情况表（公开到项级）</vt:lpstr>
      <vt:lpstr>（表十三--3）本级政府性基金支出表（州、市对下转移支付）</vt:lpstr>
      <vt:lpstr>（表十四--1）2022年国有资本经营收入预算情况表</vt:lpstr>
      <vt:lpstr>（表十四--2）2022年国有资本经营预算支出情况表</vt:lpstr>
      <vt:lpstr>（表十四--3）2022年本级国有资本经营收入预算情况表</vt:lpstr>
      <vt:lpstr>（表十四-4）本级国有资本经营支出预算情况表（公开到项级）</vt:lpstr>
      <vt:lpstr>（表十四--5） 国有资本经营预算转移支付表（分地区）</vt:lpstr>
      <vt:lpstr>（表十四--6） 国有资本经营预算转移支付表（分项目）</vt:lpstr>
      <vt:lpstr>（表十五--1）2022年社会保险基金收入预算情况表</vt:lpstr>
      <vt:lpstr>（表十五--2）2022年本级社会保险基金收入预算情况表 </vt:lpstr>
      <vt:lpstr>（表十六--1）2022年社会保险基金支出预算情况表</vt:lpstr>
      <vt:lpstr>（表十六--2）2022年本级社会保险基金支出预算情况表 </vt:lpstr>
      <vt:lpstr>（表十七）2022年社保基金结余</vt:lpstr>
      <vt:lpstr>（表十八-1）2021年地方政府债务限额及余额预算情况表</vt:lpstr>
      <vt:lpstr>（表十八--2）2021年地方政府一般债务余额情况表</vt:lpstr>
      <vt:lpstr>（表十八--3）本级2021年地方政府一般债务余额情况表</vt:lpstr>
      <vt:lpstr>（表十八--4）2021年地方政府专项债务余额情况表 </vt:lpstr>
      <vt:lpstr>（表十八-5）本级2021年地方政府专项债务余额情况表（本级）</vt:lpstr>
      <vt:lpstr>（表十八--6）地方政府债券发行及还本付息情况表</vt:lpstr>
      <vt:lpstr>（表十八--7） 2022年本级政府专项债务限额和余额情况表</vt:lpstr>
      <vt:lpstr>（表十八-8-1） 2021年新增地方政府债券资金安排表</vt:lpstr>
      <vt:lpstr>（表十八-8-2） 2022年年初新增地方政府债券资金安排表</vt:lpstr>
      <vt:lpstr>（表十九）2021年地方政府债务投向情况表</vt:lpstr>
      <vt:lpstr>（表二十）2022年政府债务限额和余额情况表</vt:lpstr>
      <vt:lpstr>（表二十一）重大政策和重点项目绩效目标表</vt:lpstr>
      <vt:lpstr>（表二十二）重点工作情况解释说明汇总表</vt:lpstr>
      <vt:lpstr>取数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张云霞</cp:lastModifiedBy>
  <dcterms:created xsi:type="dcterms:W3CDTF">2006-02-13T05:15:00Z</dcterms:created>
  <cp:lastPrinted>2017-01-05T00:37:00Z</cp:lastPrinted>
  <dcterms:modified xsi:type="dcterms:W3CDTF">2023-08-03T03:34:55Z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ies>
</file>